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ederación Galega Tempada 2016-2017\Ránking\"/>
    </mc:Choice>
  </mc:AlternateContent>
  <bookViews>
    <workbookView xWindow="0" yWindow="0" windowWidth="20490" windowHeight="7755" tabRatio="925" activeTab="1"/>
  </bookViews>
  <sheets>
    <sheet name="Circuito" sheetId="96" r:id="rId1"/>
    <sheet name="Liga16_1" sheetId="99" r:id="rId2"/>
    <sheet name="Liga15" sheetId="98" state="hidden" r:id="rId3"/>
  </sheets>
  <externalReferences>
    <externalReference r:id="rId4"/>
  </externalReferences>
  <definedNames>
    <definedName name="_xlnm._FilterDatabase" localSheetId="0" hidden="1">Circuito!$I$2:$M$800</definedName>
    <definedName name="_xlnm._FilterDatabase" localSheetId="2" hidden="1">Liga15!$N$1:$P$938</definedName>
    <definedName name="_xlnm._FilterDatabase" localSheetId="1" hidden="1">Liga16_1!$N$1:$P$787</definedName>
    <definedName name="_xlnm.Print_Area" localSheetId="0">Circuito!$A$1:$AO$857</definedName>
    <definedName name="Jugadores">[1]Jugadores!$C:$R</definedName>
    <definedName name="_xlnm.Print_Titles" localSheetId="0">Circuito!$1:$2</definedName>
    <definedName name="_xlnm.Print_Titles" localSheetId="2">Liga15!$1:$1</definedName>
    <definedName name="_xlnm.Print_Titles" localSheetId="1">Liga16_1!$1:$1</definedName>
  </definedNames>
  <calcPr calcId="152511"/>
</workbook>
</file>

<file path=xl/calcChain.xml><?xml version="1.0" encoding="utf-8"?>
<calcChain xmlns="http://schemas.openxmlformats.org/spreadsheetml/2006/main">
  <c r="P687" i="96" l="1"/>
  <c r="P671" i="96"/>
  <c r="P806" i="96"/>
  <c r="P820" i="96"/>
  <c r="P808" i="96"/>
  <c r="P816" i="96"/>
  <c r="P454" i="96"/>
  <c r="P569" i="96"/>
  <c r="P585" i="96"/>
  <c r="P576" i="96"/>
  <c r="P497" i="96"/>
  <c r="P641" i="96"/>
  <c r="P480" i="96"/>
  <c r="P570" i="96"/>
  <c r="P782" i="96"/>
  <c r="P684" i="96"/>
  <c r="A806" i="96"/>
  <c r="C806" i="96" s="1"/>
  <c r="A820" i="96"/>
  <c r="C820" i="96" s="1"/>
  <c r="A808" i="96"/>
  <c r="C808" i="96" s="1"/>
  <c r="A816" i="96"/>
  <c r="C816" i="96" s="1"/>
  <c r="A454" i="96"/>
  <c r="C454" i="96" s="1"/>
  <c r="A569" i="96"/>
  <c r="C569" i="96" s="1"/>
  <c r="A585" i="96"/>
  <c r="C585" i="96" s="1"/>
  <c r="A576" i="96"/>
  <c r="C576" i="96" s="1"/>
  <c r="A497" i="96"/>
  <c r="C497" i="96" s="1"/>
  <c r="A641" i="96"/>
  <c r="C641" i="96" s="1"/>
  <c r="A480" i="96"/>
  <c r="C480" i="96" s="1"/>
  <c r="A570" i="96"/>
  <c r="C570" i="96" s="1"/>
  <c r="A782" i="96"/>
  <c r="C782" i="96" s="1"/>
  <c r="A684" i="96"/>
  <c r="C684" i="96" s="1"/>
  <c r="A739" i="96"/>
  <c r="C739" i="96" s="1"/>
  <c r="P739" i="96"/>
  <c r="A783" i="96"/>
  <c r="C783" i="96" s="1"/>
  <c r="P783" i="96"/>
  <c r="A701" i="96"/>
  <c r="C701" i="96" s="1"/>
  <c r="P701" i="96"/>
  <c r="A811" i="96"/>
  <c r="C811" i="96" s="1"/>
  <c r="P811" i="96"/>
  <c r="A749" i="96"/>
  <c r="C749" i="96" s="1"/>
  <c r="P749" i="96"/>
  <c r="A731" i="96"/>
  <c r="C731" i="96" s="1"/>
  <c r="P731" i="96"/>
  <c r="A704" i="96"/>
  <c r="C704" i="96" s="1"/>
  <c r="P704" i="96"/>
  <c r="A584" i="96"/>
  <c r="C584" i="96" s="1"/>
  <c r="P584" i="96"/>
  <c r="A747" i="96"/>
  <c r="C747" i="96" s="1"/>
  <c r="P747" i="96"/>
  <c r="A741" i="96"/>
  <c r="C741" i="96" s="1"/>
  <c r="P741" i="96"/>
  <c r="A714" i="96"/>
  <c r="C714" i="96" s="1"/>
  <c r="P714" i="96"/>
  <c r="A637" i="96"/>
  <c r="C637" i="96" s="1"/>
  <c r="P637" i="96"/>
  <c r="A572" i="96"/>
  <c r="C572" i="96" s="1"/>
  <c r="P572" i="96"/>
  <c r="A627" i="96"/>
  <c r="C627" i="96" s="1"/>
  <c r="P627" i="96"/>
  <c r="A236" i="96"/>
  <c r="C236" i="96" s="1"/>
  <c r="P236" i="96"/>
  <c r="A651" i="96"/>
  <c r="C651" i="96" s="1"/>
  <c r="P651" i="96"/>
  <c r="A681" i="96"/>
  <c r="C681" i="96" s="1"/>
  <c r="P681" i="96"/>
  <c r="A781" i="96"/>
  <c r="C781" i="96" s="1"/>
  <c r="P781" i="96"/>
  <c r="A538" i="96"/>
  <c r="C538" i="96" s="1"/>
  <c r="P538" i="96"/>
  <c r="A587" i="96"/>
  <c r="C587" i="96" s="1"/>
  <c r="P587" i="96"/>
  <c r="A740" i="96"/>
  <c r="C740" i="96" s="1"/>
  <c r="P740" i="96"/>
  <c r="A817" i="96"/>
  <c r="C817" i="96" s="1"/>
  <c r="P817" i="96"/>
  <c r="A794" i="96"/>
  <c r="C794" i="96" s="1"/>
  <c r="P794" i="96"/>
  <c r="A833" i="96"/>
  <c r="C833" i="96" s="1"/>
  <c r="P833" i="96"/>
  <c r="A831" i="96"/>
  <c r="C831" i="96" s="1"/>
  <c r="P831" i="96"/>
  <c r="A785" i="96"/>
  <c r="C785" i="96" s="1"/>
  <c r="P785" i="96"/>
  <c r="A777" i="96"/>
  <c r="C777" i="96" s="1"/>
  <c r="P777" i="96"/>
  <c r="A724" i="96"/>
  <c r="C724" i="96" s="1"/>
  <c r="P724" i="96"/>
  <c r="A707" i="96"/>
  <c r="C707" i="96" s="1"/>
  <c r="P707" i="96"/>
  <c r="A610" i="96"/>
  <c r="C610" i="96" s="1"/>
  <c r="P610" i="96"/>
  <c r="A652" i="96"/>
  <c r="C652" i="96" s="1"/>
  <c r="P652" i="96"/>
  <c r="A813" i="96"/>
  <c r="C813" i="96" s="1"/>
  <c r="P813" i="96"/>
  <c r="A784" i="96"/>
  <c r="C784" i="96" s="1"/>
  <c r="P784" i="96"/>
  <c r="A735" i="96"/>
  <c r="C735" i="96" s="1"/>
  <c r="P735" i="96"/>
  <c r="A776" i="96"/>
  <c r="C776" i="96" s="1"/>
  <c r="P776" i="96"/>
  <c r="A786" i="96"/>
  <c r="C786" i="96" s="1"/>
  <c r="P786" i="96"/>
  <c r="A690" i="96"/>
  <c r="C690" i="96" s="1"/>
  <c r="P690" i="96"/>
  <c r="A696" i="96"/>
  <c r="C696" i="96" s="1"/>
  <c r="P696" i="96"/>
  <c r="A617" i="96"/>
  <c r="C617" i="96" s="1"/>
  <c r="P617" i="96"/>
  <c r="A565" i="96"/>
  <c r="C565" i="96" s="1"/>
  <c r="P565" i="96"/>
  <c r="A654" i="96"/>
  <c r="C654" i="96" s="1"/>
  <c r="P654" i="96"/>
  <c r="A687" i="96"/>
  <c r="C687" i="96" s="1"/>
  <c r="A671" i="96"/>
  <c r="C671" i="96" s="1"/>
  <c r="Q619" i="96" l="1"/>
  <c r="Q845" i="96"/>
  <c r="Q805" i="96"/>
  <c r="Q770" i="96"/>
  <c r="Q723" i="96"/>
  <c r="Q804" i="96"/>
  <c r="Q556" i="96"/>
  <c r="Q66" i="96"/>
  <c r="Q822" i="96"/>
  <c r="Q679" i="96"/>
  <c r="Q76" i="96"/>
  <c r="Q13" i="96"/>
  <c r="Q803" i="96"/>
  <c r="Q487" i="96" l="1"/>
  <c r="Q793" i="96" l="1"/>
  <c r="Q768" i="96"/>
  <c r="Q753" i="96"/>
  <c r="Q552" i="96"/>
  <c r="Q521" i="96"/>
  <c r="Q751" i="96"/>
  <c r="Q728" i="96"/>
  <c r="Q715" i="96"/>
  <c r="Q557" i="96"/>
  <c r="Q719" i="96"/>
  <c r="Q814" i="96"/>
  <c r="Q711" i="96"/>
  <c r="Q836" i="96"/>
  <c r="Q802" i="96"/>
  <c r="Q746" i="96"/>
  <c r="Q77" i="96"/>
  <c r="Q769" i="96"/>
  <c r="Q763" i="96"/>
  <c r="Q531" i="96" l="1"/>
  <c r="Q752" i="96"/>
  <c r="A13" i="96" l="1"/>
  <c r="C13" i="96" s="1"/>
  <c r="P13" i="96"/>
  <c r="A620" i="96"/>
  <c r="C620" i="96" s="1"/>
  <c r="P620" i="96"/>
  <c r="A723" i="96"/>
  <c r="C723" i="96" s="1"/>
  <c r="P723" i="96"/>
  <c r="A619" i="96"/>
  <c r="C619" i="96" s="1"/>
  <c r="P619" i="96"/>
  <c r="A66" i="96" l="1"/>
  <c r="C66" i="96" s="1"/>
  <c r="P66" i="96"/>
  <c r="A845" i="96"/>
  <c r="C845" i="96" s="1"/>
  <c r="P845" i="96"/>
  <c r="A556" i="96"/>
  <c r="C556" i="96" s="1"/>
  <c r="P556" i="96"/>
  <c r="A679" i="96"/>
  <c r="C679" i="96" s="1"/>
  <c r="P679" i="96"/>
  <c r="A770" i="96"/>
  <c r="C770" i="96" s="1"/>
  <c r="P770" i="96"/>
  <c r="A814" i="96"/>
  <c r="C814" i="96" s="1"/>
  <c r="P814" i="96"/>
  <c r="A719" i="96"/>
  <c r="C719" i="96" s="1"/>
  <c r="P719" i="96"/>
  <c r="A552" i="96"/>
  <c r="C552" i="96" s="1"/>
  <c r="A382" i="96"/>
  <c r="C382" i="96" s="1"/>
  <c r="P382" i="96"/>
  <c r="A487" i="96"/>
  <c r="C487" i="96" s="1"/>
  <c r="P487" i="96"/>
  <c r="A521" i="96"/>
  <c r="C521" i="96" s="1"/>
  <c r="P521" i="96"/>
  <c r="A76" i="96"/>
  <c r="C76" i="96" s="1"/>
  <c r="A836" i="96" l="1"/>
  <c r="C836" i="96" s="1"/>
  <c r="A837" i="96"/>
  <c r="C837" i="96" s="1"/>
  <c r="P837" i="96"/>
  <c r="A802" i="96"/>
  <c r="C802" i="96" s="1"/>
  <c r="P802" i="96"/>
  <c r="A768" i="96"/>
  <c r="C768" i="96" s="1"/>
  <c r="P768" i="96"/>
  <c r="A753" i="96"/>
  <c r="C753" i="96" s="1"/>
  <c r="P753" i="96"/>
  <c r="A769" i="96"/>
  <c r="C769" i="96" s="1"/>
  <c r="P769" i="96"/>
  <c r="A788" i="96"/>
  <c r="C788" i="96" s="1"/>
  <c r="P788" i="96"/>
  <c r="A805" i="96"/>
  <c r="C805" i="96" s="1"/>
  <c r="P805" i="96"/>
  <c r="A77" i="96"/>
  <c r="C77" i="96" s="1"/>
  <c r="A531" i="96"/>
  <c r="C531" i="96" s="1"/>
  <c r="A711" i="96"/>
  <c r="C711" i="96" s="1"/>
  <c r="P711" i="96"/>
  <c r="A716" i="96"/>
  <c r="C716" i="96" s="1"/>
  <c r="P716" i="96"/>
  <c r="A787" i="96"/>
  <c r="C787" i="96" s="1"/>
  <c r="P787" i="96"/>
  <c r="A763" i="96"/>
  <c r="C763" i="96" s="1"/>
  <c r="P763" i="96"/>
  <c r="A751" i="96"/>
  <c r="C751" i="96" s="1"/>
  <c r="P751" i="96"/>
  <c r="A728" i="96"/>
  <c r="C728" i="96" s="1"/>
  <c r="A557" i="96"/>
  <c r="C557" i="96" s="1"/>
  <c r="A746" i="96"/>
  <c r="C746" i="96" s="1"/>
  <c r="P746" i="96"/>
  <c r="A752" i="96"/>
  <c r="C752" i="96" s="1"/>
  <c r="P752" i="96"/>
  <c r="A803" i="96"/>
  <c r="C803" i="96" s="1"/>
  <c r="P803" i="96"/>
  <c r="A793" i="96"/>
  <c r="C793" i="96" s="1"/>
  <c r="P793" i="96"/>
  <c r="A812" i="96"/>
  <c r="C812" i="96" s="1"/>
  <c r="P812" i="96"/>
  <c r="A715" i="96"/>
  <c r="C715" i="96" s="1"/>
  <c r="P715" i="96"/>
  <c r="A804" i="96"/>
  <c r="C804" i="96" s="1"/>
  <c r="P804" i="96"/>
  <c r="Q787" i="96" l="1"/>
  <c r="Q812" i="96"/>
  <c r="Q382" i="96"/>
  <c r="A669" i="96"/>
  <c r="C669" i="96" s="1"/>
  <c r="A469" i="96"/>
  <c r="C469" i="96" s="1"/>
  <c r="A638" i="96"/>
  <c r="C638" i="96" s="1"/>
  <c r="A748" i="96"/>
  <c r="C748" i="96" s="1"/>
  <c r="A568" i="96"/>
  <c r="C568" i="96" s="1"/>
  <c r="A252" i="96"/>
  <c r="C252" i="96" s="1"/>
  <c r="A24" i="96"/>
  <c r="C24" i="96" s="1"/>
  <c r="A403" i="96"/>
  <c r="C403" i="96" s="1"/>
  <c r="A639" i="96"/>
  <c r="C639" i="96" s="1"/>
  <c r="A309" i="96"/>
  <c r="C309" i="96" s="1"/>
  <c r="A592" i="96"/>
  <c r="C592" i="96" s="1"/>
  <c r="A515" i="96"/>
  <c r="C515" i="96" s="1"/>
  <c r="A525" i="96"/>
  <c r="C525" i="96" s="1"/>
  <c r="A12" i="96"/>
  <c r="C12" i="96" s="1"/>
  <c r="A663" i="96"/>
  <c r="C663" i="96" s="1"/>
  <c r="A95" i="96"/>
  <c r="C95" i="96" s="1"/>
  <c r="A407" i="96"/>
  <c r="C407" i="96" s="1"/>
  <c r="A224" i="96"/>
  <c r="C224" i="96"/>
  <c r="A198" i="96"/>
  <c r="C198" i="96" s="1"/>
  <c r="A26" i="96"/>
  <c r="C26" i="96" s="1"/>
  <c r="A624" i="96"/>
  <c r="C624" i="96" s="1"/>
  <c r="A709" i="96"/>
  <c r="C709" i="96" s="1"/>
  <c r="A387" i="96"/>
  <c r="C387" i="96" s="1"/>
  <c r="A732" i="96"/>
  <c r="C732" i="96" s="1"/>
  <c r="A664" i="96"/>
  <c r="C664" i="96" s="1"/>
  <c r="A673" i="96"/>
  <c r="C673" i="96" s="1"/>
  <c r="A402" i="96"/>
  <c r="C402" i="96" s="1"/>
  <c r="A655" i="96"/>
  <c r="C655" i="96" s="1"/>
  <c r="A717" i="96"/>
  <c r="C717" i="96" s="1"/>
  <c r="A423" i="96"/>
  <c r="C423" i="96" s="1"/>
  <c r="A3" i="96"/>
  <c r="C3" i="96" s="1"/>
  <c r="A85" i="96"/>
  <c r="C85" i="96" s="1"/>
  <c r="A271" i="96"/>
  <c r="C271" i="96" s="1"/>
  <c r="A581" i="96"/>
  <c r="C581" i="96" s="1"/>
  <c r="A634" i="96"/>
  <c r="C634" i="96" s="1"/>
  <c r="A508" i="96"/>
  <c r="C508" i="96" s="1"/>
  <c r="A440" i="96"/>
  <c r="C440" i="96" s="1"/>
  <c r="A438" i="96"/>
  <c r="C438" i="96" s="1"/>
  <c r="A490" i="96"/>
  <c r="C490" i="96" s="1"/>
  <c r="A616" i="96"/>
  <c r="C616" i="96" s="1"/>
  <c r="A341" i="96"/>
  <c r="C341" i="96" s="1"/>
  <c r="A523" i="96"/>
  <c r="C523" i="96" s="1"/>
  <c r="A822" i="96"/>
  <c r="C822" i="96" s="1"/>
  <c r="P822" i="96"/>
  <c r="A579" i="96"/>
  <c r="C579" i="96" s="1"/>
  <c r="P579" i="96"/>
  <c r="A588" i="96"/>
  <c r="C588" i="96" s="1"/>
  <c r="A583" i="96"/>
  <c r="C583" i="96" s="1"/>
  <c r="A586" i="96"/>
  <c r="C586" i="96" s="1"/>
  <c r="P586" i="96"/>
  <c r="A559" i="96"/>
  <c r="C559" i="96" s="1"/>
  <c r="A589" i="96"/>
  <c r="C589" i="96" s="1"/>
  <c r="A575" i="96"/>
  <c r="C575" i="96" s="1"/>
  <c r="A593" i="96"/>
  <c r="C593" i="96" s="1"/>
  <c r="A573" i="96"/>
  <c r="C573" i="96" s="1"/>
  <c r="A591" i="96"/>
  <c r="C591" i="96" s="1"/>
  <c r="A594" i="96"/>
  <c r="C594" i="96" s="1"/>
  <c r="A595" i="96"/>
  <c r="C595" i="96" s="1"/>
  <c r="A649" i="96"/>
  <c r="C649" i="96" s="1"/>
  <c r="A596" i="96"/>
  <c r="C596" i="96" s="1"/>
  <c r="A622" i="96"/>
  <c r="C622" i="96" s="1"/>
  <c r="A453" i="96"/>
  <c r="C453" i="96" s="1"/>
  <c r="A597" i="96"/>
  <c r="C597" i="96" s="1"/>
  <c r="A599" i="96"/>
  <c r="C599" i="96" s="1"/>
  <c r="P599" i="96"/>
  <c r="A464" i="96"/>
  <c r="C464" i="96" s="1"/>
  <c r="A601" i="96"/>
  <c r="C601" i="96" s="1"/>
  <c r="P601" i="96"/>
  <c r="A604" i="96"/>
  <c r="C604" i="96" s="1"/>
  <c r="A606" i="96"/>
  <c r="C606" i="96" s="1"/>
  <c r="P606" i="96"/>
  <c r="A603" i="96"/>
  <c r="C603" i="96" s="1"/>
  <c r="A605" i="96"/>
  <c r="C605" i="96" s="1"/>
  <c r="P605" i="96"/>
  <c r="A459" i="96"/>
  <c r="C459" i="96" s="1"/>
  <c r="A609" i="96"/>
  <c r="C609" i="96" s="1"/>
  <c r="A495" i="96"/>
  <c r="C495" i="96" s="1"/>
  <c r="A612" i="96"/>
  <c r="C612" i="96" s="1"/>
  <c r="A563" i="96"/>
  <c r="C563" i="96" s="1"/>
  <c r="A544" i="96"/>
  <c r="C544" i="96" s="1"/>
  <c r="A615" i="96"/>
  <c r="C615" i="96" s="1"/>
  <c r="P615" i="96"/>
  <c r="A614" i="96"/>
  <c r="C614" i="96" s="1"/>
  <c r="P614" i="96"/>
  <c r="A618" i="96"/>
  <c r="C618" i="96" s="1"/>
  <c r="A621" i="96"/>
  <c r="C621" i="96" s="1"/>
  <c r="A628" i="96"/>
  <c r="C628" i="96" s="1"/>
  <c r="A623" i="96"/>
  <c r="C623" i="96" s="1"/>
  <c r="A534" i="96"/>
  <c r="C534" i="96" s="1"/>
  <c r="A626" i="96"/>
  <c r="C626" i="96" s="1"/>
  <c r="A492" i="96"/>
  <c r="C492" i="96" s="1"/>
  <c r="A629" i="96"/>
  <c r="C629" i="96" s="1"/>
  <c r="A632" i="96"/>
  <c r="C632" i="96" s="1"/>
  <c r="A633" i="96"/>
  <c r="C633" i="96" s="1"/>
  <c r="A542" i="96"/>
  <c r="C542" i="96" s="1"/>
  <c r="A635" i="96"/>
  <c r="C635" i="96" s="1"/>
  <c r="A636" i="96"/>
  <c r="C636" i="96" s="1"/>
  <c r="P636" i="96"/>
  <c r="A564" i="96"/>
  <c r="C564" i="96" s="1"/>
  <c r="P564" i="96"/>
  <c r="A644" i="96"/>
  <c r="C644" i="96" s="1"/>
  <c r="A642" i="96"/>
  <c r="C642" i="96" s="1"/>
  <c r="A643" i="96"/>
  <c r="C643" i="96" s="1"/>
  <c r="A666" i="96"/>
  <c r="C666" i="96" s="1"/>
  <c r="P666" i="96"/>
  <c r="A645" i="96"/>
  <c r="C645" i="96" s="1"/>
  <c r="P645" i="96"/>
  <c r="A514" i="96"/>
  <c r="C514" i="96" s="1"/>
  <c r="A608" i="96"/>
  <c r="C608" i="96" s="1"/>
  <c r="A650" i="96"/>
  <c r="C650" i="96" s="1"/>
  <c r="A640" i="96"/>
  <c r="C640" i="96" s="1"/>
  <c r="P640" i="96"/>
  <c r="A653" i="96"/>
  <c r="C653" i="96" s="1"/>
  <c r="P653" i="96"/>
  <c r="A510" i="96"/>
  <c r="C510" i="96" s="1"/>
  <c r="A548" i="96"/>
  <c r="C548" i="96" s="1"/>
  <c r="A656" i="96"/>
  <c r="C656" i="96" s="1"/>
  <c r="P656" i="96"/>
  <c r="A577" i="96"/>
  <c r="C577" i="96" s="1"/>
  <c r="A545" i="96"/>
  <c r="C545" i="96" s="1"/>
  <c r="A662" i="96"/>
  <c r="C662" i="96" s="1"/>
  <c r="A667" i="96"/>
  <c r="C667" i="96" s="1"/>
  <c r="A659" i="96"/>
  <c r="C659" i="96" s="1"/>
  <c r="A598" i="96"/>
  <c r="C598" i="96" s="1"/>
  <c r="A580" i="96"/>
  <c r="C580" i="96" s="1"/>
  <c r="A517" i="96"/>
  <c r="C517" i="96" s="1"/>
  <c r="A674" i="96"/>
  <c r="C674" i="96" s="1"/>
  <c r="A648" i="96"/>
  <c r="C648" i="96" s="1"/>
  <c r="A675" i="96"/>
  <c r="C675" i="96" s="1"/>
  <c r="A444" i="96"/>
  <c r="C444" i="96" s="1"/>
  <c r="A677" i="96"/>
  <c r="C677" i="96" s="1"/>
  <c r="A685" i="96"/>
  <c r="C685" i="96" s="1"/>
  <c r="A625" i="96"/>
  <c r="C625" i="96" s="1"/>
  <c r="A582" i="96"/>
  <c r="C582" i="96" s="1"/>
  <c r="A600" i="96"/>
  <c r="C600" i="96" s="1"/>
  <c r="A682" i="96"/>
  <c r="C682" i="96" s="1"/>
  <c r="P682" i="96"/>
  <c r="A504" i="96"/>
  <c r="C504" i="96" s="1"/>
  <c r="A683" i="96"/>
  <c r="C683" i="96" s="1"/>
  <c r="A537" i="96"/>
  <c r="C537" i="96" s="1"/>
  <c r="A686" i="96"/>
  <c r="C686" i="96" s="1"/>
  <c r="P686" i="96"/>
  <c r="A630" i="96"/>
  <c r="C630" i="96" s="1"/>
  <c r="A688" i="96"/>
  <c r="C688" i="96" s="1"/>
  <c r="A730" i="96"/>
  <c r="C730" i="96" s="1"/>
  <c r="A529" i="96"/>
  <c r="C529" i="96" s="1"/>
  <c r="A689" i="96"/>
  <c r="C689" i="96" s="1"/>
  <c r="P689" i="96"/>
  <c r="A672" i="96"/>
  <c r="C672" i="96" s="1"/>
  <c r="A691" i="96"/>
  <c r="C691" i="96" s="1"/>
  <c r="A705" i="96"/>
  <c r="C705" i="96" s="1"/>
  <c r="A692" i="96"/>
  <c r="C692" i="96" s="1"/>
  <c r="P692" i="96"/>
  <c r="A694" i="96"/>
  <c r="C694" i="96" s="1"/>
  <c r="A676" i="96"/>
  <c r="C676" i="96" s="1"/>
  <c r="A668" i="96"/>
  <c r="C668" i="96" s="1"/>
  <c r="A678" i="96"/>
  <c r="C678" i="96" s="1"/>
  <c r="P678" i="96"/>
  <c r="A708" i="96"/>
  <c r="C708" i="96" s="1"/>
  <c r="P708" i="96"/>
  <c r="A658" i="96"/>
  <c r="C658" i="96" s="1"/>
  <c r="A713" i="96"/>
  <c r="C713" i="96" s="1"/>
  <c r="P713" i="96"/>
  <c r="A695" i="96"/>
  <c r="C695" i="96" s="1"/>
  <c r="A680" i="96"/>
  <c r="C680" i="96" s="1"/>
  <c r="A539" i="96"/>
  <c r="C539" i="96" s="1"/>
  <c r="A631" i="96"/>
  <c r="C631" i="96" s="1"/>
  <c r="A613" i="96"/>
  <c r="C613" i="96" s="1"/>
  <c r="A718" i="96"/>
  <c r="C718" i="96" s="1"/>
  <c r="P718" i="96"/>
  <c r="A697" i="96"/>
  <c r="C697" i="96" s="1"/>
  <c r="A519" i="96"/>
  <c r="C519" i="96" s="1"/>
  <c r="A721" i="96"/>
  <c r="C721" i="96" s="1"/>
  <c r="A720" i="96"/>
  <c r="C720" i="96" s="1"/>
  <c r="P720" i="96"/>
  <c r="A725" i="96"/>
  <c r="C725" i="96" s="1"/>
  <c r="A729" i="96"/>
  <c r="C729" i="96" s="1"/>
  <c r="P729" i="96"/>
  <c r="A560" i="96"/>
  <c r="C560" i="96" s="1"/>
  <c r="A670" i="96"/>
  <c r="C670" i="96" s="1"/>
  <c r="A733" i="96"/>
  <c r="C733" i="96" s="1"/>
  <c r="P733" i="96"/>
  <c r="A734" i="96"/>
  <c r="C734" i="96" s="1"/>
  <c r="P734" i="96"/>
  <c r="A737" i="96"/>
  <c r="C737" i="96" s="1"/>
  <c r="P737" i="96"/>
  <c r="A660" i="96"/>
  <c r="C660" i="96" s="1"/>
  <c r="P660" i="96"/>
  <c r="A738" i="96"/>
  <c r="C738" i="96" s="1"/>
  <c r="A647" i="96"/>
  <c r="C647" i="96" s="1"/>
  <c r="A611" i="96"/>
  <c r="C611" i="96" s="1"/>
  <c r="A657" i="96"/>
  <c r="C657" i="96" s="1"/>
  <c r="A743" i="96"/>
  <c r="C743" i="96" s="1"/>
  <c r="P743" i="96"/>
  <c r="A742" i="96"/>
  <c r="C742" i="96" s="1"/>
  <c r="A744" i="96"/>
  <c r="C744" i="96" s="1"/>
  <c r="P744" i="96"/>
  <c r="A745" i="96"/>
  <c r="C745" i="96" s="1"/>
  <c r="P745" i="96"/>
  <c r="A710" i="96"/>
  <c r="C710" i="96" s="1"/>
  <c r="A699" i="96"/>
  <c r="C699" i="96" s="1"/>
  <c r="A703" i="96"/>
  <c r="C703" i="96" s="1"/>
  <c r="A722" i="96"/>
  <c r="C722" i="96" s="1"/>
  <c r="A607" i="96"/>
  <c r="C607" i="96" s="1"/>
  <c r="A700" i="96"/>
  <c r="C700" i="96" s="1"/>
  <c r="A750" i="96"/>
  <c r="C750" i="96" s="1"/>
  <c r="P750" i="96"/>
  <c r="A712" i="96"/>
  <c r="C712" i="96" s="1"/>
  <c r="A755" i="96"/>
  <c r="C755" i="96" s="1"/>
  <c r="P755" i="96"/>
  <c r="A754" i="96"/>
  <c r="C754" i="96" s="1"/>
  <c r="A757" i="96"/>
  <c r="C757" i="96" s="1"/>
  <c r="P757" i="96"/>
  <c r="A706" i="96"/>
  <c r="C706" i="96" s="1"/>
  <c r="A661" i="96"/>
  <c r="C661" i="96" s="1"/>
  <c r="A758" i="96"/>
  <c r="C758" i="96" s="1"/>
  <c r="A762" i="96"/>
  <c r="C762" i="96" s="1"/>
  <c r="P762" i="96"/>
  <c r="A761" i="96"/>
  <c r="C761" i="96" s="1"/>
  <c r="A766" i="96"/>
  <c r="C766" i="96" s="1"/>
  <c r="A760" i="96"/>
  <c r="C760" i="96" s="1"/>
  <c r="A590" i="96"/>
  <c r="C590" i="96" s="1"/>
  <c r="A727" i="96"/>
  <c r="C727" i="96" s="1"/>
  <c r="A764" i="96"/>
  <c r="C764" i="96" s="1"/>
  <c r="P764" i="96"/>
  <c r="A774" i="96"/>
  <c r="C774" i="96" s="1"/>
  <c r="A775" i="96"/>
  <c r="C775" i="96" s="1"/>
  <c r="P775" i="96"/>
  <c r="A693" i="96"/>
  <c r="C693" i="96" s="1"/>
  <c r="A759" i="96"/>
  <c r="C759" i="96" s="1"/>
  <c r="P759" i="96"/>
  <c r="A795" i="96"/>
  <c r="C795" i="96" s="1"/>
  <c r="P795" i="96"/>
  <c r="A778" i="96"/>
  <c r="C778" i="96" s="1"/>
  <c r="P778" i="96"/>
  <c r="A698" i="96"/>
  <c r="C698" i="96" s="1"/>
  <c r="A756" i="96"/>
  <c r="C756" i="96" s="1"/>
  <c r="A646" i="96"/>
  <c r="C646" i="96" s="1"/>
  <c r="A736" i="96"/>
  <c r="C736" i="96" s="1"/>
  <c r="A789" i="96"/>
  <c r="C789" i="96" s="1"/>
  <c r="P789" i="96"/>
  <c r="A771" i="96"/>
  <c r="C771" i="96" s="1"/>
  <c r="A790" i="96"/>
  <c r="C790" i="96" s="1"/>
  <c r="P790" i="96"/>
  <c r="A780" i="96"/>
  <c r="C780" i="96" s="1"/>
  <c r="A726" i="96"/>
  <c r="C726" i="96" s="1"/>
  <c r="A702" i="96"/>
  <c r="C702" i="96" s="1"/>
  <c r="A791" i="96"/>
  <c r="C791" i="96" s="1"/>
  <c r="A792" i="96"/>
  <c r="C792" i="96" s="1"/>
  <c r="A796" i="96"/>
  <c r="C796" i="96" s="1"/>
  <c r="P796" i="96"/>
  <c r="A779" i="96"/>
  <c r="C779" i="96" s="1"/>
  <c r="A797" i="96"/>
  <c r="C797" i="96" s="1"/>
  <c r="P797" i="96"/>
  <c r="A767" i="96"/>
  <c r="C767" i="96" s="1"/>
  <c r="A798" i="96"/>
  <c r="C798" i="96" s="1"/>
  <c r="P798" i="96"/>
  <c r="A799" i="96"/>
  <c r="C799" i="96" s="1"/>
  <c r="P799" i="96"/>
  <c r="A801" i="96"/>
  <c r="C801" i="96" s="1"/>
  <c r="P801" i="96"/>
  <c r="A809" i="96"/>
  <c r="C809" i="96" s="1"/>
  <c r="P809" i="96"/>
  <c r="A810" i="96"/>
  <c r="C810" i="96" s="1"/>
  <c r="P810" i="96"/>
  <c r="A800" i="96"/>
  <c r="C800" i="96" s="1"/>
  <c r="A818" i="96"/>
  <c r="C818" i="96" s="1"/>
  <c r="P818" i="96"/>
  <c r="A819" i="96"/>
  <c r="C819" i="96" s="1"/>
  <c r="P819" i="96"/>
  <c r="A821" i="96"/>
  <c r="C821" i="96" s="1"/>
  <c r="P821" i="96"/>
  <c r="A807" i="96"/>
  <c r="C807" i="96" s="1"/>
  <c r="P807" i="96"/>
  <c r="A765" i="96"/>
  <c r="C765" i="96" s="1"/>
  <c r="A815" i="96"/>
  <c r="C815" i="96" s="1"/>
  <c r="A665" i="96"/>
  <c r="C665" i="96" s="1"/>
  <c r="A823" i="96"/>
  <c r="C823" i="96" s="1"/>
  <c r="P823" i="96"/>
  <c r="A824" i="96"/>
  <c r="C824" i="96" s="1"/>
  <c r="A825" i="96"/>
  <c r="C825" i="96" s="1"/>
  <c r="A826" i="96"/>
  <c r="C826" i="96" s="1"/>
  <c r="P826" i="96"/>
  <c r="A827" i="96"/>
  <c r="C827" i="96" s="1"/>
  <c r="P827" i="96"/>
  <c r="A828" i="96"/>
  <c r="C828" i="96" s="1"/>
  <c r="A829" i="96"/>
  <c r="C829" i="96" s="1"/>
  <c r="A830" i="96"/>
  <c r="C830" i="96" s="1"/>
  <c r="P830" i="96"/>
  <c r="A832" i="96"/>
  <c r="C832" i="96" s="1"/>
  <c r="P832" i="96"/>
  <c r="A834" i="96"/>
  <c r="C834" i="96" s="1"/>
  <c r="P834" i="96"/>
  <c r="A772" i="96"/>
  <c r="C772" i="96" s="1"/>
  <c r="A838" i="96"/>
  <c r="C838" i="96" s="1"/>
  <c r="P838" i="96"/>
  <c r="A839" i="96"/>
  <c r="C839" i="96" s="1"/>
  <c r="P839" i="96"/>
  <c r="A841" i="96"/>
  <c r="C841" i="96" s="1"/>
  <c r="P841" i="96"/>
  <c r="A843" i="96"/>
  <c r="C843" i="96" s="1"/>
  <c r="P843" i="96"/>
  <c r="A844" i="96"/>
  <c r="C844" i="96" s="1"/>
  <c r="P844" i="96"/>
  <c r="A840" i="96"/>
  <c r="C840" i="96" s="1"/>
  <c r="P840" i="96"/>
  <c r="A846" i="96"/>
  <c r="C846" i="96" s="1"/>
  <c r="P846" i="96"/>
  <c r="A842" i="96"/>
  <c r="C842" i="96" s="1"/>
  <c r="P842" i="96"/>
  <c r="A848" i="96"/>
  <c r="C848" i="96" s="1"/>
  <c r="A835" i="96"/>
  <c r="C835" i="96" s="1"/>
  <c r="A849" i="96"/>
  <c r="C849" i="96" s="1"/>
  <c r="A850" i="96"/>
  <c r="C850" i="96" s="1"/>
  <c r="P850" i="96"/>
  <c r="A851" i="96"/>
  <c r="C851" i="96" s="1"/>
  <c r="P851" i="96"/>
  <c r="A852" i="96"/>
  <c r="C852" i="96" s="1"/>
  <c r="P852" i="96"/>
  <c r="A847" i="96"/>
  <c r="C847" i="96" s="1"/>
  <c r="A773" i="96"/>
  <c r="C773" i="96" s="1"/>
  <c r="A853" i="96"/>
  <c r="C853" i="96" s="1"/>
  <c r="P853" i="96"/>
  <c r="A854" i="96"/>
  <c r="C854" i="96" s="1"/>
  <c r="P854" i="96"/>
  <c r="A855" i="96"/>
  <c r="C855" i="96" s="1"/>
  <c r="P855" i="96"/>
  <c r="A856" i="96"/>
  <c r="C856" i="96" s="1"/>
  <c r="A857" i="96"/>
  <c r="C857" i="96" s="1"/>
  <c r="AF617" i="96"/>
  <c r="AM652" i="96"/>
  <c r="AN813" i="96"/>
  <c r="AM781" i="96"/>
  <c r="AD783" i="96"/>
  <c r="AF236" i="96"/>
  <c r="AJ820" i="96"/>
  <c r="AJ806" i="96"/>
  <c r="AG704" i="96"/>
  <c r="AF610" i="96"/>
  <c r="AH576" i="96"/>
  <c r="AM776" i="96"/>
  <c r="AM584" i="96"/>
  <c r="AF690" i="96"/>
  <c r="AG833" i="96"/>
  <c r="AF808" i="96"/>
  <c r="AK617" i="96"/>
  <c r="AK497" i="96"/>
  <c r="AN617" i="96"/>
  <c r="AJ610" i="96"/>
  <c r="AM704" i="96"/>
  <c r="AJ584" i="96"/>
  <c r="AL236" i="96"/>
  <c r="AH740" i="96"/>
  <c r="AG671" i="96"/>
  <c r="AJ781" i="96"/>
  <c r="AM741" i="96"/>
  <c r="AE777" i="96"/>
  <c r="AD724" i="96"/>
  <c r="AE784" i="96"/>
  <c r="AL690" i="96"/>
  <c r="AJ454" i="96"/>
  <c r="AO747" i="96"/>
  <c r="AJ739" i="96"/>
  <c r="AK747" i="96"/>
  <c r="AL707" i="96"/>
  <c r="AG784" i="96"/>
  <c r="AE833" i="96"/>
  <c r="AN707" i="96"/>
  <c r="AK820" i="96"/>
  <c r="AG637" i="96"/>
  <c r="AL617" i="96"/>
  <c r="AE740" i="96"/>
  <c r="AJ735" i="96"/>
  <c r="AF777" i="96"/>
  <c r="AK681" i="96"/>
  <c r="AG813" i="96"/>
  <c r="AI696" i="96"/>
  <c r="AI684" i="96"/>
  <c r="AF714" i="96"/>
  <c r="AN572" i="96"/>
  <c r="AM811" i="96"/>
  <c r="AF724" i="96"/>
  <c r="AL783" i="96"/>
  <c r="AF731" i="96"/>
  <c r="AJ782" i="96"/>
  <c r="AD831" i="96"/>
  <c r="AJ817" i="96"/>
  <c r="AJ777" i="96"/>
  <c r="AE786" i="96"/>
  <c r="AD620" i="96"/>
  <c r="AF570" i="96"/>
  <c r="AD739" i="96"/>
  <c r="AD654" i="96"/>
  <c r="AO831" i="96"/>
  <c r="AD749" i="96"/>
  <c r="AE538" i="96"/>
  <c r="AK687" i="96"/>
  <c r="AG782" i="96"/>
  <c r="AH786" i="96"/>
  <c r="AK584" i="96"/>
  <c r="AK652" i="96"/>
  <c r="AH681" i="96"/>
  <c r="AI724" i="96"/>
  <c r="AE654" i="96"/>
  <c r="AH671" i="96"/>
  <c r="AE497" i="96"/>
  <c r="AK714" i="96"/>
  <c r="AF811" i="96"/>
  <c r="AI714" i="96"/>
  <c r="AN731" i="96"/>
  <c r="AI749" i="96"/>
  <c r="AD652" i="96"/>
  <c r="AN480" i="96"/>
  <c r="AG701" i="96"/>
  <c r="AO236" i="96"/>
  <c r="AN569" i="96"/>
  <c r="AM833" i="96"/>
  <c r="AO637" i="96"/>
  <c r="AO735" i="96"/>
  <c r="AM831" i="96"/>
  <c r="AD820" i="96"/>
  <c r="AN714" i="96"/>
  <c r="AO783" i="96"/>
  <c r="AK811" i="96"/>
  <c r="AF784" i="96"/>
  <c r="AL724" i="96"/>
  <c r="AH570" i="96"/>
  <c r="AL454" i="96"/>
  <c r="AM696" i="96"/>
  <c r="AL570" i="96"/>
  <c r="AD570" i="96"/>
  <c r="AG696" i="96"/>
  <c r="AO785" i="96"/>
  <c r="AG820" i="96"/>
  <c r="AD816" i="96"/>
  <c r="AG739" i="96"/>
  <c r="AI569" i="96"/>
  <c r="AL637" i="96"/>
  <c r="AE236" i="96"/>
  <c r="AD731" i="96"/>
  <c r="AN576" i="96"/>
  <c r="AI587" i="96"/>
  <c r="AD786" i="96"/>
  <c r="AK690" i="96"/>
  <c r="AD641" i="96"/>
  <c r="AE687" i="96"/>
  <c r="AG785" i="96"/>
  <c r="AI820" i="96"/>
  <c r="AH813" i="96"/>
  <c r="AJ637" i="96"/>
  <c r="AI784" i="96"/>
  <c r="AO776" i="96"/>
  <c r="AL794" i="96"/>
  <c r="AL651" i="96"/>
  <c r="AO784" i="96"/>
  <c r="AF681" i="96"/>
  <c r="AD701" i="96"/>
  <c r="AI576" i="96"/>
  <c r="AJ687" i="96"/>
  <c r="AN236" i="96"/>
  <c r="AK833" i="96"/>
  <c r="AL576" i="96"/>
  <c r="AJ576" i="96"/>
  <c r="AN652" i="96"/>
  <c r="AI454" i="96"/>
  <c r="AD806" i="96"/>
  <c r="AK735" i="96"/>
  <c r="AM806" i="96"/>
  <c r="AI806" i="96"/>
  <c r="AN806" i="96"/>
  <c r="AN741" i="96"/>
  <c r="AJ681" i="96"/>
  <c r="AM724" i="96"/>
  <c r="AL620" i="96"/>
  <c r="AE739" i="96"/>
  <c r="AH684" i="96"/>
  <c r="AG783" i="96"/>
  <c r="AJ740" i="96"/>
  <c r="AF627" i="96"/>
  <c r="AN584" i="96"/>
  <c r="AN671" i="96"/>
  <c r="AO707" i="96"/>
  <c r="AO820" i="96"/>
  <c r="AF776" i="96"/>
  <c r="AK707" i="96"/>
  <c r="AF641" i="96"/>
  <c r="AL739" i="96"/>
  <c r="AK637" i="96"/>
  <c r="AI747" i="96"/>
  <c r="AH782" i="96"/>
  <c r="AO777" i="96"/>
  <c r="AH538" i="96"/>
  <c r="AK454" i="96"/>
  <c r="AE816" i="96"/>
  <c r="AL784" i="96"/>
  <c r="AI741" i="96"/>
  <c r="AD576" i="96"/>
  <c r="AI565" i="96"/>
  <c r="AE724" i="96"/>
  <c r="AO627" i="96"/>
  <c r="AN641" i="96"/>
  <c r="AM569" i="96"/>
  <c r="AN637" i="96"/>
  <c r="AL749" i="96"/>
  <c r="AM731" i="96"/>
  <c r="AI538" i="96"/>
  <c r="AL831" i="96"/>
  <c r="AG652" i="96"/>
  <c r="AH627" i="96"/>
  <c r="AM739" i="96"/>
  <c r="AN538" i="96"/>
  <c r="AG569" i="96"/>
  <c r="AE785" i="96"/>
  <c r="AO572" i="96"/>
  <c r="AE587" i="96"/>
  <c r="AJ620" i="96"/>
  <c r="AF739" i="96"/>
  <c r="AO569" i="96"/>
  <c r="AO620" i="96"/>
  <c r="AI785" i="96"/>
  <c r="AJ831" i="96"/>
  <c r="AH785" i="96"/>
  <c r="AK724" i="96"/>
  <c r="AK784" i="96"/>
  <c r="AH783" i="96"/>
  <c r="AG776" i="96"/>
  <c r="AM576" i="96"/>
  <c r="AH587" i="96"/>
  <c r="AL671" i="96"/>
  <c r="AM782" i="96"/>
  <c r="AD671" i="96"/>
  <c r="AN833" i="96"/>
  <c r="AF741" i="96"/>
  <c r="AJ497" i="96"/>
  <c r="AH652" i="96"/>
  <c r="AJ585" i="96"/>
  <c r="AO714" i="96"/>
  <c r="AN740" i="96"/>
  <c r="AH569" i="96"/>
  <c r="AJ587" i="96"/>
  <c r="AN684" i="96"/>
  <c r="AJ565" i="96"/>
  <c r="AJ811" i="96"/>
  <c r="AH236" i="96"/>
  <c r="AG811" i="96"/>
  <c r="AG654" i="96"/>
  <c r="AD236" i="96"/>
  <c r="AK776" i="96"/>
  <c r="AL777" i="96"/>
  <c r="AN651" i="96"/>
  <c r="AJ704" i="96"/>
  <c r="AJ538" i="96"/>
  <c r="AF654" i="96"/>
  <c r="AJ741" i="96"/>
  <c r="AG690" i="96"/>
  <c r="AM690" i="96"/>
  <c r="AG806" i="96"/>
  <c r="AO651" i="96"/>
  <c r="AO811" i="96"/>
  <c r="AI617" i="96"/>
  <c r="AN831" i="96"/>
  <c r="AO690" i="96"/>
  <c r="AF740" i="96"/>
  <c r="AM585" i="96"/>
  <c r="AL652" i="96"/>
  <c r="AN783" i="96"/>
  <c r="AG684" i="96"/>
  <c r="AO806" i="96"/>
  <c r="AD617" i="96"/>
  <c r="AJ480" i="96"/>
  <c r="AO684" i="96"/>
  <c r="AL813" i="96"/>
  <c r="AI816" i="96"/>
  <c r="AH651" i="96"/>
  <c r="AG627" i="96"/>
  <c r="AD538" i="96"/>
  <c r="AE704" i="96"/>
  <c r="AK480" i="96"/>
  <c r="AI641" i="96"/>
  <c r="AG707" i="96"/>
  <c r="AG747" i="96"/>
  <c r="AK627" i="96"/>
  <c r="AF701" i="96"/>
  <c r="AE565" i="96"/>
  <c r="AO701" i="96"/>
  <c r="AL782" i="96"/>
  <c r="AD741" i="96"/>
  <c r="AI783" i="96"/>
  <c r="AK794" i="96"/>
  <c r="AL585" i="96"/>
  <c r="AI570" i="96"/>
  <c r="AO497" i="96"/>
  <c r="AJ731" i="96"/>
  <c r="AN565" i="96"/>
  <c r="AH794" i="96"/>
  <c r="AM671" i="96"/>
  <c r="AM454" i="96"/>
  <c r="AK538" i="96"/>
  <c r="AE701" i="96"/>
  <c r="AL696" i="96"/>
  <c r="AM572" i="96"/>
  <c r="AK739" i="96"/>
  <c r="AF620" i="96"/>
  <c r="AM707" i="96"/>
  <c r="AH831" i="96"/>
  <c r="AO584" i="96"/>
  <c r="AG651" i="96"/>
  <c r="AE808" i="96"/>
  <c r="AO731" i="96"/>
  <c r="AH620" i="96"/>
  <c r="AH690" i="96"/>
  <c r="AM820" i="96"/>
  <c r="AF833" i="96"/>
  <c r="AN817" i="96"/>
  <c r="AN681" i="96"/>
  <c r="AD747" i="96"/>
  <c r="AF704" i="96"/>
  <c r="AD704" i="96"/>
  <c r="AL565" i="96"/>
  <c r="AK806" i="96"/>
  <c r="AH480" i="96"/>
  <c r="AH610" i="96"/>
  <c r="AD480" i="96"/>
  <c r="AK654" i="96"/>
  <c r="AO749" i="96"/>
  <c r="AK696" i="96"/>
  <c r="AD784" i="96"/>
  <c r="AK781" i="96"/>
  <c r="AG735" i="96"/>
  <c r="AM735" i="96"/>
  <c r="AF587" i="96"/>
  <c r="AL538" i="96"/>
  <c r="AG570" i="96"/>
  <c r="AL681" i="96"/>
  <c r="AJ776" i="96"/>
  <c r="AE813" i="96"/>
  <c r="AG777" i="96"/>
  <c r="AO808" i="96"/>
  <c r="AD817" i="96"/>
  <c r="AN627" i="96"/>
  <c r="AJ707" i="96"/>
  <c r="AJ696" i="96"/>
  <c r="AG454" i="96"/>
  <c r="AG620" i="96"/>
  <c r="AD572" i="96"/>
  <c r="AE572" i="96"/>
  <c r="AK610" i="96"/>
  <c r="AJ786" i="96"/>
  <c r="AJ570" i="96"/>
  <c r="AG497" i="96"/>
  <c r="AK731" i="96"/>
  <c r="AK620" i="96"/>
  <c r="AN794" i="96"/>
  <c r="AF782" i="96"/>
  <c r="AJ617" i="96"/>
  <c r="AE747" i="96"/>
  <c r="AH731" i="96"/>
  <c r="AJ236" i="96"/>
  <c r="AE749" i="96"/>
  <c r="AM813" i="96"/>
  <c r="AK816" i="96"/>
  <c r="AJ813" i="96"/>
  <c r="AI731" i="96"/>
  <c r="AI652" i="96"/>
  <c r="AL741" i="96"/>
  <c r="AD610" i="96"/>
  <c r="AO576" i="96"/>
  <c r="AF576" i="96"/>
  <c r="AH701" i="96"/>
  <c r="AF637" i="96"/>
  <c r="AH817" i="96"/>
  <c r="AH784" i="96"/>
  <c r="AD714" i="96"/>
  <c r="AK813" i="96"/>
  <c r="AN654" i="96"/>
  <c r="AM786" i="96"/>
  <c r="AO538" i="96"/>
  <c r="AH687" i="96"/>
  <c r="AF816" i="96"/>
  <c r="AL740" i="96"/>
  <c r="AF538" i="96"/>
  <c r="AO740" i="96"/>
  <c r="AG480" i="96"/>
  <c r="AF569" i="96"/>
  <c r="AH781" i="96"/>
  <c r="AG714" i="96"/>
  <c r="AJ714" i="96"/>
  <c r="AG741" i="96"/>
  <c r="AG236" i="96"/>
  <c r="AD687" i="96"/>
  <c r="AK701" i="96"/>
  <c r="AO704" i="96"/>
  <c r="AN587" i="96"/>
  <c r="AH696" i="96"/>
  <c r="AG538" i="96"/>
  <c r="AK651" i="96"/>
  <c r="AI687" i="96"/>
  <c r="AM565" i="96"/>
  <c r="AF652" i="96"/>
  <c r="AK740" i="96"/>
  <c r="AD587" i="96"/>
  <c r="AO782" i="96"/>
  <c r="AK786" i="96"/>
  <c r="AN820" i="96"/>
  <c r="AM794" i="96"/>
  <c r="AF806" i="96"/>
  <c r="AE707" i="96"/>
  <c r="AI811" i="96"/>
  <c r="AO671" i="96"/>
  <c r="AO833" i="96"/>
  <c r="AL627" i="96"/>
  <c r="AI701" i="96"/>
  <c r="AK569" i="96"/>
  <c r="AM654" i="96"/>
  <c r="AE794" i="96"/>
  <c r="AM747" i="96"/>
  <c r="AD782" i="96"/>
  <c r="AI776" i="96"/>
  <c r="AL811" i="96"/>
  <c r="AN777" i="96"/>
  <c r="AL704" i="96"/>
  <c r="AM641" i="96"/>
  <c r="AD735" i="96"/>
  <c r="AG681" i="96"/>
  <c r="AL584" i="96"/>
  <c r="AM617" i="96"/>
  <c r="AO786" i="96"/>
  <c r="AF831" i="96"/>
  <c r="AD637" i="96"/>
  <c r="AJ684" i="96"/>
  <c r="AN782" i="96"/>
  <c r="AM610" i="96"/>
  <c r="AL816" i="96"/>
  <c r="AG781" i="96"/>
  <c r="AM817" i="96"/>
  <c r="AE584" i="96"/>
  <c r="AD651" i="96"/>
  <c r="AJ572" i="96"/>
  <c r="AN747" i="96"/>
  <c r="AJ747" i="96"/>
  <c r="AH811" i="96"/>
  <c r="AI740" i="96"/>
  <c r="AL497" i="96"/>
  <c r="AH777" i="96"/>
  <c r="AD684" i="96"/>
  <c r="AF707" i="96"/>
  <c r="AH565" i="96"/>
  <c r="AM236" i="96"/>
  <c r="AK749" i="96"/>
  <c r="AD584" i="96"/>
  <c r="AG731" i="96"/>
  <c r="AD811" i="96"/>
  <c r="AJ816" i="96"/>
  <c r="AH724" i="96"/>
  <c r="AJ794" i="96"/>
  <c r="AF572" i="96"/>
  <c r="AD569" i="96"/>
  <c r="AI651" i="96"/>
  <c r="AI497" i="96"/>
  <c r="AE806" i="96"/>
  <c r="AL808" i="96"/>
  <c r="AI735" i="96"/>
  <c r="AN570" i="96"/>
  <c r="AK641" i="96"/>
  <c r="AM749" i="96"/>
  <c r="AI704" i="96"/>
  <c r="AG584" i="96"/>
  <c r="AK782" i="96"/>
  <c r="AL569" i="96"/>
  <c r="AJ651" i="96"/>
  <c r="AI585" i="96"/>
  <c r="AI777" i="96"/>
  <c r="AD776" i="96"/>
  <c r="AE620" i="96"/>
  <c r="AI813" i="96"/>
  <c r="AH833" i="96"/>
  <c r="AN701" i="96"/>
  <c r="AJ724" i="96"/>
  <c r="AE585" i="96"/>
  <c r="AH735" i="96"/>
  <c r="AD781" i="96"/>
  <c r="AJ654" i="96"/>
  <c r="AE617" i="96"/>
  <c r="AE651" i="96"/>
  <c r="AE783" i="96"/>
  <c r="AL781" i="96"/>
  <c r="AN454" i="96"/>
  <c r="AN735" i="96"/>
  <c r="AO565" i="96"/>
  <c r="AF785" i="96"/>
  <c r="AM714" i="96"/>
  <c r="AI794" i="96"/>
  <c r="AM651" i="96"/>
  <c r="AO480" i="96"/>
  <c r="AK704" i="96"/>
  <c r="AF696" i="96"/>
  <c r="AF585" i="96"/>
  <c r="AG641" i="96"/>
  <c r="AN811" i="96"/>
  <c r="AO813" i="96"/>
  <c r="AO610" i="96"/>
  <c r="AH820" i="96"/>
  <c r="AJ749" i="96"/>
  <c r="AE817" i="96"/>
  <c r="AO741" i="96"/>
  <c r="AL833" i="96"/>
  <c r="AL714" i="96"/>
  <c r="AE480" i="96"/>
  <c r="AF584" i="96"/>
  <c r="AO781" i="96"/>
  <c r="AK777" i="96"/>
  <c r="AM570" i="96"/>
  <c r="AE652" i="96"/>
  <c r="AJ701" i="96"/>
  <c r="AK565" i="96"/>
  <c r="AI236" i="96"/>
  <c r="AO739" i="96"/>
  <c r="AJ808" i="96"/>
  <c r="AO654" i="96"/>
  <c r="AH637" i="96"/>
  <c r="AM785" i="96"/>
  <c r="AK808" i="96"/>
  <c r="AE684" i="96"/>
  <c r="AO587" i="96"/>
  <c r="AE696" i="96"/>
  <c r="AE681" i="96"/>
  <c r="AM784" i="96"/>
  <c r="AM777" i="96"/>
  <c r="AG794" i="96"/>
  <c r="AH707" i="96"/>
  <c r="AL817" i="96"/>
  <c r="AI610" i="96"/>
  <c r="AH749" i="96"/>
  <c r="AL786" i="96"/>
  <c r="AN749" i="96"/>
  <c r="AH806" i="96"/>
  <c r="AI690" i="96"/>
  <c r="AE741" i="96"/>
  <c r="AH776" i="96"/>
  <c r="AN724" i="96"/>
  <c r="AK585" i="96"/>
  <c r="AN696" i="96"/>
  <c r="AF735" i="96"/>
  <c r="AN786" i="96"/>
  <c r="AL747" i="96"/>
  <c r="AL654" i="96"/>
  <c r="AM538" i="96"/>
  <c r="AH739" i="96"/>
  <c r="AL480" i="96"/>
  <c r="AG740" i="96"/>
  <c r="AL701" i="96"/>
  <c r="AI817" i="96"/>
  <c r="AE782" i="96"/>
  <c r="AD565" i="96"/>
  <c r="AF794" i="96"/>
  <c r="AG786" i="96"/>
  <c r="AO641" i="96"/>
  <c r="AE735" i="96"/>
  <c r="AI671" i="96"/>
  <c r="AE671" i="96"/>
  <c r="AH808" i="96"/>
  <c r="AJ652" i="96"/>
  <c r="AO617" i="96"/>
  <c r="AI584" i="96"/>
  <c r="AF454" i="96"/>
  <c r="AD833" i="96"/>
  <c r="AE569" i="96"/>
  <c r="AF781" i="96"/>
  <c r="AF783" i="96"/>
  <c r="AF817" i="96"/>
  <c r="AF480" i="96"/>
  <c r="AN687" i="96"/>
  <c r="AG831" i="96"/>
  <c r="AM637" i="96"/>
  <c r="AL820" i="96"/>
  <c r="AI786" i="96"/>
  <c r="AN784" i="96"/>
  <c r="AK671" i="96"/>
  <c r="AG817" i="96"/>
  <c r="AI833" i="96"/>
  <c r="AK785" i="96"/>
  <c r="AE570" i="96"/>
  <c r="AO816" i="96"/>
  <c r="AO585" i="96"/>
  <c r="AK576" i="96"/>
  <c r="AF749" i="96"/>
  <c r="AJ784" i="96"/>
  <c r="AH617" i="96"/>
  <c r="AF671" i="96"/>
  <c r="AN690" i="96"/>
  <c r="AH641" i="96"/>
  <c r="AE831" i="96"/>
  <c r="AK587" i="96"/>
  <c r="AL684" i="96"/>
  <c r="AH584" i="96"/>
  <c r="AI572" i="96"/>
  <c r="AG572" i="96"/>
  <c r="AD454" i="96"/>
  <c r="AH704" i="96"/>
  <c r="AK572" i="96"/>
  <c r="AE690" i="96"/>
  <c r="AN816" i="96"/>
  <c r="AE637" i="96"/>
  <c r="AI637" i="96"/>
  <c r="AJ569" i="96"/>
  <c r="AM620" i="96"/>
  <c r="AM816" i="96"/>
  <c r="AL587" i="96"/>
  <c r="AE811" i="96"/>
  <c r="AE627" i="96"/>
  <c r="AH741" i="96"/>
  <c r="AH816" i="96"/>
  <c r="AM587" i="96"/>
  <c r="AE714" i="96"/>
  <c r="AN785" i="96"/>
  <c r="AE820" i="96"/>
  <c r="AK783" i="96"/>
  <c r="AN739" i="96"/>
  <c r="AO724" i="96"/>
  <c r="AO794" i="96"/>
  <c r="AJ690" i="96"/>
  <c r="AI620" i="96"/>
  <c r="AE576" i="96"/>
  <c r="AD808" i="96"/>
  <c r="AL731" i="96"/>
  <c r="AM627" i="96"/>
  <c r="AE641" i="96"/>
  <c r="AM808" i="96"/>
  <c r="AL776" i="96"/>
  <c r="AE731" i="96"/>
  <c r="AM783" i="96"/>
  <c r="AI681" i="96"/>
  <c r="AH747" i="96"/>
  <c r="AK684" i="96"/>
  <c r="AE610" i="96"/>
  <c r="AD740" i="96"/>
  <c r="AG617" i="96"/>
  <c r="AF684" i="96"/>
  <c r="AD627" i="96"/>
  <c r="AG610" i="96"/>
  <c r="AN610" i="96"/>
  <c r="AD707" i="96"/>
  <c r="AD696" i="96"/>
  <c r="AG749" i="96"/>
  <c r="AF820" i="96"/>
  <c r="AG724" i="96"/>
  <c r="AF747" i="96"/>
  <c r="AK817" i="96"/>
  <c r="AI654" i="96"/>
  <c r="AN808" i="96"/>
  <c r="AM701" i="96"/>
  <c r="AI480" i="96"/>
  <c r="AJ627" i="96"/>
  <c r="AK570" i="96"/>
  <c r="AI627" i="96"/>
  <c r="AO817" i="96"/>
  <c r="AG587" i="96"/>
  <c r="AJ641" i="96"/>
  <c r="AH572" i="96"/>
  <c r="AL806" i="96"/>
  <c r="AG816" i="96"/>
  <c r="AH654" i="96"/>
  <c r="AI831" i="96"/>
  <c r="AD813" i="96"/>
  <c r="AK741" i="96"/>
  <c r="AN704" i="96"/>
  <c r="AO696" i="96"/>
  <c r="AE781" i="96"/>
  <c r="AI707" i="96"/>
  <c r="AD785" i="96"/>
  <c r="AH497" i="96"/>
  <c r="AE454" i="96"/>
  <c r="AL572" i="96"/>
  <c r="AN497" i="96"/>
  <c r="AL610" i="96"/>
  <c r="AI782" i="96"/>
  <c r="AO652" i="96"/>
  <c r="AH454" i="96"/>
  <c r="AD794" i="96"/>
  <c r="AO570" i="96"/>
  <c r="AM497" i="96"/>
  <c r="AG808" i="96"/>
  <c r="AK236" i="96"/>
  <c r="AJ833" i="96"/>
  <c r="AM687" i="96"/>
  <c r="AM681" i="96"/>
  <c r="AM740" i="96"/>
  <c r="AF786" i="96"/>
  <c r="AI739" i="96"/>
  <c r="AG585" i="96"/>
  <c r="AL785" i="96"/>
  <c r="AO681" i="96"/>
  <c r="AE776" i="96"/>
  <c r="AL735" i="96"/>
  <c r="AN620" i="96"/>
  <c r="AD690" i="96"/>
  <c r="AM684" i="96"/>
  <c r="AD681" i="96"/>
  <c r="AF497" i="96"/>
  <c r="AN776" i="96"/>
  <c r="AG576" i="96"/>
  <c r="AF687" i="96"/>
  <c r="AF651" i="96"/>
  <c r="AJ671" i="96"/>
  <c r="AL641" i="96"/>
  <c r="AJ783" i="96"/>
  <c r="AF813" i="96"/>
  <c r="AI781" i="96"/>
  <c r="AD777" i="96"/>
  <c r="AH585" i="96"/>
  <c r="AD585" i="96"/>
  <c r="AG687" i="96"/>
  <c r="AF565" i="96"/>
  <c r="AK831" i="96"/>
  <c r="AD497" i="96"/>
  <c r="AJ785" i="96"/>
  <c r="AO454" i="96"/>
  <c r="AI808" i="96"/>
  <c r="AN781" i="96"/>
  <c r="AG565" i="96"/>
  <c r="AO687" i="96"/>
  <c r="AN585" i="96"/>
  <c r="AL687" i="96"/>
  <c r="AH714" i="96"/>
  <c r="AM480" i="96"/>
  <c r="Q777" i="96" l="1"/>
  <c r="Q690" i="96"/>
  <c r="Q627" i="96"/>
  <c r="Q740" i="96"/>
  <c r="Q808" i="96"/>
  <c r="Q781" i="96"/>
  <c r="Q811" i="96"/>
  <c r="Q684" i="96"/>
  <c r="Q637" i="96"/>
  <c r="Q782" i="96"/>
  <c r="Q572" i="96"/>
  <c r="Q747" i="96"/>
  <c r="Q741" i="96"/>
  <c r="Q538" i="96"/>
  <c r="Q617" i="96"/>
  <c r="Q806" i="96"/>
  <c r="Q641" i="96"/>
  <c r="Q816" i="96"/>
  <c r="Q570" i="96"/>
  <c r="Q820" i="96"/>
  <c r="Q749" i="96"/>
  <c r="Q651" i="96"/>
  <c r="Q785" i="96"/>
  <c r="Q813" i="96"/>
  <c r="Q696" i="96"/>
  <c r="Q565" i="96"/>
  <c r="Q620" i="96"/>
  <c r="Q576" i="96"/>
  <c r="Q480" i="96"/>
  <c r="Q704" i="96"/>
  <c r="Q776" i="96"/>
  <c r="Q837" i="96"/>
  <c r="Q714" i="96"/>
  <c r="Q786" i="96"/>
  <c r="Q585" i="96"/>
  <c r="Q701" i="96"/>
  <c r="Q724" i="96"/>
  <c r="Q788" i="96"/>
  <c r="Q587" i="96"/>
  <c r="Q610" i="96"/>
  <c r="Q497" i="96"/>
  <c r="Q654" i="96"/>
  <c r="Q652" i="96"/>
  <c r="Q731" i="96"/>
  <c r="Q681" i="96"/>
  <c r="Q716" i="96"/>
  <c r="Q236" i="96"/>
  <c r="A81" i="96"/>
  <c r="C81" i="96" s="1"/>
  <c r="A157" i="96"/>
  <c r="C157" i="96" s="1"/>
  <c r="A119" i="96"/>
  <c r="C119" i="96" s="1"/>
  <c r="A65" i="96"/>
  <c r="C65" i="96" s="1"/>
  <c r="Q794" i="96" l="1"/>
  <c r="Q833" i="96"/>
  <c r="Q784" i="96"/>
  <c r="Q687" i="96"/>
  <c r="Q735" i="96"/>
  <c r="Q831" i="96"/>
  <c r="Q817" i="96"/>
  <c r="Q739" i="96"/>
  <c r="Q671" i="96"/>
  <c r="Q584" i="96"/>
  <c r="Q783" i="96"/>
  <c r="Q707" i="96"/>
  <c r="Q569" i="96"/>
  <c r="Q454" i="96"/>
  <c r="P574" i="96"/>
  <c r="P76" i="96"/>
  <c r="P531" i="96"/>
  <c r="P552" i="96"/>
  <c r="P77" i="96"/>
  <c r="P836" i="96" l="1"/>
  <c r="P728" i="96"/>
  <c r="P578" i="96"/>
  <c r="P567" i="96"/>
  <c r="P551" i="96"/>
  <c r="P506" i="96"/>
  <c r="P64" i="96"/>
  <c r="P166" i="96"/>
  <c r="P124" i="96"/>
  <c r="P175" i="96"/>
  <c r="P278" i="96"/>
  <c r="P31" i="96"/>
  <c r="P290" i="96"/>
  <c r="P218" i="96"/>
  <c r="P361" i="96"/>
  <c r="P549" i="96"/>
  <c r="P501" i="96"/>
  <c r="P557" i="96"/>
  <c r="P829" i="96"/>
  <c r="P705" i="96"/>
  <c r="P162" i="96" l="1"/>
  <c r="P550" i="96"/>
  <c r="P742" i="96"/>
  <c r="P326" i="96"/>
  <c r="P577" i="96"/>
  <c r="P442" i="96"/>
  <c r="P632" i="96"/>
  <c r="P694" i="96"/>
  <c r="P142" i="96"/>
  <c r="P261" i="96"/>
  <c r="P695" i="96"/>
  <c r="P792" i="96"/>
  <c r="P856" i="96"/>
  <c r="P630" i="96"/>
  <c r="P330" i="96"/>
  <c r="P736" i="96"/>
  <c r="P217" i="96"/>
  <c r="P626" i="96"/>
  <c r="P628" i="96"/>
  <c r="P566" i="96"/>
  <c r="P688" i="96"/>
  <c r="P51" i="96"/>
  <c r="P537" i="96"/>
  <c r="P680" i="96"/>
  <c r="P228" i="96"/>
  <c r="P668" i="96"/>
  <c r="P219" i="96"/>
  <c r="P691" i="96"/>
  <c r="P405" i="96"/>
  <c r="P292" i="96"/>
  <c r="P612" i="96"/>
  <c r="P650" i="96"/>
  <c r="P761" i="96"/>
  <c r="P815" i="96"/>
  <c r="P560" i="96"/>
  <c r="P721" i="96"/>
  <c r="P595" i="96"/>
  <c r="P591" i="96"/>
  <c r="P597" i="96"/>
  <c r="P703" i="96"/>
  <c r="P675" i="96"/>
  <c r="P141" i="96"/>
  <c r="P211" i="96"/>
  <c r="P593" i="96"/>
  <c r="P589" i="96"/>
  <c r="P712" i="96"/>
  <c r="P662" i="96"/>
  <c r="P555" i="96"/>
  <c r="P563" i="96"/>
  <c r="P78" i="96"/>
  <c r="P646" i="96"/>
  <c r="P490" i="96"/>
  <c r="R490" i="96" s="1"/>
  <c r="Q490" i="96" s="1"/>
  <c r="P639" i="96"/>
  <c r="R639" i="96" s="1"/>
  <c r="Q639" i="96" s="1"/>
  <c r="P15" i="96"/>
  <c r="P97" i="96"/>
  <c r="P439" i="96"/>
  <c r="P655" i="96"/>
  <c r="R655" i="96" s="1"/>
  <c r="Q655" i="96" s="1"/>
  <c r="P568" i="96"/>
  <c r="R568" i="96" s="1"/>
  <c r="Q568" i="96" s="1"/>
  <c r="P588" i="96"/>
  <c r="P95" i="96"/>
  <c r="P611" i="96"/>
  <c r="P717" i="96"/>
  <c r="P616" i="96"/>
  <c r="R616" i="96" s="1"/>
  <c r="Q616" i="96" s="1"/>
  <c r="P709" i="96"/>
  <c r="R709" i="96" s="1"/>
  <c r="Q709" i="96" s="1"/>
  <c r="P780" i="96"/>
  <c r="P423" i="96"/>
  <c r="R423" i="96" s="1"/>
  <c r="Q423" i="96" s="1"/>
  <c r="P469" i="96"/>
  <c r="R469" i="96" s="1"/>
  <c r="Q469" i="96" s="1"/>
  <c r="P133" i="96"/>
  <c r="P309" i="96"/>
  <c r="R309" i="96" s="1"/>
  <c r="Q309" i="96" s="1"/>
  <c r="P375" i="96"/>
  <c r="P85" i="96"/>
  <c r="P341" i="96"/>
  <c r="R341" i="96" s="1"/>
  <c r="Q341" i="96" s="1"/>
  <c r="P664" i="96"/>
  <c r="P403" i="96"/>
  <c r="R403" i="96" s="1"/>
  <c r="Q403" i="96" s="1"/>
  <c r="P495" i="96"/>
  <c r="P661" i="96"/>
  <c r="P638" i="96"/>
  <c r="R638" i="96" s="1"/>
  <c r="Q638" i="96" s="1"/>
  <c r="P581" i="96"/>
  <c r="P573" i="96"/>
  <c r="P463" i="96"/>
  <c r="P425" i="96"/>
  <c r="P514" i="96"/>
  <c r="P198" i="96"/>
  <c r="R198" i="96" s="1"/>
  <c r="Q198" i="96" s="1"/>
  <c r="P634" i="96"/>
  <c r="R634" i="96" s="1"/>
  <c r="Q634" i="96" s="1"/>
  <c r="P539" i="96"/>
  <c r="P525" i="96"/>
  <c r="R525" i="96" s="1"/>
  <c r="Q525" i="96" s="1"/>
  <c r="P530" i="96"/>
  <c r="P440" i="96"/>
  <c r="P387" i="96"/>
  <c r="P407" i="96"/>
  <c r="R407" i="96" s="1"/>
  <c r="Q407" i="96" s="1"/>
  <c r="P470" i="96"/>
  <c r="P676" i="96"/>
  <c r="P748" i="96"/>
  <c r="R748" i="96" s="1"/>
  <c r="Q748" i="96" s="1"/>
  <c r="P213" i="96"/>
  <c r="P450" i="96"/>
  <c r="P592" i="96"/>
  <c r="R592" i="96" s="1"/>
  <c r="Q592" i="96" s="1"/>
  <c r="P600" i="96"/>
  <c r="P127" i="96"/>
  <c r="P510" i="96"/>
  <c r="P673" i="96"/>
  <c r="R673" i="96" s="1"/>
  <c r="Q673" i="96" s="1"/>
  <c r="P24" i="96"/>
  <c r="R24" i="96" s="1"/>
  <c r="Q24" i="96" s="1"/>
  <c r="P547" i="96"/>
  <c r="P402" i="96"/>
  <c r="R402" i="96" s="1"/>
  <c r="Q402" i="96" s="1"/>
  <c r="P608" i="96"/>
  <c r="P120" i="96"/>
  <c r="P200" i="96"/>
  <c r="P558" i="96"/>
  <c r="P519" i="96"/>
  <c r="P504" i="96"/>
  <c r="P699" i="96"/>
  <c r="P702" i="96"/>
  <c r="P669" i="96"/>
  <c r="R669" i="96" s="1"/>
  <c r="Q669" i="96" s="1"/>
  <c r="P657" i="96"/>
  <c r="P438" i="96"/>
  <c r="R438" i="96" s="1"/>
  <c r="Q438" i="96" s="1"/>
  <c r="P108" i="96"/>
  <c r="P515" i="96"/>
  <c r="R515" i="96" s="1"/>
  <c r="Q515" i="96" s="1"/>
  <c r="P12" i="96"/>
  <c r="R12" i="96" s="1"/>
  <c r="Q12" i="96" s="1"/>
  <c r="P399" i="96"/>
  <c r="P663" i="96"/>
  <c r="R663" i="96" s="1"/>
  <c r="Q663" i="96" s="1"/>
  <c r="P523" i="96"/>
  <c r="R523" i="96" s="1"/>
  <c r="Q523" i="96" s="1"/>
  <c r="P271" i="96"/>
  <c r="R271" i="96" s="1"/>
  <c r="Q271" i="96" s="1"/>
  <c r="P631" i="96"/>
  <c r="P732" i="96"/>
  <c r="R732" i="96" s="1"/>
  <c r="Q732" i="96" s="1"/>
  <c r="P517" i="96"/>
  <c r="P590" i="96"/>
  <c r="P607" i="96"/>
  <c r="P224" i="96"/>
  <c r="R224" i="96" s="1"/>
  <c r="Q224" i="96" s="1"/>
  <c r="P754" i="96"/>
  <c r="P29" i="96"/>
  <c r="P367" i="96"/>
  <c r="P582" i="96"/>
  <c r="P287" i="96"/>
  <c r="P383" i="96"/>
  <c r="P772" i="96"/>
  <c r="P54" i="96"/>
  <c r="P623" i="96"/>
  <c r="P779" i="96"/>
  <c r="P477" i="96"/>
  <c r="P94" i="96"/>
  <c r="P767" i="96"/>
  <c r="P774" i="96"/>
  <c r="P459" i="96"/>
  <c r="P613" i="96"/>
  <c r="P849" i="96"/>
  <c r="P773" i="96"/>
  <c r="P726" i="96"/>
  <c r="P828" i="96"/>
  <c r="P622" i="96"/>
  <c r="P760" i="96"/>
  <c r="P528" i="96"/>
  <c r="P835" i="96"/>
  <c r="P697" i="96"/>
  <c r="P485" i="96"/>
  <c r="P526" i="96"/>
  <c r="P629" i="96"/>
  <c r="P598" i="96"/>
  <c r="P451" i="96"/>
  <c r="P349" i="96"/>
  <c r="P43" i="96"/>
  <c r="P96" i="96"/>
  <c r="P359" i="96"/>
  <c r="P464" i="96"/>
  <c r="P583" i="96"/>
  <c r="P372" i="96"/>
  <c r="P594" i="96"/>
  <c r="P659" i="96"/>
  <c r="P643" i="96"/>
  <c r="P286" i="96"/>
  <c r="P252" i="96"/>
  <c r="R252" i="96" s="1"/>
  <c r="Q252" i="96" s="1"/>
  <c r="P448" i="96"/>
  <c r="P847" i="96"/>
  <c r="P3" i="96"/>
  <c r="R3" i="96" s="1"/>
  <c r="Q3" i="96" s="1"/>
  <c r="P272" i="96"/>
  <c r="P674" i="96"/>
  <c r="P532" i="96"/>
  <c r="P758" i="96"/>
  <c r="P670" i="96"/>
  <c r="P444" i="96"/>
  <c r="P791" i="96"/>
  <c r="P548" i="96"/>
  <c r="P544" i="96"/>
  <c r="P624" i="96"/>
  <c r="R624" i="96" s="1"/>
  <c r="Q624" i="96" s="1"/>
  <c r="P800" i="96"/>
  <c r="P618" i="96"/>
  <c r="P603" i="96"/>
  <c r="P443" i="96"/>
  <c r="P188" i="96"/>
  <c r="P117" i="96"/>
  <c r="P427" i="96"/>
  <c r="P546" i="96"/>
  <c r="P522" i="96"/>
  <c r="P571" i="96"/>
  <c r="P756" i="96"/>
  <c r="P706" i="96"/>
  <c r="P765" i="96"/>
  <c r="P848" i="96"/>
  <c r="P700" i="96"/>
  <c r="P667" i="96"/>
  <c r="P685" i="96"/>
  <c r="P492" i="96"/>
  <c r="P553" i="96"/>
  <c r="P647" i="96"/>
  <c r="P458" i="96"/>
  <c r="P642" i="96"/>
  <c r="P447" i="96"/>
  <c r="P317" i="96"/>
  <c r="P229" i="96"/>
  <c r="P474" i="96"/>
  <c r="P683" i="96"/>
  <c r="P104" i="96"/>
  <c r="P26" i="96"/>
  <c r="R26" i="96" s="1"/>
  <c r="Q26" i="96" s="1"/>
  <c r="P825" i="96"/>
  <c r="P596" i="96"/>
  <c r="P633" i="96"/>
  <c r="P727" i="96"/>
  <c r="P540" i="96"/>
  <c r="P698" i="96"/>
  <c r="P545" i="96"/>
  <c r="P824" i="96"/>
  <c r="P693" i="96"/>
  <c r="P609" i="96"/>
  <c r="P710" i="96"/>
  <c r="P542" i="96"/>
  <c r="P766" i="96"/>
  <c r="P672" i="96"/>
  <c r="P453" i="96"/>
  <c r="P536" i="96"/>
  <c r="P529" i="96"/>
  <c r="P635" i="96"/>
  <c r="P575" i="96"/>
  <c r="P360" i="96"/>
  <c r="P391" i="96"/>
  <c r="P113" i="96"/>
  <c r="P235" i="96"/>
  <c r="P179" i="96"/>
  <c r="P190" i="96"/>
  <c r="P115" i="96"/>
  <c r="P554" i="96"/>
  <c r="P857" i="96"/>
  <c r="P621" i="96"/>
  <c r="P665" i="96"/>
  <c r="P625" i="96"/>
  <c r="P649" i="96"/>
  <c r="P725" i="96"/>
  <c r="P379" i="96"/>
  <c r="P449" i="96"/>
  <c r="P508" i="96"/>
  <c r="R508" i="96" s="1"/>
  <c r="Q508" i="96" s="1"/>
  <c r="P102" i="96"/>
  <c r="P147" i="96"/>
  <c r="P561" i="96"/>
  <c r="P496" i="96"/>
  <c r="P159" i="96"/>
  <c r="P88" i="96"/>
  <c r="P479" i="96"/>
  <c r="P189" i="96"/>
  <c r="P373" i="96"/>
  <c r="P285" i="96"/>
  <c r="P486" i="96"/>
  <c r="P385" i="96"/>
  <c r="P415" i="96"/>
  <c r="P386" i="96"/>
  <c r="P481" i="96"/>
  <c r="P348" i="96"/>
  <c r="P116" i="96"/>
  <c r="P253" i="96"/>
  <c r="P340" i="96"/>
  <c r="P170" i="96"/>
  <c r="P520" i="96"/>
  <c r="P128" i="96"/>
  <c r="P240" i="96"/>
  <c r="P280" i="96"/>
  <c r="P332" i="96"/>
  <c r="P419" i="96"/>
  <c r="P327" i="96"/>
  <c r="P65" i="96"/>
  <c r="P172" i="96"/>
  <c r="P397" i="96"/>
  <c r="P277" i="96"/>
  <c r="P398" i="96"/>
  <c r="P511" i="96"/>
  <c r="P146" i="96"/>
  <c r="P182" i="96"/>
  <c r="P81" i="96"/>
  <c r="P103" i="96"/>
  <c r="P150" i="96"/>
  <c r="P145" i="96"/>
  <c r="P421" i="96"/>
  <c r="P543" i="96"/>
  <c r="P333" i="96"/>
  <c r="P273" i="96"/>
  <c r="P533" i="96"/>
  <c r="P484" i="96"/>
  <c r="P420" i="96"/>
  <c r="P316" i="96"/>
  <c r="P109" i="96"/>
  <c r="P483" i="96"/>
  <c r="P291" i="96"/>
  <c r="P323" i="96"/>
  <c r="P380" i="96"/>
  <c r="P17" i="96"/>
  <c r="P74" i="96"/>
  <c r="P183" i="96"/>
  <c r="P6" i="96"/>
  <c r="R6" i="96" s="1"/>
  <c r="P313" i="96"/>
  <c r="P153" i="96"/>
  <c r="P163" i="96"/>
  <c r="P72" i="96"/>
  <c r="P90" i="96"/>
  <c r="P87" i="96"/>
  <c r="P329" i="96"/>
  <c r="P289" i="96"/>
  <c r="P418" i="96"/>
  <c r="P428" i="96"/>
  <c r="P210" i="96"/>
  <c r="P527" i="96"/>
  <c r="P312" i="96"/>
  <c r="P167" i="96"/>
  <c r="P152" i="96"/>
  <c r="P132" i="96"/>
  <c r="P178" i="96"/>
  <c r="P216" i="96"/>
  <c r="P296" i="96"/>
  <c r="P465" i="96"/>
  <c r="P482" i="96"/>
  <c r="P315" i="96"/>
  <c r="P396" i="96"/>
  <c r="P321" i="96"/>
  <c r="P232" i="96"/>
  <c r="P462" i="96"/>
  <c r="P281" i="96"/>
  <c r="P204" i="96"/>
  <c r="P169" i="96"/>
  <c r="P371" i="96"/>
  <c r="P92" i="96"/>
  <c r="P476" i="96"/>
  <c r="P339" i="96"/>
  <c r="P194" i="96"/>
  <c r="P205" i="96"/>
  <c r="P79" i="96"/>
  <c r="P343" i="96"/>
  <c r="P144" i="96"/>
  <c r="P295" i="96"/>
  <c r="P311" i="96"/>
  <c r="P412" i="96"/>
  <c r="P466" i="96"/>
  <c r="P338" i="96"/>
  <c r="P136" i="96"/>
  <c r="P265" i="96"/>
  <c r="P73" i="96"/>
  <c r="P89" i="96"/>
  <c r="P8" i="96"/>
  <c r="P63" i="96"/>
  <c r="P393" i="96"/>
  <c r="P347" i="96"/>
  <c r="P247" i="96"/>
  <c r="P456" i="96"/>
  <c r="P535" i="96"/>
  <c r="P493" i="96"/>
  <c r="P491" i="96"/>
  <c r="P257" i="96"/>
  <c r="P342" i="96"/>
  <c r="P46" i="96"/>
  <c r="P516" i="96"/>
  <c r="P325" i="96"/>
  <c r="P112" i="96"/>
  <c r="P362" i="96"/>
  <c r="P9" i="96"/>
  <c r="P208" i="96"/>
  <c r="P135" i="96"/>
  <c r="P49" i="96"/>
  <c r="P69" i="96"/>
  <c r="P139" i="96"/>
  <c r="P180" i="96"/>
  <c r="P269" i="96"/>
  <c r="P106" i="96"/>
  <c r="P377" i="96"/>
  <c r="P122" i="96"/>
  <c r="P248" i="96"/>
  <c r="P488" i="96"/>
  <c r="P303" i="96"/>
  <c r="P541" i="96"/>
  <c r="P331" i="96"/>
  <c r="P503" i="96"/>
  <c r="P468" i="96"/>
  <c r="P82" i="96"/>
  <c r="P193" i="96"/>
  <c r="P222" i="96"/>
  <c r="P354" i="96"/>
  <c r="P157" i="96"/>
  <c r="P274" i="96"/>
  <c r="P241" i="96"/>
  <c r="P413" i="96"/>
  <c r="P369" i="96"/>
  <c r="P93" i="96"/>
  <c r="P356" i="96"/>
  <c r="P206" i="96"/>
  <c r="P267" i="96"/>
  <c r="P237" i="96"/>
  <c r="P436" i="96"/>
  <c r="P433" i="96"/>
  <c r="P358" i="96"/>
  <c r="P201" i="96"/>
  <c r="P155" i="96"/>
  <c r="P138" i="96"/>
  <c r="P101" i="96"/>
  <c r="P186" i="96"/>
  <c r="P431" i="96"/>
  <c r="P304" i="96"/>
  <c r="P297" i="96"/>
  <c r="P460" i="96"/>
  <c r="P446" i="96"/>
  <c r="P562" i="96"/>
  <c r="P478" i="96"/>
  <c r="P199" i="96"/>
  <c r="P366" i="96"/>
  <c r="P394" i="96"/>
  <c r="P346" i="96"/>
  <c r="P191" i="96"/>
  <c r="P602" i="96"/>
  <c r="P467" i="96"/>
  <c r="P56" i="96"/>
  <c r="P214" i="96"/>
  <c r="P195" i="96"/>
  <c r="P254" i="96"/>
  <c r="P282" i="96"/>
  <c r="P7" i="96"/>
  <c r="P36" i="96"/>
  <c r="P32" i="96"/>
  <c r="P409" i="96"/>
  <c r="P50" i="96"/>
  <c r="P250" i="96"/>
  <c r="P83" i="96"/>
  <c r="P161" i="96"/>
  <c r="P21" i="96"/>
  <c r="P52" i="96"/>
  <c r="P473" i="96"/>
  <c r="P400" i="96"/>
  <c r="P307" i="96"/>
  <c r="P294" i="96"/>
  <c r="P158" i="96"/>
  <c r="P365" i="96"/>
  <c r="P202" i="96"/>
  <c r="P475" i="96"/>
  <c r="P337" i="96"/>
  <c r="P378" i="96"/>
  <c r="P389" i="96"/>
  <c r="P429" i="96"/>
  <c r="P299" i="96"/>
  <c r="P499" i="96"/>
  <c r="P513" i="96"/>
  <c r="P489" i="96"/>
  <c r="P422" i="96"/>
  <c r="P110" i="96"/>
  <c r="P310" i="96"/>
  <c r="P255" i="96"/>
  <c r="P223" i="96"/>
  <c r="P268" i="96"/>
  <c r="P357" i="96"/>
  <c r="P392" i="96"/>
  <c r="P130" i="96"/>
  <c r="P86" i="96"/>
  <c r="P279" i="96"/>
  <c r="P518" i="96"/>
  <c r="P452" i="96"/>
  <c r="P336" i="96"/>
  <c r="P84" i="96"/>
  <c r="P41" i="96"/>
  <c r="P308" i="96"/>
  <c r="P42" i="96"/>
  <c r="P306" i="96"/>
  <c r="P148" i="96"/>
  <c r="P498" i="96"/>
  <c r="P151" i="96"/>
  <c r="P246" i="96"/>
  <c r="P164" i="96"/>
  <c r="P441" i="96"/>
  <c r="P160" i="96"/>
  <c r="P196" i="96"/>
  <c r="P472" i="96"/>
  <c r="P500" i="96"/>
  <c r="P131" i="96"/>
  <c r="P184" i="96"/>
  <c r="P107" i="96"/>
  <c r="P266" i="96"/>
  <c r="P134" i="96"/>
  <c r="P395" i="96"/>
  <c r="P318" i="96"/>
  <c r="P430" i="96"/>
  <c r="P509" i="96"/>
  <c r="P75" i="96"/>
  <c r="P80" i="96"/>
  <c r="P20" i="96"/>
  <c r="P376" i="96"/>
  <c r="P25" i="96"/>
  <c r="P18" i="96"/>
  <c r="P125" i="96"/>
  <c r="P242" i="96"/>
  <c r="P156" i="96"/>
  <c r="P215" i="96"/>
  <c r="P334" i="96"/>
  <c r="P220" i="96"/>
  <c r="P524" i="96"/>
  <c r="P181" i="96"/>
  <c r="P45" i="96"/>
  <c r="P33" i="96"/>
  <c r="P230" i="96"/>
  <c r="P432" i="96"/>
  <c r="P270" i="96"/>
  <c r="P34" i="96"/>
  <c r="P314" i="96"/>
  <c r="P344" i="96"/>
  <c r="P4" i="96"/>
  <c r="P19" i="96"/>
  <c r="P168" i="96"/>
  <c r="P435" i="96"/>
  <c r="P238" i="96"/>
  <c r="P363" i="96"/>
  <c r="P119" i="96"/>
  <c r="P187" i="96"/>
  <c r="P118" i="96"/>
  <c r="P262" i="96"/>
  <c r="P249" i="96"/>
  <c r="P212" i="96"/>
  <c r="P143" i="96"/>
  <c r="P59" i="96"/>
  <c r="P174" i="96"/>
  <c r="P100" i="96"/>
  <c r="P243" i="96"/>
  <c r="P5" i="96"/>
  <c r="P23" i="96"/>
  <c r="P37" i="96"/>
  <c r="P11" i="96"/>
  <c r="P14" i="96"/>
  <c r="P16" i="96"/>
  <c r="P40" i="96"/>
  <c r="P10" i="96"/>
  <c r="P126" i="96"/>
  <c r="P67" i="96"/>
  <c r="P114" i="96"/>
  <c r="P123" i="96"/>
  <c r="P44" i="96"/>
  <c r="P154" i="96"/>
  <c r="P70" i="96"/>
  <c r="P27" i="96"/>
  <c r="P28" i="96"/>
  <c r="P38" i="96"/>
  <c r="P53" i="96"/>
  <c r="P30" i="96"/>
  <c r="P39" i="96"/>
  <c r="P322" i="96"/>
  <c r="P207" i="96"/>
  <c r="P417" i="96"/>
  <c r="P300" i="96"/>
  <c r="P335" i="96"/>
  <c r="P91" i="96"/>
  <c r="P35" i="96"/>
  <c r="P68" i="96"/>
  <c r="P48" i="96"/>
  <c r="P176" i="96"/>
  <c r="P71" i="96"/>
  <c r="P60" i="96"/>
  <c r="P140" i="96"/>
  <c r="P173" i="96"/>
  <c r="P57" i="96"/>
  <c r="P61" i="96"/>
  <c r="P221" i="96"/>
  <c r="P58" i="96"/>
  <c r="P209" i="96"/>
  <c r="P388" i="96"/>
  <c r="P129" i="96"/>
  <c r="P328" i="96"/>
  <c r="P231" i="96"/>
  <c r="P302" i="96"/>
  <c r="P234" i="96"/>
  <c r="P345" i="96"/>
  <c r="P461" i="96"/>
  <c r="P233" i="96"/>
  <c r="P298" i="96"/>
  <c r="P259" i="96"/>
  <c r="P226" i="96"/>
  <c r="P244" i="96"/>
  <c r="P350" i="96"/>
  <c r="P225" i="96"/>
  <c r="P426" i="96"/>
  <c r="P171" i="96"/>
  <c r="P263" i="96"/>
  <c r="P390" i="96"/>
  <c r="P197" i="96"/>
  <c r="P251" i="96"/>
  <c r="P370" i="96"/>
  <c r="P264" i="96"/>
  <c r="P256" i="96"/>
  <c r="P416" i="96"/>
  <c r="P401" i="96"/>
  <c r="P355" i="96"/>
  <c r="P284" i="96"/>
  <c r="P137" i="96"/>
  <c r="P352" i="96"/>
  <c r="P288" i="96"/>
  <c r="P324" i="96"/>
  <c r="P368" i="96"/>
  <c r="P351" i="96"/>
  <c r="P374" i="96"/>
  <c r="P258" i="96"/>
  <c r="P437" i="96"/>
  <c r="P424" i="96"/>
  <c r="P260" i="96"/>
  <c r="P305" i="96"/>
  <c r="P353" i="96"/>
  <c r="P406" i="96"/>
  <c r="P507" i="96"/>
  <c r="P239" i="96"/>
  <c r="P384" i="96"/>
  <c r="P434" i="96"/>
  <c r="P445" i="96"/>
  <c r="P275" i="96"/>
  <c r="P319" i="96"/>
  <c r="P455" i="96"/>
  <c r="P276" i="96"/>
  <c r="P457" i="96"/>
  <c r="P414" i="96"/>
  <c r="P411" i="96"/>
  <c r="P364" i="96"/>
  <c r="P320" i="96"/>
  <c r="P471" i="96"/>
  <c r="P408" i="96"/>
  <c r="P512" i="96"/>
  <c r="P505" i="96"/>
  <c r="P404" i="96"/>
  <c r="P177" i="96"/>
  <c r="P381" i="96"/>
  <c r="P494" i="96"/>
  <c r="P149" i="96"/>
  <c r="P203" i="96"/>
  <c r="P105" i="96"/>
  <c r="P111" i="96"/>
  <c r="P185" i="96"/>
  <c r="P192" i="96"/>
  <c r="P99" i="96"/>
  <c r="P98" i="96"/>
  <c r="P283" i="96"/>
  <c r="P227" i="96"/>
  <c r="P121" i="96"/>
  <c r="P293" i="96"/>
  <c r="A399" i="96"/>
  <c r="C399" i="96" s="1"/>
  <c r="A520" i="96"/>
  <c r="C520" i="96" s="1"/>
  <c r="A602" i="96"/>
  <c r="C602" i="96" s="1"/>
  <c r="A553" i="96"/>
  <c r="C553" i="96" s="1"/>
  <c r="A555" i="96"/>
  <c r="C555" i="96" s="1"/>
  <c r="A172" i="96"/>
  <c r="C172" i="96" s="1"/>
  <c r="A10" i="96"/>
  <c r="C10" i="96" s="1"/>
  <c r="R85" i="96" l="1"/>
  <c r="Q85" i="96" s="1"/>
  <c r="R717" i="96"/>
  <c r="Q717" i="96" s="1"/>
  <c r="R664" i="96"/>
  <c r="Q664" i="96" s="1"/>
  <c r="R440" i="96"/>
  <c r="Q440" i="96" s="1"/>
  <c r="R95" i="96"/>
  <c r="Q95" i="96" s="1"/>
  <c r="R387" i="96"/>
  <c r="Q387" i="96" s="1"/>
  <c r="R581" i="96"/>
  <c r="Q581" i="96" s="1"/>
  <c r="P410" i="96"/>
  <c r="P301" i="96"/>
  <c r="P62" i="96"/>
  <c r="P658" i="96"/>
  <c r="P559" i="96"/>
  <c r="P730" i="96"/>
  <c r="P644" i="96"/>
  <c r="P245" i="96"/>
  <c r="P47" i="96"/>
  <c r="P738" i="96"/>
  <c r="P677" i="96"/>
  <c r="P648" i="96"/>
  <c r="P722" i="96"/>
  <c r="P534" i="96"/>
  <c r="P165" i="96"/>
  <c r="P771" i="96"/>
  <c r="P502" i="96"/>
  <c r="P22" i="96"/>
  <c r="P604" i="96"/>
  <c r="P55" i="96"/>
  <c r="P580" i="96"/>
  <c r="A78" i="96"/>
  <c r="C78" i="96" s="1"/>
  <c r="A547" i="96"/>
  <c r="C547" i="96" s="1"/>
  <c r="A447" i="96"/>
  <c r="C447" i="96" s="1"/>
  <c r="A554" i="96"/>
  <c r="C554" i="96" s="1"/>
  <c r="A319" i="96"/>
  <c r="C319" i="96" s="1"/>
  <c r="A493" i="96"/>
  <c r="C493" i="96" s="1"/>
  <c r="A482" i="96"/>
  <c r="C482" i="96" s="1"/>
  <c r="A297" i="96"/>
  <c r="C297" i="96" s="1"/>
  <c r="A6" i="96"/>
  <c r="C6" i="96" s="1"/>
  <c r="A54" i="96"/>
  <c r="C54" i="96" s="1"/>
  <c r="A188" i="96" l="1"/>
  <c r="C188" i="96" s="1"/>
  <c r="A213" i="96"/>
  <c r="C213" i="96" s="1"/>
  <c r="A261" i="96"/>
  <c r="C261" i="96" s="1"/>
  <c r="A113" i="96"/>
  <c r="C113" i="96" s="1"/>
  <c r="A29" i="96" l="1"/>
  <c r="C29" i="96" s="1"/>
  <c r="A165" i="96"/>
  <c r="C165" i="96" s="1"/>
  <c r="A391" i="96"/>
  <c r="C391" i="96" s="1"/>
  <c r="A141" i="96"/>
  <c r="C141" i="96" s="1"/>
  <c r="A229" i="96" l="1"/>
  <c r="C229" i="96" s="1"/>
  <c r="A375" i="96"/>
  <c r="C375" i="96" s="1"/>
  <c r="A474" i="96"/>
  <c r="C474" i="96" s="1"/>
  <c r="A549" i="96"/>
  <c r="C549" i="96" s="1"/>
  <c r="A470" i="96"/>
  <c r="C470" i="96" s="1"/>
  <c r="A287" i="96"/>
  <c r="C287" i="96" s="1"/>
  <c r="A98" i="96" l="1"/>
  <c r="C98" i="96" s="1"/>
  <c r="A166" i="96"/>
  <c r="C166" i="96" s="1"/>
  <c r="A31" i="96"/>
  <c r="C31" i="96" s="1"/>
  <c r="A448" i="96"/>
  <c r="C448" i="96" s="1"/>
  <c r="A162" i="96"/>
  <c r="C162" i="96" s="1"/>
  <c r="A502" i="96"/>
  <c r="C502" i="96" s="1"/>
  <c r="A463" i="96"/>
  <c r="C463" i="96" s="1"/>
  <c r="A551" i="96"/>
  <c r="C551" i="96" s="1"/>
  <c r="A405" i="96"/>
  <c r="C405" i="96" s="1"/>
  <c r="A122" i="96"/>
  <c r="C122" i="96" s="1"/>
  <c r="A543" i="96" l="1"/>
  <c r="C543" i="96" s="1"/>
  <c r="A574" i="96" l="1"/>
  <c r="C574" i="96" s="1"/>
  <c r="A567" i="96"/>
  <c r="C567" i="96" s="1"/>
  <c r="A571" i="96"/>
  <c r="C571" i="96" s="1"/>
  <c r="A522" i="96"/>
  <c r="C522" i="96" s="1"/>
  <c r="A578" i="96"/>
  <c r="C578" i="96" s="1"/>
  <c r="A358" i="96"/>
  <c r="C358" i="96" s="1"/>
  <c r="A33" i="96" l="1"/>
  <c r="C33" i="96" s="1"/>
  <c r="A9" i="96"/>
  <c r="C9" i="96" s="1"/>
  <c r="A331" i="96"/>
  <c r="C331" i="96" s="1"/>
  <c r="A550" i="96"/>
  <c r="C550" i="96" s="1"/>
  <c r="A540" i="96"/>
  <c r="C540" i="96" s="1"/>
  <c r="A566" i="96"/>
  <c r="C566" i="96" s="1"/>
  <c r="A4" i="96" l="1"/>
  <c r="C4" i="96" s="1"/>
  <c r="A5" i="96"/>
  <c r="C5" i="96" s="1"/>
  <c r="A8" i="96"/>
  <c r="C8" i="96" s="1"/>
  <c r="A7" i="96"/>
  <c r="C7" i="96" s="1"/>
  <c r="A19" i="96"/>
  <c r="C19" i="96" s="1"/>
  <c r="A11" i="96"/>
  <c r="C11" i="96" s="1"/>
  <c r="A16" i="96"/>
  <c r="C16" i="96" s="1"/>
  <c r="A14" i="96"/>
  <c r="C14" i="96" s="1"/>
  <c r="A27" i="96"/>
  <c r="C27" i="96" s="1"/>
  <c r="A15" i="96"/>
  <c r="C15" i="96" s="1"/>
  <c r="A23" i="96"/>
  <c r="C23" i="96" s="1"/>
  <c r="A17" i="96"/>
  <c r="C17" i="96" s="1"/>
  <c r="A21" i="96"/>
  <c r="C21" i="96" s="1"/>
  <c r="A20" i="96"/>
  <c r="C20" i="96" s="1"/>
  <c r="A22" i="96"/>
  <c r="C22" i="96" s="1"/>
  <c r="A25" i="96"/>
  <c r="C25" i="96" s="1"/>
  <c r="A32" i="96"/>
  <c r="C32" i="96" s="1"/>
  <c r="A40" i="96"/>
  <c r="C40" i="96" s="1"/>
  <c r="A18" i="96"/>
  <c r="C18" i="96" s="1"/>
  <c r="A38" i="96"/>
  <c r="C38" i="96" s="1"/>
  <c r="A28" i="96"/>
  <c r="C28" i="96" s="1"/>
  <c r="A42" i="96"/>
  <c r="C42" i="96" s="1"/>
  <c r="A34" i="96"/>
  <c r="C34" i="96" s="1"/>
  <c r="A41" i="96"/>
  <c r="C41" i="96" s="1"/>
  <c r="A30" i="96"/>
  <c r="C30" i="96" s="1"/>
  <c r="A35" i="96"/>
  <c r="C35" i="96" s="1"/>
  <c r="A37" i="96"/>
  <c r="C37" i="96" s="1"/>
  <c r="A52" i="96"/>
  <c r="C52" i="96" s="1"/>
  <c r="A53" i="96"/>
  <c r="C53" i="96" s="1"/>
  <c r="A46" i="96"/>
  <c r="C46" i="96" s="1"/>
  <c r="A56" i="96"/>
  <c r="C56" i="96" s="1"/>
  <c r="A45" i="96"/>
  <c r="C45" i="96" s="1"/>
  <c r="A47" i="96"/>
  <c r="C47" i="96" s="1"/>
  <c r="A50" i="96"/>
  <c r="C50" i="96" s="1"/>
  <c r="A36" i="96"/>
  <c r="C36" i="96" s="1"/>
  <c r="A43" i="96"/>
  <c r="C43" i="96" s="1"/>
  <c r="A51" i="96"/>
  <c r="C51" i="96" s="1"/>
  <c r="A67" i="96"/>
  <c r="C67" i="96" s="1"/>
  <c r="A39" i="96"/>
  <c r="C39" i="96" s="1"/>
  <c r="A44" i="96"/>
  <c r="C44" i="96" s="1"/>
  <c r="A58" i="96"/>
  <c r="C58" i="96" s="1"/>
  <c r="A64" i="96"/>
  <c r="C64" i="96" s="1"/>
  <c r="A70" i="96"/>
  <c r="C70" i="96" s="1"/>
  <c r="A69" i="96"/>
  <c r="C69" i="96" s="1"/>
  <c r="A83" i="96"/>
  <c r="C83" i="96" s="1"/>
  <c r="A100" i="96"/>
  <c r="C100" i="96" s="1"/>
  <c r="A60" i="96"/>
  <c r="C60" i="96" s="1"/>
  <c r="A57" i="96"/>
  <c r="C57" i="96" s="1"/>
  <c r="A86" i="96"/>
  <c r="C86" i="96" s="1"/>
  <c r="A74" i="96"/>
  <c r="C74" i="96" s="1"/>
  <c r="A48" i="96"/>
  <c r="C48" i="96" s="1"/>
  <c r="A49" i="96"/>
  <c r="C49" i="96" s="1"/>
  <c r="A62" i="96"/>
  <c r="C62" i="96" s="1"/>
  <c r="A61" i="96"/>
  <c r="C61" i="96" s="1"/>
  <c r="A72" i="96"/>
  <c r="C72" i="96" s="1"/>
  <c r="A106" i="96"/>
  <c r="C106" i="96" s="1"/>
  <c r="A93" i="96"/>
  <c r="C93" i="96" s="1"/>
  <c r="A59" i="96"/>
  <c r="C59" i="96" s="1"/>
  <c r="A102" i="96"/>
  <c r="C102" i="96" s="1"/>
  <c r="A84" i="96"/>
  <c r="C84" i="96" s="1"/>
  <c r="A92" i="96"/>
  <c r="C92" i="96" s="1"/>
  <c r="A71" i="96"/>
  <c r="C71" i="96" s="1"/>
  <c r="A109" i="96"/>
  <c r="C109" i="96" s="1"/>
  <c r="A55" i="96"/>
  <c r="C55" i="96" s="1"/>
  <c r="A89" i="96"/>
  <c r="C89" i="96" s="1"/>
  <c r="A63" i="96"/>
  <c r="C63" i="96" s="1"/>
  <c r="A108" i="96"/>
  <c r="C108" i="96" s="1"/>
  <c r="A118" i="96"/>
  <c r="C118" i="96" s="1"/>
  <c r="A75" i="96"/>
  <c r="C75" i="96" s="1"/>
  <c r="A73" i="96"/>
  <c r="C73" i="96" s="1"/>
  <c r="A112" i="96"/>
  <c r="C112" i="96" s="1"/>
  <c r="A126" i="96"/>
  <c r="C126" i="96" s="1"/>
  <c r="A125" i="96"/>
  <c r="C125" i="96" s="1"/>
  <c r="A88" i="96"/>
  <c r="C88" i="96" s="1"/>
  <c r="A97" i="96"/>
  <c r="C97" i="96" s="1"/>
  <c r="A114" i="96"/>
  <c r="C114" i="96" s="1"/>
  <c r="A96" i="96"/>
  <c r="C96" i="96" s="1"/>
  <c r="A110" i="96"/>
  <c r="C110" i="96" s="1"/>
  <c r="A94" i="96"/>
  <c r="C94" i="96" s="1"/>
  <c r="A101" i="96"/>
  <c r="C101" i="96" s="1"/>
  <c r="A104" i="96"/>
  <c r="C104" i="96" s="1"/>
  <c r="A127" i="96"/>
  <c r="C127" i="96" s="1"/>
  <c r="A140" i="96"/>
  <c r="C140" i="96" s="1"/>
  <c r="A79" i="96"/>
  <c r="C79" i="96" s="1"/>
  <c r="A91" i="96"/>
  <c r="C91" i="96" s="1"/>
  <c r="A123" i="96"/>
  <c r="C123" i="96" s="1"/>
  <c r="A135" i="96"/>
  <c r="C135" i="96" s="1"/>
  <c r="A161" i="96"/>
  <c r="C161" i="96" s="1"/>
  <c r="A131" i="96"/>
  <c r="C131" i="96" s="1"/>
  <c r="A120" i="96"/>
  <c r="C120" i="96" s="1"/>
  <c r="A116" i="96"/>
  <c r="C116" i="96" s="1"/>
  <c r="A107" i="96"/>
  <c r="C107" i="96" s="1"/>
  <c r="A147" i="96"/>
  <c r="C147" i="96" s="1"/>
  <c r="A87" i="96"/>
  <c r="C87" i="96" s="1"/>
  <c r="A132" i="96"/>
  <c r="C132" i="96" s="1"/>
  <c r="A130" i="96"/>
  <c r="C130" i="96" s="1"/>
  <c r="A133" i="96"/>
  <c r="C133" i="96" s="1"/>
  <c r="A128" i="96"/>
  <c r="C128" i="96" s="1"/>
  <c r="A124" i="96"/>
  <c r="C124" i="96" s="1"/>
  <c r="A134" i="96"/>
  <c r="C134" i="96" s="1"/>
  <c r="A139" i="96"/>
  <c r="C139" i="96" s="1"/>
  <c r="A138" i="96"/>
  <c r="C138" i="96" s="1"/>
  <c r="A82" i="96"/>
  <c r="C82" i="96" s="1"/>
  <c r="A80" i="96"/>
  <c r="C80" i="96" s="1"/>
  <c r="A99" i="96"/>
  <c r="C99" i="96" s="1"/>
  <c r="A144" i="96"/>
  <c r="C144" i="96" s="1"/>
  <c r="A121" i="96"/>
  <c r="C121" i="96" s="1"/>
  <c r="A153" i="96"/>
  <c r="C153" i="96" s="1"/>
  <c r="A164" i="96"/>
  <c r="C164" i="96" s="1"/>
  <c r="A111" i="96"/>
  <c r="C111" i="96" s="1"/>
  <c r="A203" i="96"/>
  <c r="C203" i="96" s="1"/>
  <c r="A151" i="96"/>
  <c r="C151" i="96" s="1"/>
  <c r="A115" i="96"/>
  <c r="C115" i="96" s="1"/>
  <c r="A174" i="96"/>
  <c r="C174" i="96" s="1"/>
  <c r="A158" i="96"/>
  <c r="C158" i="96" s="1"/>
  <c r="A173" i="96"/>
  <c r="C173" i="96" s="1"/>
  <c r="A142" i="96"/>
  <c r="C142" i="96" s="1"/>
  <c r="A159" i="96"/>
  <c r="C159" i="96" s="1"/>
  <c r="A146" i="96"/>
  <c r="C146" i="96" s="1"/>
  <c r="A160" i="96"/>
  <c r="C160" i="96" s="1"/>
  <c r="A167" i="96"/>
  <c r="C167" i="96" s="1"/>
  <c r="A176" i="96"/>
  <c r="C176" i="96" s="1"/>
  <c r="A168" i="96"/>
  <c r="C168" i="96" s="1"/>
  <c r="A212" i="96"/>
  <c r="C212" i="96" s="1"/>
  <c r="A184" i="96"/>
  <c r="C184" i="96" s="1"/>
  <c r="A156" i="96"/>
  <c r="C156" i="96" s="1"/>
  <c r="A90" i="96"/>
  <c r="C90" i="96" s="1"/>
  <c r="A105" i="96"/>
  <c r="C105" i="96" s="1"/>
  <c r="A180" i="96"/>
  <c r="C180" i="96" s="1"/>
  <c r="A150" i="96"/>
  <c r="C150" i="96" s="1"/>
  <c r="A145" i="96"/>
  <c r="C145" i="96" s="1"/>
  <c r="A222" i="96"/>
  <c r="C222" i="96" s="1"/>
  <c r="A103" i="96"/>
  <c r="C103" i="96" s="1"/>
  <c r="A182" i="96"/>
  <c r="C182" i="96" s="1"/>
  <c r="A155" i="96"/>
  <c r="C155" i="96" s="1"/>
  <c r="A117" i="96"/>
  <c r="C117" i="96" s="1"/>
  <c r="A190" i="96"/>
  <c r="C190" i="96" s="1"/>
  <c r="A199" i="96"/>
  <c r="C199" i="96" s="1"/>
  <c r="A193" i="96"/>
  <c r="C193" i="96" s="1"/>
  <c r="A175" i="96"/>
  <c r="C175" i="96" s="1"/>
  <c r="A205" i="96"/>
  <c r="C205" i="96" s="1"/>
  <c r="A68" i="96"/>
  <c r="C68" i="96" s="1"/>
  <c r="A204" i="96"/>
  <c r="C204" i="96" s="1"/>
  <c r="A152" i="96"/>
  <c r="C152" i="96" s="1"/>
  <c r="A154" i="96"/>
  <c r="C154" i="96" s="1"/>
  <c r="A189" i="96"/>
  <c r="C189" i="96" s="1"/>
  <c r="A201" i="96"/>
  <c r="C201" i="96" s="1"/>
  <c r="A210" i="96"/>
  <c r="C210" i="96" s="1"/>
  <c r="A214" i="96"/>
  <c r="C214" i="96" s="1"/>
  <c r="A197" i="96"/>
  <c r="C197" i="96" s="1"/>
  <c r="A240" i="96"/>
  <c r="C240" i="96" s="1"/>
  <c r="A171" i="96"/>
  <c r="C171" i="96" s="1"/>
  <c r="A170" i="96"/>
  <c r="C170" i="96" s="1"/>
  <c r="A227" i="96"/>
  <c r="C227" i="96" s="1"/>
  <c r="A163" i="96"/>
  <c r="C163" i="96" s="1"/>
  <c r="A239" i="96"/>
  <c r="C239" i="96" s="1"/>
  <c r="A194" i="96"/>
  <c r="C194" i="96" s="1"/>
  <c r="A218" i="96"/>
  <c r="C218" i="96" s="1"/>
  <c r="A206" i="96"/>
  <c r="C206" i="96" s="1"/>
  <c r="A231" i="96"/>
  <c r="C231" i="96" s="1"/>
  <c r="A243" i="96"/>
  <c r="C243" i="96" s="1"/>
  <c r="A250" i="96"/>
  <c r="C250" i="96" s="1"/>
  <c r="A317" i="96"/>
  <c r="C317" i="96" s="1"/>
  <c r="A208" i="96"/>
  <c r="C208" i="96" s="1"/>
  <c r="A183" i="96"/>
  <c r="C183" i="96" s="1"/>
  <c r="A221" i="96"/>
  <c r="C221" i="96" s="1"/>
  <c r="A217" i="96"/>
  <c r="C217" i="96" s="1"/>
  <c r="A185" i="96"/>
  <c r="C185" i="96" s="1"/>
  <c r="A143" i="96"/>
  <c r="C143" i="96" s="1"/>
  <c r="A200" i="96"/>
  <c r="C200" i="96" s="1"/>
  <c r="A211" i="96"/>
  <c r="C211" i="96" s="1"/>
  <c r="A186" i="96"/>
  <c r="C186" i="96" s="1"/>
  <c r="A259" i="96"/>
  <c r="C259" i="96" s="1"/>
  <c r="A232" i="96"/>
  <c r="C232" i="96" s="1"/>
  <c r="A215" i="96"/>
  <c r="C215" i="96" s="1"/>
  <c r="A181" i="96"/>
  <c r="C181" i="96" s="1"/>
  <c r="A148" i="96"/>
  <c r="C148" i="96" s="1"/>
  <c r="A129" i="96"/>
  <c r="C129" i="96" s="1"/>
  <c r="A283" i="96"/>
  <c r="C283" i="96" s="1"/>
  <c r="A295" i="96"/>
  <c r="C295" i="96" s="1"/>
  <c r="A169" i="96"/>
  <c r="C169" i="96" s="1"/>
  <c r="A192" i="96"/>
  <c r="C192" i="96" s="1"/>
  <c r="A247" i="96"/>
  <c r="C247" i="96" s="1"/>
  <c r="A178" i="96"/>
  <c r="C178" i="96" s="1"/>
  <c r="A254" i="96"/>
  <c r="C254" i="96" s="1"/>
  <c r="A241" i="96"/>
  <c r="C241" i="96" s="1"/>
  <c r="A219" i="96"/>
  <c r="C219" i="96" s="1"/>
  <c r="A226" i="96"/>
  <c r="C226" i="96" s="1"/>
  <c r="A225" i="96"/>
  <c r="C225" i="96" s="1"/>
  <c r="A137" i="96"/>
  <c r="C137" i="96" s="1"/>
  <c r="A216" i="96"/>
  <c r="C216" i="96" s="1"/>
  <c r="A246" i="96"/>
  <c r="C246" i="96" s="1"/>
  <c r="A228" i="96"/>
  <c r="C228" i="96" s="1"/>
  <c r="A253" i="96"/>
  <c r="C253" i="96" s="1"/>
  <c r="A245" i="96"/>
  <c r="C245" i="96" s="1"/>
  <c r="A293" i="96"/>
  <c r="C293" i="96" s="1"/>
  <c r="A191" i="96"/>
  <c r="C191" i="96" s="1"/>
  <c r="A255" i="96"/>
  <c r="C255" i="96" s="1"/>
  <c r="A179" i="96"/>
  <c r="C179" i="96" s="1"/>
  <c r="A209" i="96"/>
  <c r="C209" i="96" s="1"/>
  <c r="A244" i="96"/>
  <c r="C244" i="96" s="1"/>
  <c r="A195" i="96"/>
  <c r="C195" i="96" s="1"/>
  <c r="A296" i="96"/>
  <c r="C296" i="96" s="1"/>
  <c r="A346" i="96"/>
  <c r="C346" i="96" s="1"/>
  <c r="A279" i="96"/>
  <c r="C279" i="96" s="1"/>
  <c r="A266" i="96"/>
  <c r="C266" i="96" s="1"/>
  <c r="A136" i="96"/>
  <c r="C136" i="96" s="1"/>
  <c r="A278" i="96"/>
  <c r="C278" i="96" s="1"/>
  <c r="A235" i="96"/>
  <c r="C235" i="96" s="1"/>
  <c r="A281" i="96"/>
  <c r="C281" i="96" s="1"/>
  <c r="A223" i="96"/>
  <c r="C223" i="96" s="1"/>
  <c r="A262" i="96"/>
  <c r="C262" i="96" s="1"/>
  <c r="A187" i="96"/>
  <c r="C187" i="96" s="1"/>
  <c r="A327" i="96"/>
  <c r="C327" i="96" s="1"/>
  <c r="A207" i="96"/>
  <c r="C207" i="96" s="1"/>
  <c r="A397" i="96"/>
  <c r="C397" i="96" s="1"/>
  <c r="A202" i="96"/>
  <c r="C202" i="96" s="1"/>
  <c r="A277" i="96"/>
  <c r="C277" i="96" s="1"/>
  <c r="A268" i="96"/>
  <c r="C268" i="96" s="1"/>
  <c r="A324" i="96"/>
  <c r="C324" i="96" s="1"/>
  <c r="A177" i="96"/>
  <c r="C177" i="96" s="1"/>
  <c r="A326" i="96"/>
  <c r="C326" i="96" s="1"/>
  <c r="A233" i="96"/>
  <c r="C233" i="96" s="1"/>
  <c r="A249" i="96"/>
  <c r="C249" i="96" s="1"/>
  <c r="A248" i="96"/>
  <c r="C248" i="96" s="1"/>
  <c r="A291" i="96"/>
  <c r="C291" i="96" s="1"/>
  <c r="A267" i="96"/>
  <c r="C267" i="96" s="1"/>
  <c r="A290" i="96"/>
  <c r="C290" i="96" s="1"/>
  <c r="A220" i="96"/>
  <c r="C220" i="96" s="1"/>
  <c r="A308" i="96"/>
  <c r="C308" i="96" s="1"/>
  <c r="A149" i="96"/>
  <c r="C149" i="96" s="1"/>
  <c r="A265" i="96"/>
  <c r="C265" i="96" s="1"/>
  <c r="A302" i="96"/>
  <c r="C302" i="96" s="1"/>
  <c r="A242" i="96"/>
  <c r="C242" i="96" s="1"/>
  <c r="A237" i="96"/>
  <c r="C237" i="96" s="1"/>
  <c r="A274" i="96"/>
  <c r="C274" i="96" s="1"/>
  <c r="A276" i="96"/>
  <c r="C276" i="96" s="1"/>
  <c r="A321" i="96"/>
  <c r="C321" i="96" s="1"/>
  <c r="A310" i="96"/>
  <c r="C310" i="96" s="1"/>
  <c r="A263" i="96"/>
  <c r="C263" i="96" s="1"/>
  <c r="A196" i="96"/>
  <c r="C196" i="96" s="1"/>
  <c r="A257" i="96"/>
  <c r="C257" i="96" s="1"/>
  <c r="A294" i="96"/>
  <c r="C294" i="96" s="1"/>
  <c r="A314" i="96"/>
  <c r="C314" i="96" s="1"/>
  <c r="A285" i="96"/>
  <c r="C285" i="96" s="1"/>
  <c r="A328" i="96"/>
  <c r="C328" i="96" s="1"/>
  <c r="A353" i="96"/>
  <c r="C353" i="96" s="1"/>
  <c r="A318" i="96"/>
  <c r="C318" i="96" s="1"/>
  <c r="A343" i="96"/>
  <c r="C343" i="96" s="1"/>
  <c r="A342" i="96"/>
  <c r="C342" i="96" s="1"/>
  <c r="A337" i="96"/>
  <c r="C337" i="96" s="1"/>
  <c r="A270" i="96"/>
  <c r="C270" i="96" s="1"/>
  <c r="A251" i="96"/>
  <c r="C251" i="96" s="1"/>
  <c r="A264" i="96"/>
  <c r="C264" i="96" s="1"/>
  <c r="A333" i="96"/>
  <c r="C333" i="96" s="1"/>
  <c r="A256" i="96"/>
  <c r="C256" i="96" s="1"/>
  <c r="A323" i="96"/>
  <c r="C323" i="96" s="1"/>
  <c r="A347" i="96"/>
  <c r="C347" i="96" s="1"/>
  <c r="A269" i="96"/>
  <c r="C269" i="96" s="1"/>
  <c r="A367" i="96"/>
  <c r="C367" i="96" s="1"/>
  <c r="A307" i="96"/>
  <c r="C307" i="96" s="1"/>
  <c r="A325" i="96"/>
  <c r="C325" i="96" s="1"/>
  <c r="A234" i="96"/>
  <c r="C234" i="96" s="1"/>
  <c r="A365" i="96"/>
  <c r="C365" i="96" s="1"/>
  <c r="A446" i="96"/>
  <c r="C446" i="96" s="1"/>
  <c r="A312" i="96"/>
  <c r="C312" i="96" s="1"/>
  <c r="A344" i="96"/>
  <c r="C344" i="96" s="1"/>
  <c r="A355" i="96"/>
  <c r="C355" i="96" s="1"/>
  <c r="A370" i="96"/>
  <c r="C370" i="96" s="1"/>
  <c r="A300" i="96"/>
  <c r="C300" i="96" s="1"/>
  <c r="A388" i="96"/>
  <c r="C388" i="96" s="1"/>
  <c r="A349" i="96"/>
  <c r="C349" i="96" s="1"/>
  <c r="A350" i="96"/>
  <c r="C350" i="96" s="1"/>
  <c r="A303" i="96"/>
  <c r="C303" i="96" s="1"/>
  <c r="A336" i="96"/>
  <c r="C336" i="96" s="1"/>
  <c r="A393" i="96"/>
  <c r="C393" i="96" s="1"/>
  <c r="A390" i="96"/>
  <c r="C390" i="96" s="1"/>
  <c r="A260" i="96"/>
  <c r="C260" i="96" s="1"/>
  <c r="A288" i="96"/>
  <c r="C288" i="96" s="1"/>
  <c r="A338" i="96"/>
  <c r="C338" i="96" s="1"/>
  <c r="A340" i="96"/>
  <c r="C340" i="96" s="1"/>
  <c r="A258" i="96"/>
  <c r="C258" i="96" s="1"/>
  <c r="A339" i="96"/>
  <c r="C339" i="96" s="1"/>
  <c r="A394" i="96"/>
  <c r="C394" i="96" s="1"/>
  <c r="A289" i="96"/>
  <c r="C289" i="96" s="1"/>
  <c r="A280" i="96"/>
  <c r="C280" i="96" s="1"/>
  <c r="A273" i="96"/>
  <c r="C273" i="96" s="1"/>
  <c r="A298" i="96"/>
  <c r="C298" i="96" s="1"/>
  <c r="A320" i="96"/>
  <c r="C320" i="96" s="1"/>
  <c r="A361" i="96"/>
  <c r="C361" i="96" s="1"/>
  <c r="A322" i="96"/>
  <c r="C322" i="96" s="1"/>
  <c r="A334" i="96"/>
  <c r="C334" i="96" s="1"/>
  <c r="A284" i="96"/>
  <c r="C284" i="96" s="1"/>
  <c r="A316" i="96"/>
  <c r="C316" i="96" s="1"/>
  <c r="A389" i="96"/>
  <c r="C389" i="96" s="1"/>
  <c r="A401" i="96"/>
  <c r="C401" i="96" s="1"/>
  <c r="A379" i="96"/>
  <c r="C379" i="96" s="1"/>
  <c r="A299" i="96"/>
  <c r="C299" i="96" s="1"/>
  <c r="A345" i="96"/>
  <c r="C345" i="96" s="1"/>
  <c r="A465" i="96"/>
  <c r="C465" i="96" s="1"/>
  <c r="A410" i="96"/>
  <c r="C410" i="96" s="1"/>
  <c r="A411" i="96"/>
  <c r="C411" i="96" s="1"/>
  <c r="A329" i="96"/>
  <c r="C329" i="96" s="1"/>
  <c r="A238" i="96"/>
  <c r="C238" i="96" s="1"/>
  <c r="A301" i="96"/>
  <c r="C301" i="96" s="1"/>
  <c r="A305" i="96"/>
  <c r="C305" i="96" s="1"/>
  <c r="A364" i="96"/>
  <c r="C364" i="96" s="1"/>
  <c r="A275" i="96"/>
  <c r="C275" i="96" s="1"/>
  <c r="A357" i="96"/>
  <c r="C357" i="96" s="1"/>
  <c r="A371" i="96"/>
  <c r="C371" i="96" s="1"/>
  <c r="A384" i="96"/>
  <c r="C384" i="96" s="1"/>
  <c r="A395" i="96"/>
  <c r="C395" i="96" s="1"/>
  <c r="A420" i="96"/>
  <c r="C420" i="96" s="1"/>
  <c r="A286" i="96"/>
  <c r="C286" i="96" s="1"/>
  <c r="A445" i="96"/>
  <c r="C445" i="96" s="1"/>
  <c r="A230" i="96"/>
  <c r="C230" i="96" s="1"/>
  <c r="A378" i="96"/>
  <c r="C378" i="96" s="1"/>
  <c r="A369" i="96"/>
  <c r="C369" i="96" s="1"/>
  <c r="A282" i="96"/>
  <c r="C282" i="96" s="1"/>
  <c r="A330" i="96"/>
  <c r="C330" i="96" s="1"/>
  <c r="A352" i="96"/>
  <c r="C352" i="96" s="1"/>
  <c r="A412" i="96"/>
  <c r="C412" i="96" s="1"/>
  <c r="A451" i="96"/>
  <c r="C451" i="96" s="1"/>
  <c r="A311" i="96"/>
  <c r="C311" i="96" s="1"/>
  <c r="A306" i="96"/>
  <c r="C306" i="96" s="1"/>
  <c r="A381" i="96"/>
  <c r="C381" i="96" s="1"/>
  <c r="A332" i="96"/>
  <c r="C332" i="96" s="1"/>
  <c r="A441" i="96"/>
  <c r="C441" i="96" s="1"/>
  <c r="A313" i="96"/>
  <c r="C313" i="96" s="1"/>
  <c r="A335" i="96"/>
  <c r="C335" i="96" s="1"/>
  <c r="A373" i="96"/>
  <c r="C373" i="96" s="1"/>
  <c r="A426" i="96"/>
  <c r="C426" i="96" s="1"/>
  <c r="A363" i="96"/>
  <c r="C363" i="96" s="1"/>
  <c r="A427" i="96"/>
  <c r="C427" i="96" s="1"/>
  <c r="A377" i="96"/>
  <c r="C377" i="96" s="1"/>
  <c r="A359" i="96"/>
  <c r="C359" i="96" s="1"/>
  <c r="A292" i="96"/>
  <c r="C292" i="96" s="1"/>
  <c r="A430" i="96"/>
  <c r="C430" i="96" s="1"/>
  <c r="A414" i="96"/>
  <c r="C414" i="96" s="1"/>
  <c r="A436" i="96"/>
  <c r="C436" i="96" s="1"/>
  <c r="A415" i="96"/>
  <c r="C415" i="96" s="1"/>
  <c r="A272" i="96"/>
  <c r="C272" i="96" s="1"/>
  <c r="A315" i="96"/>
  <c r="C315" i="96" s="1"/>
  <c r="A413" i="96"/>
  <c r="C413" i="96" s="1"/>
  <c r="A449" i="96"/>
  <c r="C449" i="96" s="1"/>
  <c r="A485" i="96"/>
  <c r="C485" i="96" s="1"/>
  <c r="A400" i="96"/>
  <c r="C400" i="96" s="1"/>
  <c r="A396" i="96"/>
  <c r="C396" i="96" s="1"/>
  <c r="A385" i="96"/>
  <c r="C385" i="96" s="1"/>
  <c r="A442" i="96"/>
  <c r="C442" i="96" s="1"/>
  <c r="A498" i="96"/>
  <c r="C498" i="96" s="1"/>
  <c r="A467" i="96"/>
  <c r="C467" i="96" s="1"/>
  <c r="A424" i="96"/>
  <c r="C424" i="96" s="1"/>
  <c r="A475" i="96"/>
  <c r="C475" i="96" s="1"/>
  <c r="A372" i="96"/>
  <c r="C372" i="96" s="1"/>
  <c r="A354" i="96"/>
  <c r="C354" i="96" s="1"/>
  <c r="A428" i="96"/>
  <c r="C428" i="96" s="1"/>
  <c r="A429" i="96"/>
  <c r="C429" i="96" s="1"/>
  <c r="A366" i="96"/>
  <c r="C366" i="96" s="1"/>
  <c r="A433" i="96"/>
  <c r="C433" i="96" s="1"/>
  <c r="A304" i="96"/>
  <c r="C304" i="96" s="1"/>
  <c r="A348" i="96"/>
  <c r="C348" i="96" s="1"/>
  <c r="A376" i="96"/>
  <c r="C376" i="96" s="1"/>
  <c r="A398" i="96"/>
  <c r="C398" i="96" s="1"/>
  <c r="A439" i="96"/>
  <c r="C439" i="96" s="1"/>
  <c r="A360" i="96"/>
  <c r="C360" i="96" s="1"/>
  <c r="A416" i="96"/>
  <c r="C416" i="96" s="1"/>
  <c r="A478" i="96"/>
  <c r="C478" i="96" s="1"/>
  <c r="A460" i="96"/>
  <c r="C460" i="96" s="1"/>
  <c r="A392" i="96"/>
  <c r="C392" i="96" s="1"/>
  <c r="A362" i="96"/>
  <c r="C362" i="96" s="1"/>
  <c r="A409" i="96"/>
  <c r="C409" i="96" s="1"/>
  <c r="A443" i="96"/>
  <c r="C443" i="96" s="1"/>
  <c r="A462" i="96"/>
  <c r="C462" i="96" s="1"/>
  <c r="A417" i="96"/>
  <c r="C417" i="96" s="1"/>
  <c r="A479" i="96"/>
  <c r="C479" i="96" s="1"/>
  <c r="A526" i="96"/>
  <c r="C526" i="96" s="1"/>
  <c r="A458" i="96"/>
  <c r="C458" i="96" s="1"/>
  <c r="A383" i="96"/>
  <c r="C383" i="96" s="1"/>
  <c r="A472" i="96"/>
  <c r="C472" i="96" s="1"/>
  <c r="A489" i="96"/>
  <c r="C489" i="96" s="1"/>
  <c r="A374" i="96"/>
  <c r="C374" i="96" s="1"/>
  <c r="A484" i="96"/>
  <c r="C484" i="96" s="1"/>
  <c r="A461" i="96"/>
  <c r="C461" i="96" s="1"/>
  <c r="A422" i="96"/>
  <c r="C422" i="96" s="1"/>
  <c r="A425" i="96"/>
  <c r="C425" i="96" s="1"/>
  <c r="A496" i="96"/>
  <c r="C496" i="96" s="1"/>
  <c r="A528" i="96"/>
  <c r="C528" i="96" s="1"/>
  <c r="A432" i="96"/>
  <c r="C432" i="96" s="1"/>
  <c r="A419" i="96"/>
  <c r="C419" i="96" s="1"/>
  <c r="A434" i="96"/>
  <c r="C434" i="96" s="1"/>
  <c r="A488" i="96"/>
  <c r="C488" i="96" s="1"/>
  <c r="A483" i="96"/>
  <c r="C483" i="96" s="1"/>
  <c r="A494" i="96"/>
  <c r="C494" i="96" s="1"/>
  <c r="A505" i="96"/>
  <c r="C505" i="96" s="1"/>
  <c r="A476" i="96"/>
  <c r="C476" i="96" s="1"/>
  <c r="A368" i="96"/>
  <c r="C368" i="96" s="1"/>
  <c r="A421" i="96"/>
  <c r="C421" i="96" s="1"/>
  <c r="A477" i="96"/>
  <c r="C477" i="96" s="1"/>
  <c r="A450" i="96"/>
  <c r="C450" i="96" s="1"/>
  <c r="A418" i="96"/>
  <c r="C418" i="96" s="1"/>
  <c r="A473" i="96"/>
  <c r="C473" i="96" s="1"/>
  <c r="A406" i="96"/>
  <c r="C406" i="96" s="1"/>
  <c r="A532" i="96"/>
  <c r="C532" i="96" s="1"/>
  <c r="A431" i="96"/>
  <c r="C431" i="96" s="1"/>
  <c r="A535" i="96"/>
  <c r="C535" i="96" s="1"/>
  <c r="A404" i="96"/>
  <c r="C404" i="96" s="1"/>
  <c r="A500" i="96"/>
  <c r="C500" i="96" s="1"/>
  <c r="A518" i="96"/>
  <c r="C518" i="96" s="1"/>
  <c r="A456" i="96"/>
  <c r="C456" i="96" s="1"/>
  <c r="A503" i="96"/>
  <c r="C503" i="96" s="1"/>
  <c r="A524" i="96"/>
  <c r="C524" i="96" s="1"/>
  <c r="A452" i="96"/>
  <c r="C452" i="96" s="1"/>
  <c r="A501" i="96"/>
  <c r="C501" i="96" s="1"/>
  <c r="A408" i="96"/>
  <c r="C408" i="96" s="1"/>
  <c r="A356" i="96"/>
  <c r="C356" i="96" s="1"/>
  <c r="A533" i="96"/>
  <c r="C533" i="96" s="1"/>
  <c r="A536" i="96"/>
  <c r="C536" i="96" s="1"/>
  <c r="A380" i="96"/>
  <c r="C380" i="96" s="1"/>
  <c r="A506" i="96"/>
  <c r="C506" i="96" s="1"/>
  <c r="A558" i="96"/>
  <c r="C558" i="96" s="1"/>
  <c r="A511" i="96"/>
  <c r="C511" i="96" s="1"/>
  <c r="A507" i="96"/>
  <c r="C507" i="96" s="1"/>
  <c r="A481" i="96"/>
  <c r="C481" i="96" s="1"/>
  <c r="A512" i="96"/>
  <c r="C512" i="96" s="1"/>
  <c r="A509" i="96"/>
  <c r="C509" i="96" s="1"/>
  <c r="A491" i="96"/>
  <c r="C491" i="96" s="1"/>
  <c r="A471" i="96"/>
  <c r="C471" i="96" s="1"/>
  <c r="A457" i="96"/>
  <c r="C457" i="96" s="1"/>
  <c r="A486" i="96"/>
  <c r="C486" i="96" s="1"/>
  <c r="A386" i="96"/>
  <c r="C386" i="96" s="1"/>
  <c r="A435" i="96"/>
  <c r="C435" i="96" s="1"/>
  <c r="A513" i="96"/>
  <c r="C513" i="96" s="1"/>
  <c r="A437" i="96"/>
  <c r="C437" i="96" s="1"/>
  <c r="A499" i="96"/>
  <c r="C499" i="96" s="1"/>
  <c r="A351" i="96"/>
  <c r="C351" i="96" s="1"/>
  <c r="A546" i="96"/>
  <c r="C546" i="96" s="1"/>
  <c r="A516" i="96"/>
  <c r="C516" i="96" s="1"/>
  <c r="A468" i="96"/>
  <c r="C468" i="96" s="1"/>
  <c r="A466" i="96"/>
  <c r="C466" i="96" s="1"/>
  <c r="A541" i="96"/>
  <c r="C541" i="96" s="1"/>
  <c r="A562" i="96"/>
  <c r="C562" i="96" s="1"/>
  <c r="A530" i="96"/>
  <c r="C530" i="96" s="1"/>
  <c r="A527" i="96"/>
  <c r="C527" i="96" s="1"/>
  <c r="A561" i="96"/>
  <c r="C561" i="96" s="1"/>
  <c r="A455" i="96"/>
  <c r="C455" i="96" s="1"/>
  <c r="A3" i="98" l="1"/>
  <c r="A4" i="98"/>
  <c r="A5" i="98"/>
  <c r="A6" i="98"/>
  <c r="A7" i="98"/>
  <c r="A8" i="98"/>
  <c r="A9" i="98"/>
  <c r="A10" i="98"/>
  <c r="A11" i="98"/>
  <c r="A12" i="98"/>
  <c r="A13" i="98"/>
  <c r="A14" i="98"/>
  <c r="A15" i="98"/>
  <c r="A16" i="98"/>
  <c r="A17" i="98"/>
  <c r="A18" i="98"/>
  <c r="A19" i="98"/>
  <c r="A20" i="98"/>
  <c r="A21" i="98"/>
  <c r="A22" i="98"/>
  <c r="A23" i="98"/>
  <c r="A24" i="98"/>
  <c r="A25" i="98"/>
  <c r="A26" i="98"/>
  <c r="A27" i="98"/>
  <c r="A28" i="98"/>
  <c r="A29" i="98"/>
  <c r="A30" i="98"/>
  <c r="A31" i="98"/>
  <c r="A32" i="98"/>
  <c r="A33" i="98"/>
  <c r="A34" i="98"/>
  <c r="A35" i="98"/>
  <c r="A36" i="98"/>
  <c r="A37" i="98"/>
  <c r="A38" i="98"/>
  <c r="A39" i="98"/>
  <c r="A40" i="98"/>
  <c r="A41" i="98"/>
  <c r="A42" i="98"/>
  <c r="A43" i="98"/>
  <c r="A44" i="98"/>
  <c r="A45" i="98"/>
  <c r="A46" i="98"/>
  <c r="A47" i="98"/>
  <c r="A48" i="98"/>
  <c r="A49" i="98"/>
  <c r="A50" i="98"/>
  <c r="A51" i="98"/>
  <c r="A52" i="98"/>
  <c r="A53" i="98"/>
  <c r="A54" i="98"/>
  <c r="A55" i="98"/>
  <c r="A56" i="98"/>
  <c r="A57" i="98"/>
  <c r="A58" i="98"/>
  <c r="A59" i="98"/>
  <c r="A60" i="98"/>
  <c r="A61" i="98"/>
  <c r="A62" i="98"/>
  <c r="A63" i="98"/>
  <c r="A64" i="98"/>
  <c r="A65" i="98"/>
  <c r="A66" i="98"/>
  <c r="A67" i="98"/>
  <c r="A68" i="98"/>
  <c r="A69" i="98"/>
  <c r="A70" i="98"/>
  <c r="A71" i="98"/>
  <c r="A72" i="98"/>
  <c r="A73" i="98"/>
  <c r="A74" i="98"/>
  <c r="A75" i="98"/>
  <c r="A76" i="98"/>
  <c r="A77" i="98"/>
  <c r="A78" i="98"/>
  <c r="A79" i="98"/>
  <c r="A80" i="98"/>
  <c r="A81" i="98"/>
  <c r="A82" i="98"/>
  <c r="A83" i="98"/>
  <c r="A84" i="98"/>
  <c r="A85" i="98"/>
  <c r="A86" i="98"/>
  <c r="A87" i="98"/>
  <c r="A88" i="98"/>
  <c r="A89" i="98"/>
  <c r="A90" i="98"/>
  <c r="A91" i="98"/>
  <c r="A92" i="98"/>
  <c r="A93" i="98"/>
  <c r="A94" i="98"/>
  <c r="A95" i="98"/>
  <c r="A96" i="98"/>
  <c r="A97" i="98"/>
  <c r="A98" i="98"/>
  <c r="A99" i="98"/>
  <c r="A100" i="98"/>
  <c r="A101" i="98"/>
  <c r="A102" i="98"/>
  <c r="A103" i="98"/>
  <c r="A104" i="98"/>
  <c r="A105" i="98"/>
  <c r="A106" i="98"/>
  <c r="A107" i="98"/>
  <c r="A108" i="98"/>
  <c r="A109" i="98"/>
  <c r="A110" i="98"/>
  <c r="A111" i="98"/>
  <c r="A112" i="98"/>
  <c r="A113" i="98"/>
  <c r="A114" i="98"/>
  <c r="A115" i="98"/>
  <c r="A116" i="98"/>
  <c r="A117" i="98"/>
  <c r="A118" i="98"/>
  <c r="A119" i="98"/>
  <c r="A120" i="98"/>
  <c r="A121" i="98"/>
  <c r="A122" i="98"/>
  <c r="A123" i="98"/>
  <c r="A124" i="98"/>
  <c r="A125" i="98"/>
  <c r="A126" i="98"/>
  <c r="A127" i="98"/>
  <c r="A128" i="98"/>
  <c r="A129" i="98"/>
  <c r="A130" i="98"/>
  <c r="A131" i="98"/>
  <c r="A132" i="98"/>
  <c r="A133" i="98"/>
  <c r="A134" i="98"/>
  <c r="A135" i="98"/>
  <c r="A136" i="98"/>
  <c r="A137" i="98"/>
  <c r="A138" i="98"/>
  <c r="A139" i="98"/>
  <c r="A140" i="98"/>
  <c r="A141" i="98"/>
  <c r="A142" i="98"/>
  <c r="A143" i="98"/>
  <c r="A144" i="98"/>
  <c r="A145" i="98"/>
  <c r="A146" i="98"/>
  <c r="A147" i="98"/>
  <c r="A148" i="98"/>
  <c r="A149" i="98"/>
  <c r="A150" i="98"/>
  <c r="A151" i="98"/>
  <c r="A152" i="98"/>
  <c r="A153" i="98"/>
  <c r="A154" i="98"/>
  <c r="A155" i="98"/>
  <c r="A156" i="98"/>
  <c r="A157" i="98"/>
  <c r="A158" i="98"/>
  <c r="A159" i="98"/>
  <c r="A160" i="98"/>
  <c r="A161" i="98"/>
  <c r="A162" i="98"/>
  <c r="A163" i="98"/>
  <c r="A164" i="98"/>
  <c r="A165" i="98"/>
  <c r="A166" i="98"/>
  <c r="A167" i="98"/>
  <c r="A168" i="98"/>
  <c r="A169" i="98"/>
  <c r="A170" i="98"/>
  <c r="A171" i="98"/>
  <c r="A172" i="98"/>
  <c r="A173" i="98"/>
  <c r="A174" i="98"/>
  <c r="A175" i="98"/>
  <c r="A176" i="98"/>
  <c r="A177" i="98"/>
  <c r="A178" i="98"/>
  <c r="A179" i="98"/>
  <c r="A180" i="98"/>
  <c r="A181" i="98"/>
  <c r="A182" i="98"/>
  <c r="A183" i="98"/>
  <c r="A184" i="98"/>
  <c r="A185" i="98"/>
  <c r="A186" i="98"/>
  <c r="A187" i="98"/>
  <c r="A188" i="98"/>
  <c r="A189" i="98"/>
  <c r="A190" i="98"/>
  <c r="A191" i="98"/>
  <c r="A192" i="98"/>
  <c r="A193" i="98"/>
  <c r="A194" i="98"/>
  <c r="A195" i="98"/>
  <c r="A196" i="98"/>
  <c r="A197" i="98"/>
  <c r="A198" i="98"/>
  <c r="A199" i="98"/>
  <c r="A200" i="98"/>
  <c r="A201" i="98"/>
  <c r="A202" i="98"/>
  <c r="A203" i="98"/>
  <c r="A204" i="98"/>
  <c r="A205" i="98"/>
  <c r="A206" i="98"/>
  <c r="A207" i="98"/>
  <c r="A208" i="98"/>
  <c r="A209" i="98"/>
  <c r="A210" i="98"/>
  <c r="A211" i="98"/>
  <c r="A212" i="98"/>
  <c r="A213" i="98"/>
  <c r="A214" i="98"/>
  <c r="A215" i="98"/>
  <c r="A216" i="98"/>
  <c r="A217" i="98"/>
  <c r="A218" i="98"/>
  <c r="A219" i="98"/>
  <c r="A220" i="98"/>
  <c r="A221" i="98"/>
  <c r="A222" i="98"/>
  <c r="A223" i="98"/>
  <c r="A224" i="98"/>
  <c r="A225" i="98"/>
  <c r="A226" i="98"/>
  <c r="A227" i="98"/>
  <c r="A228" i="98"/>
  <c r="A229" i="98"/>
  <c r="A230" i="98"/>
  <c r="A231" i="98"/>
  <c r="A232" i="98"/>
  <c r="A233" i="98"/>
  <c r="A234" i="98"/>
  <c r="A235" i="98"/>
  <c r="A236" i="98"/>
  <c r="A237" i="98"/>
  <c r="A238" i="98"/>
  <c r="A239" i="98"/>
  <c r="A240" i="98"/>
  <c r="A241" i="98"/>
  <c r="A242" i="98"/>
  <c r="A243" i="98"/>
  <c r="A244" i="98"/>
  <c r="A245" i="98"/>
  <c r="A246" i="98"/>
  <c r="A247" i="98"/>
  <c r="A248" i="98"/>
  <c r="A249" i="98"/>
  <c r="A250" i="98"/>
  <c r="A251" i="98"/>
  <c r="A252" i="98"/>
  <c r="A253" i="98"/>
  <c r="A254" i="98"/>
  <c r="A255" i="98"/>
  <c r="A256" i="98"/>
  <c r="A257" i="98"/>
  <c r="A258" i="98"/>
  <c r="A259" i="98"/>
  <c r="A260" i="98"/>
  <c r="A261" i="98"/>
  <c r="A262" i="98"/>
  <c r="A263" i="98"/>
  <c r="A264" i="98"/>
  <c r="A265" i="98"/>
  <c r="A266" i="98"/>
  <c r="A267" i="98"/>
  <c r="A268" i="98"/>
  <c r="A269" i="98"/>
  <c r="A270" i="98"/>
  <c r="A271" i="98"/>
  <c r="A272" i="98"/>
  <c r="A273" i="98"/>
  <c r="A274" i="98"/>
  <c r="A275" i="98"/>
  <c r="A276" i="98"/>
  <c r="A277" i="98"/>
  <c r="A278" i="98"/>
  <c r="A279" i="98"/>
  <c r="A280" i="98"/>
  <c r="A281" i="98"/>
  <c r="A282" i="98"/>
  <c r="A283" i="98"/>
  <c r="A284" i="98"/>
  <c r="A285" i="98"/>
  <c r="A286" i="98"/>
  <c r="A287" i="98"/>
  <c r="A288" i="98"/>
  <c r="A289" i="98"/>
  <c r="A290" i="98"/>
  <c r="A291" i="98"/>
  <c r="A292" i="98"/>
  <c r="A293" i="98"/>
  <c r="A294" i="98"/>
  <c r="A295" i="98"/>
  <c r="A296" i="98"/>
  <c r="A297" i="98"/>
  <c r="A298" i="98"/>
  <c r="A299" i="98"/>
  <c r="A300" i="98"/>
  <c r="A301" i="98"/>
  <c r="A302" i="98"/>
  <c r="A303" i="98"/>
  <c r="A304" i="98"/>
  <c r="A305" i="98"/>
  <c r="A306" i="98"/>
  <c r="A307" i="98"/>
  <c r="A308" i="98"/>
  <c r="A309" i="98"/>
  <c r="A310" i="98"/>
  <c r="A311" i="98"/>
  <c r="A312" i="98"/>
  <c r="A313" i="98"/>
  <c r="A314" i="98"/>
  <c r="A315" i="98"/>
  <c r="A316" i="98"/>
  <c r="A317" i="98"/>
  <c r="A318" i="98"/>
  <c r="A319" i="98"/>
  <c r="A320" i="98"/>
  <c r="A321" i="98"/>
  <c r="A322" i="98"/>
  <c r="A323" i="98"/>
  <c r="A324" i="98"/>
  <c r="A325" i="98"/>
  <c r="A326" i="98"/>
  <c r="A327" i="98"/>
  <c r="A328" i="98"/>
  <c r="A329" i="98"/>
  <c r="A330" i="98"/>
  <c r="A331" i="98"/>
  <c r="A332" i="98"/>
  <c r="A333" i="98"/>
  <c r="A334" i="98"/>
  <c r="A335" i="98"/>
  <c r="A336" i="98"/>
  <c r="A337" i="98"/>
  <c r="A338" i="98"/>
  <c r="A339" i="98"/>
  <c r="A340" i="98"/>
  <c r="A341" i="98"/>
  <c r="A342" i="98"/>
  <c r="A343" i="98"/>
  <c r="A344" i="98"/>
  <c r="A345" i="98"/>
  <c r="A346" i="98"/>
  <c r="A347" i="98"/>
  <c r="A348" i="98"/>
  <c r="A349" i="98"/>
  <c r="A350" i="98"/>
  <c r="A351" i="98"/>
  <c r="A352" i="98"/>
  <c r="A353" i="98"/>
  <c r="A354" i="98"/>
  <c r="A355" i="98"/>
  <c r="A356" i="98"/>
  <c r="A357" i="98"/>
  <c r="A358" i="98"/>
  <c r="A359" i="98"/>
  <c r="A360" i="98"/>
  <c r="A361" i="98"/>
  <c r="A362" i="98"/>
  <c r="A363" i="98"/>
  <c r="A364" i="98"/>
  <c r="A365" i="98"/>
  <c r="A366" i="98"/>
  <c r="A367" i="98"/>
  <c r="A368" i="98"/>
  <c r="A369" i="98"/>
  <c r="A370" i="98"/>
  <c r="A371" i="98"/>
  <c r="A372" i="98"/>
  <c r="A373" i="98"/>
  <c r="A374" i="98"/>
  <c r="A375" i="98"/>
  <c r="A376" i="98"/>
  <c r="A377" i="98"/>
  <c r="A378" i="98"/>
  <c r="A379" i="98"/>
  <c r="A380" i="98"/>
  <c r="A381" i="98"/>
  <c r="A382" i="98"/>
  <c r="A383" i="98"/>
  <c r="A384" i="98"/>
  <c r="A385" i="98"/>
  <c r="A386" i="98"/>
  <c r="A387" i="98"/>
  <c r="A388" i="98"/>
  <c r="A389" i="98"/>
  <c r="A390" i="98"/>
  <c r="A392" i="98"/>
  <c r="A393" i="98"/>
  <c r="A394" i="98"/>
  <c r="A395" i="98"/>
  <c r="A396" i="98"/>
  <c r="A397" i="98"/>
  <c r="A398" i="98"/>
  <c r="A399" i="98"/>
  <c r="A400" i="98"/>
  <c r="A401" i="98"/>
  <c r="A402" i="98"/>
  <c r="A403" i="98"/>
  <c r="A404" i="98"/>
  <c r="A405" i="98"/>
  <c r="A391" i="98"/>
  <c r="A406" i="98"/>
  <c r="A407" i="98"/>
  <c r="A408" i="98"/>
  <c r="A409" i="98"/>
  <c r="A410" i="98"/>
  <c r="A411" i="98"/>
  <c r="A412" i="98"/>
  <c r="A413" i="98"/>
  <c r="A414" i="98"/>
  <c r="A415" i="98"/>
  <c r="A416" i="98"/>
  <c r="A417" i="98"/>
  <c r="A418" i="98"/>
  <c r="A419" i="98"/>
  <c r="A420" i="98"/>
  <c r="A421" i="98"/>
  <c r="A422" i="98"/>
  <c r="A423" i="98"/>
  <c r="A424" i="98"/>
  <c r="A425" i="98"/>
  <c r="A426" i="98"/>
  <c r="A427" i="98"/>
  <c r="A428" i="98"/>
  <c r="A429" i="98"/>
  <c r="A430" i="98"/>
  <c r="A431" i="98"/>
  <c r="A432" i="98"/>
  <c r="A433" i="98"/>
  <c r="A434" i="98"/>
  <c r="A435" i="98"/>
  <c r="A436" i="98"/>
  <c r="A437" i="98"/>
  <c r="A438" i="98"/>
  <c r="A439" i="98"/>
  <c r="A440" i="98"/>
  <c r="A441" i="98"/>
  <c r="A442" i="98"/>
  <c r="A443" i="98"/>
  <c r="A444" i="98"/>
  <c r="A445" i="98"/>
  <c r="A446" i="98"/>
  <c r="A447" i="98"/>
  <c r="A448" i="98"/>
  <c r="A449" i="98"/>
  <c r="A450" i="98"/>
  <c r="A451" i="98"/>
  <c r="A452" i="98"/>
  <c r="A453" i="98"/>
  <c r="A454" i="98"/>
  <c r="A455" i="98"/>
  <c r="A456" i="98"/>
  <c r="A457" i="98"/>
  <c r="A458" i="98"/>
  <c r="A459" i="98"/>
  <c r="A460" i="98"/>
  <c r="A461" i="98"/>
  <c r="A462" i="98"/>
  <c r="A463" i="98"/>
  <c r="A464" i="98"/>
  <c r="A465" i="98"/>
  <c r="A466" i="98"/>
  <c r="A467" i="98"/>
  <c r="A468" i="98"/>
  <c r="A469" i="98"/>
  <c r="A470" i="98"/>
  <c r="A471" i="98"/>
  <c r="A472" i="98"/>
  <c r="A473" i="98"/>
  <c r="A474" i="98"/>
  <c r="A475" i="98"/>
  <c r="A476" i="98"/>
  <c r="A477" i="98"/>
  <c r="A478" i="98"/>
  <c r="A479" i="98"/>
  <c r="A480" i="98"/>
  <c r="A481" i="98"/>
  <c r="A482" i="98"/>
  <c r="A483" i="98"/>
  <c r="A484" i="98"/>
  <c r="A485" i="98"/>
  <c r="A486" i="98"/>
  <c r="A487" i="98"/>
  <c r="A488" i="98"/>
  <c r="A489" i="98"/>
  <c r="A490" i="98"/>
  <c r="A491" i="98"/>
  <c r="A492" i="98"/>
  <c r="A493" i="98"/>
  <c r="A494" i="98"/>
  <c r="A495" i="98"/>
  <c r="A496" i="98"/>
  <c r="A497" i="98"/>
  <c r="A498" i="98"/>
  <c r="A499" i="98"/>
  <c r="A500" i="98"/>
  <c r="A501" i="98"/>
  <c r="A502" i="98"/>
  <c r="A503" i="98"/>
  <c r="A504" i="98"/>
  <c r="A505" i="98"/>
  <c r="A506" i="98"/>
  <c r="A507" i="98"/>
  <c r="A508" i="98"/>
  <c r="A509" i="98"/>
  <c r="A510" i="98"/>
  <c r="A511" i="98"/>
  <c r="A512" i="98"/>
  <c r="A513" i="98"/>
  <c r="A514" i="98"/>
  <c r="A515" i="98"/>
  <c r="A516" i="98"/>
  <c r="A517" i="98"/>
  <c r="A518" i="98"/>
  <c r="A519" i="98"/>
  <c r="A520" i="98"/>
  <c r="A521" i="98"/>
  <c r="A522" i="98"/>
  <c r="A523" i="98"/>
  <c r="A524" i="98"/>
  <c r="A525" i="98"/>
  <c r="A526" i="98"/>
  <c r="A527" i="98"/>
  <c r="A528" i="98"/>
  <c r="A529" i="98"/>
  <c r="A530" i="98"/>
  <c r="A531" i="98"/>
  <c r="A532" i="98"/>
  <c r="A533" i="98"/>
  <c r="A534" i="98"/>
  <c r="A535" i="98"/>
  <c r="A536" i="98"/>
  <c r="A537" i="98"/>
  <c r="A538" i="98"/>
  <c r="A539" i="98"/>
  <c r="A540" i="98"/>
  <c r="A541" i="98"/>
  <c r="A542" i="98"/>
  <c r="A543" i="98"/>
  <c r="A544" i="98"/>
  <c r="A545" i="98"/>
  <c r="A546" i="98"/>
  <c r="A547" i="98"/>
  <c r="A548" i="98"/>
  <c r="A549" i="98"/>
  <c r="A550" i="98"/>
  <c r="A551" i="98"/>
  <c r="A552" i="98"/>
  <c r="A553" i="98"/>
  <c r="A554" i="98"/>
  <c r="A555" i="98"/>
  <c r="A556" i="98"/>
  <c r="A557" i="98"/>
  <c r="A558" i="98"/>
  <c r="A559" i="98"/>
  <c r="A560" i="98"/>
  <c r="A561" i="98"/>
  <c r="A562" i="98"/>
  <c r="A563" i="98"/>
  <c r="A564" i="98"/>
  <c r="A565" i="98"/>
  <c r="A566" i="98"/>
  <c r="A567" i="98"/>
  <c r="A568" i="98"/>
  <c r="A569" i="98"/>
  <c r="A570" i="98"/>
  <c r="A571" i="98"/>
  <c r="A572" i="98"/>
  <c r="A573" i="98"/>
  <c r="A574" i="98"/>
  <c r="A575" i="98"/>
  <c r="A576" i="98"/>
  <c r="A577" i="98"/>
  <c r="A578" i="98"/>
  <c r="A579" i="98"/>
  <c r="A580" i="98"/>
  <c r="A581" i="98"/>
  <c r="A582" i="98"/>
  <c r="A583" i="98"/>
  <c r="A584" i="98"/>
  <c r="A585" i="98"/>
  <c r="A586" i="98"/>
  <c r="A587" i="98"/>
  <c r="A588" i="98"/>
  <c r="A589" i="98"/>
  <c r="A590" i="98"/>
  <c r="A591" i="98"/>
  <c r="A592" i="98"/>
  <c r="A593" i="98"/>
  <c r="A594" i="98"/>
  <c r="A595" i="98"/>
  <c r="A596" i="98"/>
  <c r="A597" i="98"/>
  <c r="A598" i="98"/>
  <c r="A599" i="98"/>
  <c r="A600" i="98"/>
  <c r="A601" i="98"/>
  <c r="A602" i="98"/>
  <c r="A603" i="98"/>
  <c r="A604" i="98"/>
  <c r="A605" i="98"/>
  <c r="A606" i="98"/>
  <c r="A607" i="98"/>
  <c r="A608" i="98"/>
  <c r="A609" i="98"/>
  <c r="A610" i="98"/>
  <c r="A611" i="98"/>
  <c r="A612" i="98"/>
  <c r="A613" i="98"/>
  <c r="A614" i="98"/>
  <c r="A615" i="98"/>
  <c r="A616" i="98"/>
  <c r="A617" i="98"/>
  <c r="A618" i="98"/>
  <c r="A619" i="98"/>
  <c r="A620" i="98"/>
  <c r="A621" i="98"/>
  <c r="A622" i="98"/>
  <c r="A623" i="98"/>
  <c r="A624" i="98"/>
  <c r="A625" i="98"/>
  <c r="A626" i="98"/>
  <c r="A627" i="98"/>
  <c r="A628" i="98"/>
  <c r="A629" i="98"/>
  <c r="A630" i="98"/>
  <c r="A631" i="98"/>
  <c r="A632" i="98"/>
  <c r="A633" i="98"/>
  <c r="A634" i="98"/>
  <c r="A635" i="98"/>
  <c r="A636" i="98"/>
  <c r="A637" i="98"/>
  <c r="A638" i="98"/>
  <c r="A639" i="98"/>
  <c r="A640" i="98"/>
  <c r="A641" i="98"/>
  <c r="A642" i="98"/>
  <c r="A643" i="98"/>
  <c r="A644" i="98"/>
  <c r="A645" i="98"/>
  <c r="A646" i="98"/>
  <c r="A647" i="98"/>
  <c r="A648" i="98"/>
  <c r="A649" i="98"/>
  <c r="A650" i="98"/>
  <c r="A651" i="98"/>
  <c r="A652" i="98"/>
  <c r="A653" i="98"/>
  <c r="A654" i="98"/>
  <c r="A655" i="98"/>
  <c r="A656" i="98"/>
  <c r="A657" i="98"/>
  <c r="A658" i="98"/>
  <c r="A659" i="98"/>
  <c r="A660" i="98"/>
  <c r="A661" i="98"/>
  <c r="A662" i="98"/>
  <c r="A663" i="98"/>
  <c r="A664" i="98"/>
  <c r="A665" i="98"/>
  <c r="A666" i="98"/>
  <c r="A667" i="98"/>
  <c r="A668" i="98"/>
  <c r="A669" i="98"/>
  <c r="A670" i="98"/>
  <c r="A671" i="98"/>
  <c r="A672" i="98"/>
  <c r="A673" i="98"/>
  <c r="A674" i="98"/>
  <c r="A675" i="98"/>
  <c r="A676" i="98"/>
  <c r="A677" i="98"/>
  <c r="A678" i="98"/>
  <c r="A679" i="98"/>
  <c r="A680" i="98"/>
  <c r="A681" i="98"/>
  <c r="A682" i="98"/>
  <c r="A683" i="98"/>
  <c r="A684" i="98"/>
  <c r="A685" i="98"/>
  <c r="A686" i="98"/>
  <c r="A687" i="98"/>
  <c r="A688" i="98"/>
  <c r="A689" i="98"/>
  <c r="A690" i="98"/>
  <c r="A691" i="98"/>
  <c r="A692" i="98"/>
  <c r="A693" i="98"/>
  <c r="A694" i="98"/>
  <c r="A695" i="98"/>
  <c r="A696" i="98"/>
  <c r="A697" i="98"/>
  <c r="A698" i="98"/>
  <c r="A699" i="98"/>
  <c r="A700" i="98"/>
  <c r="A701" i="98"/>
  <c r="A702" i="98"/>
  <c r="A703" i="98"/>
  <c r="A704" i="98"/>
  <c r="A705" i="98"/>
  <c r="A706" i="98"/>
  <c r="A707" i="98"/>
  <c r="A708" i="98"/>
  <c r="A709" i="98"/>
  <c r="A710" i="98"/>
  <c r="A711" i="98"/>
  <c r="A712" i="98"/>
  <c r="A713" i="98"/>
  <c r="A714" i="98"/>
  <c r="A715" i="98"/>
  <c r="A716" i="98"/>
  <c r="A717" i="98"/>
  <c r="A718" i="98"/>
  <c r="A719" i="98"/>
  <c r="A720" i="98"/>
  <c r="A721" i="98"/>
  <c r="A722" i="98"/>
  <c r="A723" i="98"/>
  <c r="A724" i="98"/>
  <c r="A725" i="98"/>
  <c r="A726" i="98"/>
  <c r="A727" i="98"/>
  <c r="A728" i="98"/>
  <c r="A729" i="98"/>
  <c r="A730" i="98"/>
  <c r="A731" i="98"/>
  <c r="A732" i="98"/>
  <c r="A733" i="98"/>
  <c r="A734" i="98"/>
  <c r="A735" i="98"/>
  <c r="A736" i="98"/>
  <c r="A737" i="98"/>
  <c r="A738" i="98"/>
  <c r="A739" i="98"/>
  <c r="A740" i="98"/>
  <c r="A741" i="98"/>
  <c r="A742" i="98"/>
  <c r="A743" i="98"/>
  <c r="A744" i="98"/>
  <c r="A745" i="98"/>
  <c r="A746" i="98"/>
  <c r="A747" i="98"/>
  <c r="A748" i="98"/>
  <c r="A749" i="98"/>
  <c r="A750" i="98"/>
  <c r="A751" i="98"/>
  <c r="A752" i="98"/>
  <c r="A753" i="98"/>
  <c r="A754" i="98"/>
  <c r="A755" i="98"/>
  <c r="A756" i="98"/>
  <c r="A757" i="98"/>
  <c r="A758" i="98"/>
  <c r="A759" i="98"/>
  <c r="A760" i="98"/>
  <c r="A761" i="98"/>
  <c r="A762" i="98"/>
  <c r="A763" i="98"/>
  <c r="A764" i="98"/>
  <c r="A765" i="98"/>
  <c r="A766" i="98"/>
  <c r="A767" i="98"/>
  <c r="A768" i="98"/>
  <c r="A769" i="98"/>
  <c r="A770" i="98"/>
  <c r="A771" i="98"/>
  <c r="A772" i="98"/>
  <c r="A773" i="98"/>
  <c r="A774" i="98"/>
  <c r="A775" i="98"/>
  <c r="A776" i="98"/>
  <c r="A777" i="98"/>
  <c r="A778" i="98"/>
  <c r="A779" i="98"/>
  <c r="A780" i="98"/>
  <c r="A781" i="98"/>
  <c r="A782" i="98"/>
  <c r="A783" i="98"/>
  <c r="A784" i="98"/>
  <c r="A785" i="98"/>
  <c r="A786" i="98"/>
  <c r="A787" i="98"/>
  <c r="A788" i="98"/>
  <c r="A789" i="98"/>
  <c r="A790" i="98"/>
  <c r="A791" i="98"/>
  <c r="A792" i="98"/>
  <c r="A793" i="98"/>
  <c r="A794" i="98"/>
  <c r="A795" i="98"/>
  <c r="A796" i="98"/>
  <c r="A797" i="98"/>
  <c r="A798" i="98"/>
  <c r="A799" i="98"/>
  <c r="A800" i="98"/>
  <c r="A801" i="98"/>
  <c r="A802" i="98"/>
  <c r="A803" i="98"/>
  <c r="A804" i="98"/>
  <c r="A805" i="98"/>
  <c r="A806" i="98"/>
  <c r="A807" i="98"/>
  <c r="A808" i="98"/>
  <c r="A809" i="98"/>
  <c r="A810" i="98"/>
  <c r="A811" i="98"/>
  <c r="A812" i="98"/>
  <c r="A813" i="98"/>
  <c r="A814" i="98"/>
  <c r="A815" i="98"/>
  <c r="A816" i="98"/>
  <c r="A817" i="98"/>
  <c r="A818" i="98"/>
  <c r="A819" i="98"/>
  <c r="A820" i="98"/>
  <c r="A821" i="98"/>
  <c r="A822" i="98"/>
  <c r="A823" i="98"/>
  <c r="A824" i="98"/>
  <c r="A825" i="98"/>
  <c r="A826" i="98"/>
  <c r="A827" i="98"/>
  <c r="A828" i="98"/>
  <c r="A829" i="98"/>
  <c r="A830" i="98"/>
  <c r="A831" i="98"/>
  <c r="A832" i="98"/>
  <c r="A833" i="98"/>
  <c r="A834" i="98"/>
  <c r="A835" i="98"/>
  <c r="A836" i="98"/>
  <c r="A837" i="98"/>
  <c r="A838" i="98"/>
  <c r="A839" i="98"/>
  <c r="A840" i="98"/>
  <c r="A841" i="98"/>
  <c r="A842" i="98"/>
  <c r="A843" i="98"/>
  <c r="A844" i="98"/>
  <c r="A845" i="98"/>
  <c r="A846" i="98"/>
  <c r="A847" i="98"/>
  <c r="A848" i="98"/>
  <c r="A849" i="98"/>
  <c r="A850" i="98"/>
  <c r="A851" i="98"/>
  <c r="A852" i="98"/>
  <c r="A853" i="98"/>
  <c r="A854" i="98"/>
  <c r="A855" i="98"/>
  <c r="A856" i="98"/>
  <c r="A857" i="98"/>
  <c r="A858" i="98"/>
  <c r="A859" i="98"/>
  <c r="A860" i="98"/>
  <c r="A861" i="98"/>
  <c r="A862" i="98"/>
  <c r="A863" i="98"/>
  <c r="A864" i="98"/>
  <c r="A865" i="98"/>
  <c r="A866" i="98"/>
  <c r="A867" i="98"/>
  <c r="A868" i="98"/>
  <c r="A869" i="98"/>
  <c r="A870" i="98"/>
  <c r="A871" i="98"/>
  <c r="A872" i="98"/>
  <c r="A873" i="98"/>
  <c r="A874" i="98"/>
  <c r="A875" i="98"/>
  <c r="A876" i="98"/>
  <c r="A877" i="98"/>
  <c r="A878" i="98"/>
  <c r="A879" i="98"/>
  <c r="A880" i="98"/>
  <c r="A881" i="98"/>
  <c r="A882" i="98"/>
  <c r="A883" i="98"/>
  <c r="A884" i="98"/>
  <c r="A885" i="98"/>
  <c r="A886" i="98"/>
  <c r="A887" i="98"/>
  <c r="A888" i="98"/>
  <c r="A889" i="98"/>
  <c r="A890" i="98"/>
  <c r="A891" i="98"/>
  <c r="A892" i="98"/>
  <c r="A893" i="98"/>
  <c r="A894" i="98"/>
  <c r="A895" i="98"/>
  <c r="A896" i="98"/>
  <c r="A897" i="98"/>
  <c r="A898" i="98"/>
  <c r="A899" i="98"/>
  <c r="A900" i="98"/>
  <c r="A901" i="98"/>
  <c r="A902" i="98"/>
  <c r="A903" i="98"/>
  <c r="A904" i="98"/>
  <c r="A905" i="98"/>
  <c r="A906" i="98"/>
  <c r="A907" i="98"/>
  <c r="A908" i="98"/>
  <c r="A909" i="98"/>
  <c r="A910" i="98"/>
  <c r="A911" i="98"/>
  <c r="A912" i="98"/>
  <c r="A913" i="98"/>
  <c r="A914" i="98"/>
  <c r="A915" i="98"/>
  <c r="A916" i="98"/>
  <c r="A917" i="98"/>
  <c r="A918" i="98"/>
  <c r="A919" i="98"/>
  <c r="A920" i="98"/>
  <c r="A921" i="98"/>
  <c r="A922" i="98"/>
  <c r="A923" i="98"/>
  <c r="A924" i="98"/>
  <c r="A925" i="98"/>
  <c r="A926" i="98"/>
  <c r="A927" i="98"/>
  <c r="A928" i="98"/>
  <c r="A929" i="98"/>
  <c r="A930" i="98"/>
  <c r="A931" i="98"/>
  <c r="A932" i="98"/>
  <c r="A933" i="98"/>
  <c r="A934" i="98"/>
  <c r="A935" i="98"/>
  <c r="A936" i="98"/>
  <c r="A937" i="98"/>
  <c r="A938" i="98"/>
  <c r="A2" i="98"/>
  <c r="C939" i="98" l="1"/>
  <c r="E939" i="98"/>
  <c r="K939" i="98" s="1"/>
  <c r="H939" i="98"/>
  <c r="L939" i="98" s="1"/>
  <c r="O939" i="98"/>
  <c r="P939" i="98"/>
  <c r="M939" i="98" l="1"/>
  <c r="Q939" i="98" s="1"/>
  <c r="O575" i="98" l="1"/>
  <c r="P575" i="98"/>
  <c r="O576" i="98"/>
  <c r="P576" i="98"/>
  <c r="O11" i="98"/>
  <c r="P11" i="98"/>
  <c r="O611" i="98"/>
  <c r="P611" i="98"/>
  <c r="O612" i="98"/>
  <c r="P612" i="98"/>
  <c r="O806" i="98"/>
  <c r="P806" i="98"/>
  <c r="O744" i="98"/>
  <c r="P744" i="98"/>
  <c r="O246" i="98"/>
  <c r="P246" i="98"/>
  <c r="O279" i="98"/>
  <c r="P279" i="98"/>
  <c r="O280" i="98"/>
  <c r="P280" i="98"/>
  <c r="O525" i="98"/>
  <c r="P525" i="98"/>
  <c r="O492" i="98"/>
  <c r="P492" i="98"/>
  <c r="O493" i="98"/>
  <c r="P493" i="98"/>
  <c r="O572" i="98"/>
  <c r="P572" i="98"/>
  <c r="O573" i="98"/>
  <c r="P573" i="98"/>
  <c r="O648" i="98"/>
  <c r="P648" i="98"/>
  <c r="O649" i="98"/>
  <c r="P649" i="98"/>
  <c r="O674" i="98"/>
  <c r="P674" i="98"/>
  <c r="O794" i="98"/>
  <c r="P794" i="98"/>
  <c r="O850" i="98"/>
  <c r="P850" i="98"/>
  <c r="O742" i="98"/>
  <c r="P742" i="98"/>
  <c r="O124" i="98"/>
  <c r="P124" i="98"/>
  <c r="O31" i="98"/>
  <c r="P31" i="98"/>
  <c r="O81" i="98"/>
  <c r="P81" i="98"/>
  <c r="O453" i="98"/>
  <c r="P453" i="98"/>
  <c r="O454" i="98"/>
  <c r="P454" i="98"/>
  <c r="O510" i="98"/>
  <c r="P510" i="98"/>
  <c r="O643" i="98"/>
  <c r="P643" i="98"/>
  <c r="O867" i="98"/>
  <c r="P867" i="98"/>
  <c r="O428" i="98"/>
  <c r="P428" i="98"/>
  <c r="O128" i="98"/>
  <c r="P128" i="98"/>
  <c r="O129" i="98"/>
  <c r="P129" i="98"/>
  <c r="O334" i="98"/>
  <c r="P334" i="98"/>
  <c r="O379" i="98"/>
  <c r="P379" i="98"/>
  <c r="O513" i="98"/>
  <c r="P513" i="98"/>
  <c r="O514" i="98"/>
  <c r="P514" i="98"/>
  <c r="O800" i="98"/>
  <c r="P800" i="98"/>
  <c r="O905" i="98"/>
  <c r="P905" i="98"/>
  <c r="O921" i="98"/>
  <c r="P921" i="98"/>
  <c r="O774" i="98"/>
  <c r="P774" i="98"/>
  <c r="O364" i="98"/>
  <c r="P364" i="98"/>
  <c r="O365" i="98"/>
  <c r="P365" i="98"/>
  <c r="O366" i="98"/>
  <c r="P366" i="98"/>
  <c r="O647" i="98"/>
  <c r="P647" i="98"/>
  <c r="O894" i="98"/>
  <c r="P894" i="98"/>
  <c r="O895" i="98"/>
  <c r="P895" i="98"/>
  <c r="O590" i="98"/>
  <c r="P590" i="98"/>
  <c r="O591" i="98"/>
  <c r="P591" i="98"/>
  <c r="O212" i="98"/>
  <c r="P212" i="98"/>
  <c r="O666" i="98"/>
  <c r="P666" i="98"/>
  <c r="O710" i="98"/>
  <c r="P710" i="98"/>
  <c r="O711" i="98"/>
  <c r="P711" i="98"/>
  <c r="O736" i="98"/>
  <c r="P736" i="98"/>
  <c r="O821" i="98"/>
  <c r="P821" i="98"/>
  <c r="O27" i="98"/>
  <c r="P27" i="98"/>
  <c r="O28" i="98"/>
  <c r="P28" i="98"/>
  <c r="O51" i="98"/>
  <c r="P51" i="98"/>
  <c r="O480" i="98"/>
  <c r="P480" i="98"/>
  <c r="O878" i="98"/>
  <c r="P878" i="98"/>
  <c r="O208" i="98"/>
  <c r="P208" i="98"/>
  <c r="O857" i="98"/>
  <c r="P857" i="98"/>
  <c r="O858" i="98"/>
  <c r="P858" i="98"/>
  <c r="O266" i="98"/>
  <c r="P266" i="98"/>
  <c r="O193" i="98"/>
  <c r="P193" i="98"/>
  <c r="O509" i="98"/>
  <c r="P509" i="98"/>
  <c r="O578" i="98"/>
  <c r="P578" i="98"/>
  <c r="O628" i="98"/>
  <c r="P628" i="98"/>
  <c r="O708" i="98"/>
  <c r="P708" i="98"/>
  <c r="O831" i="98"/>
  <c r="P831" i="98"/>
  <c r="O869" i="98"/>
  <c r="P869" i="98"/>
  <c r="O870" i="98"/>
  <c r="P870" i="98"/>
  <c r="O871" i="98"/>
  <c r="P871" i="98"/>
  <c r="O884" i="98"/>
  <c r="P884" i="98"/>
  <c r="O885" i="98"/>
  <c r="P885" i="98"/>
  <c r="O210" i="98"/>
  <c r="P210" i="98"/>
  <c r="O270" i="98"/>
  <c r="P270" i="98"/>
  <c r="O271" i="98"/>
  <c r="P271" i="98"/>
  <c r="O856" i="98"/>
  <c r="P856" i="98"/>
  <c r="O557" i="98"/>
  <c r="P557" i="98"/>
  <c r="O594" i="98"/>
  <c r="P594" i="98"/>
  <c r="O596" i="98"/>
  <c r="P596" i="98"/>
  <c r="O755" i="98"/>
  <c r="P755" i="98"/>
  <c r="O756" i="98"/>
  <c r="P756" i="98"/>
  <c r="O834" i="98"/>
  <c r="P834" i="98"/>
  <c r="O458" i="98"/>
  <c r="P458" i="98"/>
  <c r="O459" i="98"/>
  <c r="P459" i="98"/>
  <c r="O667" i="98"/>
  <c r="P667" i="98"/>
  <c r="O701" i="98"/>
  <c r="P701" i="98"/>
  <c r="O864" i="98"/>
  <c r="P864" i="98"/>
  <c r="O865" i="98"/>
  <c r="P865" i="98"/>
  <c r="O866" i="98"/>
  <c r="P866" i="98"/>
  <c r="O651" i="98"/>
  <c r="P651" i="98"/>
  <c r="O505" i="98"/>
  <c r="P505" i="98"/>
  <c r="O581" i="98"/>
  <c r="P581" i="98"/>
  <c r="O722" i="98"/>
  <c r="P722" i="98"/>
  <c r="O137" i="98"/>
  <c r="P137" i="98"/>
  <c r="O138" i="98"/>
  <c r="P138" i="98"/>
  <c r="O144" i="98"/>
  <c r="P144" i="98"/>
  <c r="O155" i="98"/>
  <c r="P155" i="98"/>
  <c r="O198" i="98"/>
  <c r="P198" i="98"/>
  <c r="O206" i="98"/>
  <c r="P206" i="98"/>
  <c r="O223" i="98"/>
  <c r="P223" i="98"/>
  <c r="O264" i="98"/>
  <c r="P264" i="98"/>
  <c r="O337" i="98"/>
  <c r="P337" i="98"/>
  <c r="O385" i="98"/>
  <c r="P385" i="98"/>
  <c r="O411" i="98"/>
  <c r="P411" i="98"/>
  <c r="O412" i="98"/>
  <c r="P412" i="98"/>
  <c r="O400" i="98"/>
  <c r="P400" i="98"/>
  <c r="O471" i="98"/>
  <c r="P471" i="98"/>
  <c r="O183" i="98"/>
  <c r="P183" i="98"/>
  <c r="O524" i="98"/>
  <c r="P524" i="98"/>
  <c r="O684" i="98"/>
  <c r="P684" i="98"/>
  <c r="O692" i="98"/>
  <c r="P692" i="98"/>
  <c r="O854" i="98"/>
  <c r="P854" i="98"/>
  <c r="O861" i="98"/>
  <c r="P861" i="98"/>
  <c r="O913" i="98"/>
  <c r="P913" i="98"/>
  <c r="O924" i="98"/>
  <c r="P924" i="98"/>
  <c r="O926" i="98"/>
  <c r="P926" i="98"/>
  <c r="O432" i="98"/>
  <c r="P432" i="98"/>
  <c r="O433" i="98"/>
  <c r="P433" i="98"/>
  <c r="O434" i="98"/>
  <c r="P434" i="98"/>
  <c r="O506" i="98"/>
  <c r="P506" i="98"/>
  <c r="O507" i="98"/>
  <c r="P507" i="98"/>
  <c r="O508" i="98"/>
  <c r="P508" i="98"/>
  <c r="O401" i="98"/>
  <c r="P401" i="98"/>
  <c r="O544" i="98"/>
  <c r="P544" i="98"/>
  <c r="O545" i="98"/>
  <c r="P545" i="98"/>
  <c r="O242" i="98"/>
  <c r="P242" i="98"/>
  <c r="O243" i="98"/>
  <c r="P243" i="98"/>
  <c r="O244" i="98"/>
  <c r="P244" i="98"/>
  <c r="O460" i="98"/>
  <c r="P460" i="98"/>
  <c r="O721" i="98"/>
  <c r="P721" i="98"/>
  <c r="O17" i="98"/>
  <c r="P17" i="98"/>
  <c r="O481" i="98"/>
  <c r="P481" i="98"/>
  <c r="O353" i="98"/>
  <c r="P353" i="98"/>
  <c r="O153" i="98"/>
  <c r="P153" i="98"/>
  <c r="O445" i="98"/>
  <c r="P445" i="98"/>
  <c r="O145" i="98"/>
  <c r="P145" i="98"/>
  <c r="O166" i="98"/>
  <c r="P166" i="98"/>
  <c r="O167" i="98"/>
  <c r="P167" i="98"/>
  <c r="O914" i="98"/>
  <c r="P914" i="98"/>
  <c r="O915" i="98"/>
  <c r="P915" i="98"/>
  <c r="O109" i="98"/>
  <c r="P109" i="98"/>
  <c r="O220" i="98"/>
  <c r="P220" i="98"/>
  <c r="O825" i="98"/>
  <c r="P825" i="98"/>
  <c r="O889" i="98"/>
  <c r="P889" i="98"/>
  <c r="O430" i="98"/>
  <c r="P430" i="98"/>
  <c r="O925" i="98"/>
  <c r="P925" i="98"/>
  <c r="O358" i="98"/>
  <c r="P358" i="98"/>
  <c r="O363" i="98"/>
  <c r="P363" i="98"/>
  <c r="O111" i="98"/>
  <c r="P111" i="98"/>
  <c r="O112" i="98"/>
  <c r="P112" i="98"/>
  <c r="O83" i="98"/>
  <c r="P83" i="98"/>
  <c r="O84" i="98"/>
  <c r="P84" i="98"/>
  <c r="O392" i="98"/>
  <c r="P392" i="98"/>
  <c r="O698" i="98"/>
  <c r="P698" i="98"/>
  <c r="O775" i="98"/>
  <c r="P775" i="98"/>
  <c r="O845" i="98"/>
  <c r="P845" i="98"/>
  <c r="O846" i="98"/>
  <c r="P846" i="98"/>
  <c r="O629" i="98"/>
  <c r="P629" i="98"/>
  <c r="O630" i="98"/>
  <c r="P630" i="98"/>
  <c r="O847" i="98"/>
  <c r="P847" i="98"/>
  <c r="O848" i="98"/>
  <c r="P848" i="98"/>
  <c r="O48" i="98"/>
  <c r="P48" i="98"/>
  <c r="O49" i="98"/>
  <c r="P49" i="98"/>
  <c r="O539" i="98"/>
  <c r="P539" i="98"/>
  <c r="O135" i="98"/>
  <c r="P135" i="98"/>
  <c r="O136" i="98"/>
  <c r="P136" i="98"/>
  <c r="O595" i="98"/>
  <c r="P595" i="98"/>
  <c r="O22" i="98"/>
  <c r="P22" i="98"/>
  <c r="O34" i="98"/>
  <c r="P34" i="98"/>
  <c r="O130" i="98"/>
  <c r="P130" i="98"/>
  <c r="O131" i="98"/>
  <c r="P131" i="98"/>
  <c r="O132" i="98"/>
  <c r="P132" i="98"/>
  <c r="O225" i="98"/>
  <c r="P225" i="98"/>
  <c r="O226" i="98"/>
  <c r="P226" i="98"/>
  <c r="O227" i="98"/>
  <c r="P227" i="98"/>
  <c r="O245" i="98"/>
  <c r="P245" i="98"/>
  <c r="O427" i="98"/>
  <c r="P427" i="98"/>
  <c r="O562" i="98"/>
  <c r="P562" i="98"/>
  <c r="O569" i="98"/>
  <c r="P569" i="98"/>
  <c r="O642" i="98"/>
  <c r="P642" i="98"/>
  <c r="O819" i="98"/>
  <c r="P819" i="98"/>
  <c r="O888" i="98"/>
  <c r="P888" i="98"/>
  <c r="O906" i="98"/>
  <c r="P906" i="98"/>
  <c r="O907" i="98"/>
  <c r="P907" i="98"/>
  <c r="O126" i="98"/>
  <c r="P126" i="98"/>
  <c r="O811" i="98"/>
  <c r="P811" i="98"/>
  <c r="O348" i="98"/>
  <c r="P348" i="98"/>
  <c r="O349" i="98"/>
  <c r="P349" i="98"/>
  <c r="O249" i="98"/>
  <c r="P249" i="98"/>
  <c r="O883" i="98"/>
  <c r="P883" i="98"/>
  <c r="O296" i="98"/>
  <c r="P296" i="98"/>
  <c r="O931" i="98"/>
  <c r="P931" i="98"/>
  <c r="O383" i="98"/>
  <c r="P383" i="98"/>
  <c r="O650" i="98"/>
  <c r="P650" i="98"/>
  <c r="O71" i="98"/>
  <c r="P71" i="98"/>
  <c r="O937" i="98"/>
  <c r="P937" i="98"/>
  <c r="O938" i="98"/>
  <c r="P938" i="98"/>
  <c r="O113" i="98"/>
  <c r="P113" i="98"/>
  <c r="O114" i="98"/>
  <c r="P114" i="98"/>
  <c r="O115" i="98"/>
  <c r="P115" i="98"/>
  <c r="O397" i="98"/>
  <c r="P397" i="98"/>
  <c r="O398" i="98"/>
  <c r="P398" i="98"/>
  <c r="O485" i="98"/>
  <c r="P485" i="98"/>
  <c r="O486" i="98"/>
  <c r="P486" i="98"/>
  <c r="O117" i="98"/>
  <c r="P117" i="98"/>
  <c r="O317" i="98"/>
  <c r="P317" i="98"/>
  <c r="O309" i="98"/>
  <c r="P309" i="98"/>
  <c r="O814" i="98"/>
  <c r="P814" i="98"/>
  <c r="O815" i="98"/>
  <c r="P815" i="98"/>
  <c r="O697" i="98"/>
  <c r="P697" i="98"/>
  <c r="O15" i="98"/>
  <c r="P15" i="98"/>
  <c r="O54" i="98"/>
  <c r="P54" i="98"/>
  <c r="O70" i="98"/>
  <c r="P70" i="98"/>
  <c r="O139" i="98"/>
  <c r="P139" i="98"/>
  <c r="O140" i="98"/>
  <c r="P140" i="98"/>
  <c r="O341" i="98"/>
  <c r="P341" i="98"/>
  <c r="O523" i="98"/>
  <c r="P523" i="98"/>
  <c r="O636" i="98"/>
  <c r="P636" i="98"/>
  <c r="O637" i="98"/>
  <c r="P637" i="98"/>
  <c r="O638" i="98"/>
  <c r="P638" i="98"/>
  <c r="O661" i="98"/>
  <c r="P661" i="98"/>
  <c r="O758" i="98"/>
  <c r="P758" i="98"/>
  <c r="O802" i="98"/>
  <c r="P802" i="98"/>
  <c r="O803" i="98"/>
  <c r="P803" i="98"/>
  <c r="O934" i="98"/>
  <c r="P934" i="98"/>
  <c r="O585" i="98"/>
  <c r="P585" i="98"/>
  <c r="O192" i="98"/>
  <c r="P192" i="98"/>
  <c r="O253" i="98"/>
  <c r="P253" i="98"/>
  <c r="O254" i="98"/>
  <c r="P254" i="98"/>
  <c r="O77" i="98"/>
  <c r="P77" i="98"/>
  <c r="O87" i="98"/>
  <c r="P87" i="98"/>
  <c r="O85" i="98"/>
  <c r="P85" i="98"/>
  <c r="O151" i="98"/>
  <c r="P151" i="98"/>
  <c r="O168" i="98"/>
  <c r="P168" i="98"/>
  <c r="O294" i="98"/>
  <c r="P294" i="98"/>
  <c r="O338" i="98"/>
  <c r="P338" i="98"/>
  <c r="O394" i="98"/>
  <c r="P394" i="98"/>
  <c r="O528" i="98"/>
  <c r="P528" i="98"/>
  <c r="O616" i="98"/>
  <c r="P616" i="98"/>
  <c r="O625" i="98"/>
  <c r="P625" i="98"/>
  <c r="O677" i="98"/>
  <c r="P677" i="98"/>
  <c r="O751" i="98"/>
  <c r="P751" i="98"/>
  <c r="O780" i="98"/>
  <c r="P780" i="98"/>
  <c r="O890" i="98"/>
  <c r="P890" i="98"/>
  <c r="O535" i="98"/>
  <c r="P535" i="98"/>
  <c r="O36" i="98"/>
  <c r="P36" i="98"/>
  <c r="O174" i="98"/>
  <c r="P174" i="98"/>
  <c r="O318" i="98"/>
  <c r="P318" i="98"/>
  <c r="O384" i="98"/>
  <c r="P384" i="98"/>
  <c r="O216" i="98"/>
  <c r="P216" i="98"/>
  <c r="O451" i="98"/>
  <c r="P451" i="98"/>
  <c r="O452" i="98"/>
  <c r="P452" i="98"/>
  <c r="O620" i="98"/>
  <c r="P620" i="98"/>
  <c r="O644" i="98"/>
  <c r="P644" i="98"/>
  <c r="O645" i="98"/>
  <c r="P645" i="98"/>
  <c r="O646" i="98"/>
  <c r="P646" i="98"/>
  <c r="O694" i="98"/>
  <c r="P694" i="98"/>
  <c r="O713" i="98"/>
  <c r="P713" i="98"/>
  <c r="O881" i="98"/>
  <c r="P881" i="98"/>
  <c r="O882" i="98"/>
  <c r="P882" i="98"/>
  <c r="O325" i="98"/>
  <c r="P325" i="98"/>
  <c r="O518" i="98"/>
  <c r="P518" i="98"/>
  <c r="O709" i="98"/>
  <c r="P709" i="98"/>
  <c r="O766" i="98"/>
  <c r="P766" i="98"/>
  <c r="O767" i="98"/>
  <c r="P767" i="98"/>
  <c r="O214" i="98"/>
  <c r="P214" i="98"/>
  <c r="O658" i="98"/>
  <c r="P658" i="98"/>
  <c r="O30" i="98"/>
  <c r="P30" i="98"/>
  <c r="O199" i="98"/>
  <c r="P199" i="98"/>
  <c r="O200" i="98"/>
  <c r="P200" i="98"/>
  <c r="O536" i="98"/>
  <c r="P536" i="98"/>
  <c r="O707" i="98"/>
  <c r="P707" i="98"/>
  <c r="O195" i="98"/>
  <c r="P195" i="98"/>
  <c r="O877" i="98"/>
  <c r="P877" i="98"/>
  <c r="O470" i="98"/>
  <c r="P470" i="98"/>
  <c r="O103" i="98"/>
  <c r="P103" i="98"/>
  <c r="O526" i="98"/>
  <c r="P526" i="98"/>
  <c r="O477" i="98"/>
  <c r="P477" i="98"/>
  <c r="O746" i="98"/>
  <c r="P746" i="98"/>
  <c r="O916" i="98"/>
  <c r="P916" i="98"/>
  <c r="O375" i="98"/>
  <c r="P375" i="98"/>
  <c r="O376" i="98"/>
  <c r="P376" i="98"/>
  <c r="O96" i="98"/>
  <c r="P96" i="98"/>
  <c r="O101" i="98"/>
  <c r="P101" i="98"/>
  <c r="O204" i="98"/>
  <c r="P204" i="98"/>
  <c r="O205" i="98"/>
  <c r="P205" i="98"/>
  <c r="O224" i="98"/>
  <c r="P224" i="98"/>
  <c r="O933" i="98"/>
  <c r="P933" i="98"/>
  <c r="O12" i="98"/>
  <c r="P12" i="98"/>
  <c r="O61" i="98"/>
  <c r="P61" i="98"/>
  <c r="O63" i="98"/>
  <c r="P63" i="98"/>
  <c r="O313" i="98"/>
  <c r="P313" i="98"/>
  <c r="O566" i="98"/>
  <c r="P566" i="98"/>
  <c r="O211" i="98"/>
  <c r="P211" i="98"/>
  <c r="O328" i="98"/>
  <c r="P328" i="98"/>
  <c r="O91" i="98"/>
  <c r="P91" i="98"/>
  <c r="O92" i="98"/>
  <c r="P92" i="98"/>
  <c r="O419" i="98"/>
  <c r="P419" i="98"/>
  <c r="O420" i="98"/>
  <c r="P420" i="98"/>
  <c r="O230" i="98"/>
  <c r="P230" i="98"/>
  <c r="O622" i="98"/>
  <c r="P622" i="98"/>
  <c r="O13" i="98"/>
  <c r="P13" i="98"/>
  <c r="O533" i="98"/>
  <c r="P533" i="98"/>
  <c r="O623" i="98"/>
  <c r="P623" i="98"/>
  <c r="O498" i="98"/>
  <c r="P498" i="98"/>
  <c r="O499" i="98"/>
  <c r="P499" i="98"/>
  <c r="O37" i="98"/>
  <c r="P37" i="98"/>
  <c r="O444" i="98"/>
  <c r="P444" i="98"/>
  <c r="O631" i="98"/>
  <c r="P631" i="98"/>
  <c r="O297" i="98"/>
  <c r="P297" i="98"/>
  <c r="O60" i="98"/>
  <c r="P60" i="98"/>
  <c r="O99" i="98"/>
  <c r="P99" i="98"/>
  <c r="O258" i="98"/>
  <c r="P258" i="98"/>
  <c r="O350" i="98"/>
  <c r="P350" i="98"/>
  <c r="O351" i="98"/>
  <c r="P351" i="98"/>
  <c r="O494" i="98"/>
  <c r="P494" i="98"/>
  <c r="O482" i="98"/>
  <c r="P482" i="98"/>
  <c r="O483" i="98"/>
  <c r="P483" i="98"/>
  <c r="O519" i="98"/>
  <c r="P519" i="98"/>
  <c r="O538" i="98"/>
  <c r="P538" i="98"/>
  <c r="O583" i="98"/>
  <c r="P583" i="98"/>
  <c r="O584" i="98"/>
  <c r="P584" i="98"/>
  <c r="O597" i="98"/>
  <c r="P597" i="98"/>
  <c r="O670" i="98"/>
  <c r="P670" i="98"/>
  <c r="O706" i="98"/>
  <c r="P706" i="98"/>
  <c r="O855" i="98"/>
  <c r="P855" i="98"/>
  <c r="O693" i="98"/>
  <c r="P693" i="98"/>
  <c r="O42" i="98"/>
  <c r="P42" i="98"/>
  <c r="O841" i="98"/>
  <c r="P841" i="98"/>
  <c r="O842" i="98"/>
  <c r="P842" i="98"/>
  <c r="O298" i="98"/>
  <c r="P298" i="98"/>
  <c r="O339" i="98"/>
  <c r="P339" i="98"/>
  <c r="O218" i="98"/>
  <c r="P218" i="98"/>
  <c r="O333" i="98"/>
  <c r="P333" i="98"/>
  <c r="O402" i="98"/>
  <c r="P402" i="98"/>
  <c r="O403" i="98"/>
  <c r="P403" i="98"/>
  <c r="O556" i="98"/>
  <c r="P556" i="98"/>
  <c r="O558" i="98"/>
  <c r="P558" i="98"/>
  <c r="O559" i="98"/>
  <c r="P559" i="98"/>
  <c r="O639" i="98"/>
  <c r="P639" i="98"/>
  <c r="O703" i="98"/>
  <c r="P703" i="98"/>
  <c r="O704" i="98"/>
  <c r="P704" i="98"/>
  <c r="O868" i="98"/>
  <c r="P868" i="98"/>
  <c r="O534" i="98"/>
  <c r="P534" i="98"/>
  <c r="O615" i="98"/>
  <c r="P615" i="98"/>
  <c r="O807" i="98"/>
  <c r="P807" i="98"/>
  <c r="O808" i="98"/>
  <c r="P808" i="98"/>
  <c r="O935" i="98"/>
  <c r="P935" i="98"/>
  <c r="O936" i="98"/>
  <c r="P936" i="98"/>
  <c r="O319" i="98"/>
  <c r="P319" i="98"/>
  <c r="O759" i="98"/>
  <c r="P759" i="98"/>
  <c r="O891" i="98"/>
  <c r="P891" i="98"/>
  <c r="O287" i="98"/>
  <c r="P287" i="98"/>
  <c r="O288" i="98"/>
  <c r="P288" i="98"/>
  <c r="O377" i="98"/>
  <c r="P377" i="98"/>
  <c r="O515" i="98"/>
  <c r="P515" i="98"/>
  <c r="O529" i="98"/>
  <c r="P529" i="98"/>
  <c r="O531" i="98"/>
  <c r="P531" i="98"/>
  <c r="O530" i="98"/>
  <c r="P530" i="98"/>
  <c r="O696" i="98"/>
  <c r="P696" i="98"/>
  <c r="O717" i="98"/>
  <c r="P717" i="98"/>
  <c r="O143" i="98"/>
  <c r="P143" i="98"/>
  <c r="O500" i="98"/>
  <c r="P500" i="98"/>
  <c r="O804" i="98"/>
  <c r="P804" i="98"/>
  <c r="O812" i="98"/>
  <c r="P812" i="98"/>
  <c r="O813" i="98"/>
  <c r="P813" i="98"/>
  <c r="O250" i="98"/>
  <c r="P250" i="98"/>
  <c r="O251" i="98"/>
  <c r="P251" i="98"/>
  <c r="O502" i="98"/>
  <c r="P502" i="98"/>
  <c r="O503" i="98"/>
  <c r="P503" i="98"/>
  <c r="O504" i="98"/>
  <c r="P504" i="98"/>
  <c r="O68" i="98"/>
  <c r="P68" i="98"/>
  <c r="O293" i="98"/>
  <c r="P293" i="98"/>
  <c r="O354" i="98"/>
  <c r="P354" i="98"/>
  <c r="O355" i="98"/>
  <c r="P355" i="98"/>
  <c r="O437" i="98"/>
  <c r="P437" i="98"/>
  <c r="O478" i="98"/>
  <c r="P478" i="98"/>
  <c r="O771" i="98"/>
  <c r="P771" i="98"/>
  <c r="O73" i="98"/>
  <c r="P73" i="98"/>
  <c r="O289" i="98"/>
  <c r="P289" i="98"/>
  <c r="O6" i="98"/>
  <c r="P6" i="98"/>
  <c r="O7" i="98"/>
  <c r="P7" i="98"/>
  <c r="O308" i="98"/>
  <c r="P308" i="98"/>
  <c r="O621" i="98"/>
  <c r="P621" i="98"/>
  <c r="O911" i="98"/>
  <c r="P911" i="98"/>
  <c r="O892" i="98"/>
  <c r="P892" i="98"/>
  <c r="O893" i="98"/>
  <c r="P893" i="98"/>
  <c r="O442" i="98"/>
  <c r="P442" i="98"/>
  <c r="O443" i="98"/>
  <c r="P443" i="98"/>
  <c r="O685" i="98"/>
  <c r="P685" i="98"/>
  <c r="O686" i="98"/>
  <c r="P686" i="98"/>
  <c r="O897" i="98"/>
  <c r="P897" i="98"/>
  <c r="O543" i="98"/>
  <c r="P543" i="98"/>
  <c r="O547" i="98"/>
  <c r="P547" i="98"/>
  <c r="O322" i="98"/>
  <c r="P322" i="98"/>
  <c r="O323" i="98"/>
  <c r="P323" i="98"/>
  <c r="O922" i="98"/>
  <c r="P922" i="98"/>
  <c r="O923" i="98"/>
  <c r="P923" i="98"/>
  <c r="O743" i="98"/>
  <c r="P743" i="98"/>
  <c r="O768" i="98"/>
  <c r="P768" i="98"/>
  <c r="O769" i="98"/>
  <c r="P769" i="98"/>
  <c r="O659" i="98"/>
  <c r="P659" i="98"/>
  <c r="O660" i="98"/>
  <c r="P660" i="98"/>
  <c r="O66" i="98"/>
  <c r="P66" i="98"/>
  <c r="O448" i="98"/>
  <c r="P448" i="98"/>
  <c r="O484" i="98"/>
  <c r="P484" i="98"/>
  <c r="O512" i="98"/>
  <c r="P512" i="98"/>
  <c r="O537" i="98"/>
  <c r="P537" i="98"/>
  <c r="O563" i="98"/>
  <c r="P563" i="98"/>
  <c r="O836" i="98"/>
  <c r="P836" i="98"/>
  <c r="O837" i="98"/>
  <c r="P837" i="98"/>
  <c r="O274" i="98"/>
  <c r="P274" i="98"/>
  <c r="O275" i="98"/>
  <c r="P275" i="98"/>
  <c r="O118" i="98"/>
  <c r="P118" i="98"/>
  <c r="O119" i="98"/>
  <c r="P119" i="98"/>
  <c r="O222" i="98"/>
  <c r="P222" i="98"/>
  <c r="O231" i="98"/>
  <c r="P231" i="98"/>
  <c r="O232" i="98"/>
  <c r="P232" i="98"/>
  <c r="O730" i="98"/>
  <c r="P730" i="98"/>
  <c r="O46" i="98"/>
  <c r="P46" i="98"/>
  <c r="O47" i="98"/>
  <c r="P47" i="98"/>
  <c r="O50" i="98"/>
  <c r="P50" i="98"/>
  <c r="O120" i="98"/>
  <c r="P120" i="98"/>
  <c r="O189" i="98"/>
  <c r="P189" i="98"/>
  <c r="O228" i="98"/>
  <c r="P228" i="98"/>
  <c r="O229" i="98"/>
  <c r="P229" i="98"/>
  <c r="O284" i="98"/>
  <c r="P284" i="98"/>
  <c r="O382" i="98"/>
  <c r="P382" i="98"/>
  <c r="O408" i="98"/>
  <c r="P408" i="98"/>
  <c r="O577" i="98"/>
  <c r="P577" i="98"/>
  <c r="O579" i="98"/>
  <c r="P579" i="98"/>
  <c r="O580" i="98"/>
  <c r="P580" i="98"/>
  <c r="O608" i="98"/>
  <c r="P608" i="98"/>
  <c r="O609" i="98"/>
  <c r="P609" i="98"/>
  <c r="O634" i="98"/>
  <c r="P634" i="98"/>
  <c r="O683" i="98"/>
  <c r="P683" i="98"/>
  <c r="O754" i="98"/>
  <c r="P754" i="98"/>
  <c r="O773" i="98"/>
  <c r="P773" i="98"/>
  <c r="O792" i="98"/>
  <c r="P792" i="98"/>
  <c r="O874" i="98"/>
  <c r="P874" i="98"/>
  <c r="O875" i="98"/>
  <c r="P875" i="98"/>
  <c r="O98" i="98"/>
  <c r="P98" i="98"/>
  <c r="O121" i="98"/>
  <c r="P121" i="98"/>
  <c r="O330" i="98"/>
  <c r="P330" i="98"/>
  <c r="O421" i="98"/>
  <c r="P421" i="98"/>
  <c r="O422" i="98"/>
  <c r="P422" i="98"/>
  <c r="O326" i="98"/>
  <c r="P326" i="98"/>
  <c r="O879" i="98"/>
  <c r="P879" i="98"/>
  <c r="O880" i="98"/>
  <c r="P880" i="98"/>
  <c r="O671" i="98"/>
  <c r="P671" i="98"/>
  <c r="O672" i="98"/>
  <c r="P672" i="98"/>
  <c r="O673" i="98"/>
  <c r="P673" i="98"/>
  <c r="O716" i="98"/>
  <c r="P716" i="98"/>
  <c r="O750" i="98"/>
  <c r="P750" i="98"/>
  <c r="O546" i="98"/>
  <c r="P546" i="98"/>
  <c r="O799" i="98"/>
  <c r="P799" i="98"/>
  <c r="O688" i="98"/>
  <c r="P688" i="98"/>
  <c r="O859" i="98"/>
  <c r="P859" i="98"/>
  <c r="O106" i="98"/>
  <c r="P106" i="98"/>
  <c r="O240" i="98"/>
  <c r="P240" i="98"/>
  <c r="O262" i="98"/>
  <c r="P262" i="98"/>
  <c r="O263" i="98"/>
  <c r="P263" i="98"/>
  <c r="O278" i="98"/>
  <c r="P278" i="98"/>
  <c r="O344" i="98"/>
  <c r="P344" i="98"/>
  <c r="O909" i="98"/>
  <c r="P909" i="98"/>
  <c r="O450" i="98"/>
  <c r="P450" i="98"/>
  <c r="O553" i="98"/>
  <c r="P553" i="98"/>
  <c r="O770" i="98"/>
  <c r="P770" i="98"/>
  <c r="O872" i="98"/>
  <c r="P872" i="98"/>
  <c r="O873" i="98"/>
  <c r="P873" i="98"/>
  <c r="O930" i="98"/>
  <c r="P930" i="98"/>
  <c r="O38" i="98"/>
  <c r="P38" i="98"/>
  <c r="O72" i="98"/>
  <c r="P72" i="98"/>
  <c r="O312" i="98"/>
  <c r="P312" i="98"/>
  <c r="O347" i="98"/>
  <c r="P347" i="98"/>
  <c r="O414" i="98"/>
  <c r="P414" i="98"/>
  <c r="O431" i="98"/>
  <c r="P431" i="98"/>
  <c r="O447" i="98"/>
  <c r="P447" i="98"/>
  <c r="O568" i="98"/>
  <c r="P568" i="98"/>
  <c r="O588" i="98"/>
  <c r="P588" i="98"/>
  <c r="O810" i="98"/>
  <c r="P810" i="98"/>
  <c r="O932" i="98"/>
  <c r="P932" i="98"/>
  <c r="O64" i="98"/>
  <c r="P64" i="98"/>
  <c r="O65" i="98"/>
  <c r="P65" i="98"/>
  <c r="O748" i="98"/>
  <c r="P748" i="98"/>
  <c r="O521" i="98"/>
  <c r="P521" i="98"/>
  <c r="O269" i="98"/>
  <c r="P269" i="98"/>
  <c r="O801" i="98"/>
  <c r="P801" i="98"/>
  <c r="O367" i="98"/>
  <c r="P367" i="98"/>
  <c r="O380" i="98"/>
  <c r="P380" i="98"/>
  <c r="O783" i="98"/>
  <c r="P783" i="98"/>
  <c r="O784" i="98"/>
  <c r="P784" i="98"/>
  <c r="O16" i="98"/>
  <c r="P16" i="98"/>
  <c r="O29" i="98"/>
  <c r="P29" i="98"/>
  <c r="O191" i="98"/>
  <c r="P191" i="98"/>
  <c r="O201" i="98"/>
  <c r="P201" i="98"/>
  <c r="O304" i="98"/>
  <c r="P304" i="98"/>
  <c r="O305" i="98"/>
  <c r="P305" i="98"/>
  <c r="O457" i="98"/>
  <c r="P457" i="98"/>
  <c r="O465" i="98"/>
  <c r="P465" i="98"/>
  <c r="O466" i="98"/>
  <c r="P466" i="98"/>
  <c r="O522" i="98"/>
  <c r="P522" i="98"/>
  <c r="O663" i="98"/>
  <c r="P663" i="98"/>
  <c r="O718" i="98"/>
  <c r="P718" i="98"/>
  <c r="O898" i="98"/>
  <c r="P898" i="98"/>
  <c r="O900" i="98"/>
  <c r="P900" i="98"/>
  <c r="O2" i="98"/>
  <c r="P2" i="98"/>
  <c r="O14" i="98"/>
  <c r="P14" i="98"/>
  <c r="O257" i="98"/>
  <c r="P257" i="98"/>
  <c r="O268" i="98"/>
  <c r="P268" i="98"/>
  <c r="O306" i="98"/>
  <c r="P306" i="98"/>
  <c r="O307" i="98"/>
  <c r="P307" i="98"/>
  <c r="O310" i="98"/>
  <c r="P310" i="98"/>
  <c r="O311" i="98"/>
  <c r="P311" i="98"/>
  <c r="O389" i="98"/>
  <c r="P389" i="98"/>
  <c r="O390" i="98"/>
  <c r="P390" i="98"/>
  <c r="O520" i="98"/>
  <c r="P520" i="98"/>
  <c r="O699" i="98"/>
  <c r="P699" i="98"/>
  <c r="O700" i="98"/>
  <c r="P700" i="98"/>
  <c r="O727" i="98"/>
  <c r="P727" i="98"/>
  <c r="O738" i="98"/>
  <c r="P738" i="98"/>
  <c r="O749" i="98"/>
  <c r="P749" i="98"/>
  <c r="O662" i="98"/>
  <c r="P662" i="98"/>
  <c r="O282" i="98"/>
  <c r="P282" i="98"/>
  <c r="O345" i="98"/>
  <c r="P345" i="98"/>
  <c r="O356" i="98"/>
  <c r="P356" i="98"/>
  <c r="O753" i="98"/>
  <c r="P753" i="98"/>
  <c r="O788" i="98"/>
  <c r="P788" i="98"/>
  <c r="O886" i="98"/>
  <c r="P886" i="98"/>
  <c r="O887" i="98"/>
  <c r="P887" i="98"/>
  <c r="O896" i="98"/>
  <c r="P896" i="98"/>
  <c r="O912" i="98"/>
  <c r="P912" i="98"/>
  <c r="O43" i="98"/>
  <c r="P43" i="98"/>
  <c r="O44" i="98"/>
  <c r="P44" i="98"/>
  <c r="O67" i="98"/>
  <c r="P67" i="98"/>
  <c r="O564" i="98"/>
  <c r="P564" i="98"/>
  <c r="O778" i="98"/>
  <c r="P778" i="98"/>
  <c r="O462" i="98"/>
  <c r="P462" i="98"/>
  <c r="O607" i="98"/>
  <c r="P607" i="98"/>
  <c r="O10" i="98"/>
  <c r="P10" i="98"/>
  <c r="O94" i="98"/>
  <c r="P94" i="98"/>
  <c r="O527" i="98"/>
  <c r="P527" i="98"/>
  <c r="O532" i="98"/>
  <c r="P532" i="98"/>
  <c r="O720" i="98"/>
  <c r="P720" i="98"/>
  <c r="O541" i="98"/>
  <c r="P541" i="98"/>
  <c r="O542" i="98"/>
  <c r="P542" i="98"/>
  <c r="O461" i="98"/>
  <c r="P461" i="98"/>
  <c r="O105" i="98"/>
  <c r="P105" i="98"/>
  <c r="O241" i="98"/>
  <c r="P241" i="98"/>
  <c r="O626" i="98"/>
  <c r="P626" i="98"/>
  <c r="O561" i="98"/>
  <c r="P561" i="98"/>
  <c r="O852" i="98"/>
  <c r="P852" i="98"/>
  <c r="O853" i="98"/>
  <c r="P853" i="98"/>
  <c r="O184" i="98"/>
  <c r="P184" i="98"/>
  <c r="O406" i="98"/>
  <c r="P406" i="98"/>
  <c r="O409" i="98"/>
  <c r="P409" i="98"/>
  <c r="O779" i="98"/>
  <c r="P779" i="98"/>
  <c r="O24" i="98"/>
  <c r="P24" i="98"/>
  <c r="O362" i="98"/>
  <c r="P362" i="98"/>
  <c r="O731" i="98"/>
  <c r="P731" i="98"/>
  <c r="O606" i="98"/>
  <c r="P606" i="98"/>
  <c r="O618" i="98"/>
  <c r="P618" i="98"/>
  <c r="O723" i="98"/>
  <c r="P723" i="98"/>
  <c r="O404" i="98"/>
  <c r="P404" i="98"/>
  <c r="O786" i="98"/>
  <c r="P786" i="98"/>
  <c r="O283" i="98"/>
  <c r="P283" i="98"/>
  <c r="O368" i="98"/>
  <c r="P368" i="98"/>
  <c r="O175" i="98"/>
  <c r="P175" i="98"/>
  <c r="O176" i="98"/>
  <c r="P176" i="98"/>
  <c r="O177" i="98"/>
  <c r="P177" i="98"/>
  <c r="O689" i="98"/>
  <c r="P689" i="98"/>
  <c r="O690" i="98"/>
  <c r="P690" i="98"/>
  <c r="O691" i="98"/>
  <c r="P691" i="98"/>
  <c r="O752" i="98"/>
  <c r="P752" i="98"/>
  <c r="O765" i="98"/>
  <c r="P765" i="98"/>
  <c r="O3" i="98"/>
  <c r="P3" i="98"/>
  <c r="O346" i="98"/>
  <c r="P346" i="98"/>
  <c r="O418" i="98"/>
  <c r="P418" i="98"/>
  <c r="O102" i="98"/>
  <c r="P102" i="98"/>
  <c r="O863" i="98"/>
  <c r="P863" i="98"/>
  <c r="O757" i="98"/>
  <c r="P757" i="98"/>
  <c r="O908" i="98"/>
  <c r="P908" i="98"/>
  <c r="O233" i="98"/>
  <c r="P233" i="98"/>
  <c r="O234" i="98"/>
  <c r="P234" i="98"/>
  <c r="O781" i="98"/>
  <c r="P781" i="98"/>
  <c r="O669" i="98"/>
  <c r="P669" i="98"/>
  <c r="O681" i="98"/>
  <c r="P681" i="98"/>
  <c r="O682" i="98"/>
  <c r="P682" i="98"/>
  <c r="O635" i="98"/>
  <c r="P635" i="98"/>
  <c r="O652" i="98"/>
  <c r="P652" i="98"/>
  <c r="O653" i="98"/>
  <c r="P653" i="98"/>
  <c r="O410" i="98"/>
  <c r="P410" i="98"/>
  <c r="O425" i="98"/>
  <c r="P425" i="98"/>
  <c r="O357" i="98"/>
  <c r="P357" i="98"/>
  <c r="O4" i="98"/>
  <c r="P4" i="98"/>
  <c r="O32" i="98"/>
  <c r="P32" i="98"/>
  <c r="O33" i="98"/>
  <c r="P33" i="98"/>
  <c r="O88" i="98"/>
  <c r="P88" i="98"/>
  <c r="O141" i="98"/>
  <c r="P141" i="98"/>
  <c r="O152" i="98"/>
  <c r="P152" i="98"/>
  <c r="O160" i="98"/>
  <c r="P160" i="98"/>
  <c r="O194" i="98"/>
  <c r="P194" i="98"/>
  <c r="O196" i="98"/>
  <c r="P196" i="98"/>
  <c r="O23" i="98"/>
  <c r="P23" i="98"/>
  <c r="O455" i="98"/>
  <c r="P455" i="98"/>
  <c r="O303" i="98"/>
  <c r="P303" i="98"/>
  <c r="O315" i="98"/>
  <c r="P315" i="98"/>
  <c r="O316" i="98"/>
  <c r="P316" i="98"/>
  <c r="O320" i="98"/>
  <c r="P320" i="98"/>
  <c r="O456" i="98"/>
  <c r="P456" i="98"/>
  <c r="O474" i="98"/>
  <c r="P474" i="98"/>
  <c r="O517" i="98"/>
  <c r="P517" i="98"/>
  <c r="O540" i="98"/>
  <c r="P540" i="98"/>
  <c r="O560" i="98"/>
  <c r="P560" i="98"/>
  <c r="O820" i="98"/>
  <c r="P820" i="98"/>
  <c r="O838" i="98"/>
  <c r="P838" i="98"/>
  <c r="O840" i="98"/>
  <c r="P840" i="98"/>
  <c r="O903" i="98"/>
  <c r="P903" i="98"/>
  <c r="O904" i="98"/>
  <c r="P904" i="98"/>
  <c r="O739" i="98"/>
  <c r="P739" i="98"/>
  <c r="O45" i="98"/>
  <c r="P45" i="98"/>
  <c r="O426" i="98"/>
  <c r="P426" i="98"/>
  <c r="O876" i="98"/>
  <c r="P876" i="98"/>
  <c r="O719" i="98"/>
  <c r="P719" i="98"/>
  <c r="O82" i="98"/>
  <c r="P82" i="98"/>
  <c r="O372" i="98"/>
  <c r="P372" i="98"/>
  <c r="O796" i="98"/>
  <c r="P796" i="98"/>
  <c r="O797" i="98"/>
  <c r="P797" i="98"/>
  <c r="O252" i="98"/>
  <c r="P252" i="98"/>
  <c r="O290" i="98"/>
  <c r="P290" i="98"/>
  <c r="O291" i="98"/>
  <c r="P291" i="98"/>
  <c r="O292" i="98"/>
  <c r="P292" i="98"/>
  <c r="O336" i="98"/>
  <c r="P336" i="98"/>
  <c r="O488" i="98"/>
  <c r="P488" i="98"/>
  <c r="O489" i="98"/>
  <c r="P489" i="98"/>
  <c r="O668" i="98"/>
  <c r="P668" i="98"/>
  <c r="O809" i="98"/>
  <c r="P809" i="98"/>
  <c r="O822" i="98"/>
  <c r="P822" i="98"/>
  <c r="O823" i="98"/>
  <c r="P823" i="98"/>
  <c r="O824" i="98"/>
  <c r="P824" i="98"/>
  <c r="O849" i="98"/>
  <c r="P849" i="98"/>
  <c r="O899" i="98"/>
  <c r="P899" i="98"/>
  <c r="O110" i="98"/>
  <c r="P110" i="98"/>
  <c r="O185" i="98"/>
  <c r="P185" i="98"/>
  <c r="O186" i="98"/>
  <c r="P186" i="98"/>
  <c r="O187" i="98"/>
  <c r="P187" i="98"/>
  <c r="O188" i="98"/>
  <c r="P188" i="98"/>
  <c r="O613" i="98"/>
  <c r="P613" i="98"/>
  <c r="O624" i="98"/>
  <c r="P624" i="98"/>
  <c r="O619" i="98"/>
  <c r="P619" i="98"/>
  <c r="O675" i="98"/>
  <c r="P675" i="98"/>
  <c r="O712" i="98"/>
  <c r="P712" i="98"/>
  <c r="O52" i="98"/>
  <c r="P52" i="98"/>
  <c r="O53" i="98"/>
  <c r="P53" i="98"/>
  <c r="O567" i="98"/>
  <c r="P567" i="98"/>
  <c r="O919" i="98"/>
  <c r="P919" i="98"/>
  <c r="O178" i="98"/>
  <c r="P178" i="98"/>
  <c r="O179" i="98"/>
  <c r="P179" i="98"/>
  <c r="O378" i="98"/>
  <c r="P378" i="98"/>
  <c r="O164" i="98"/>
  <c r="P164" i="98"/>
  <c r="O165" i="98"/>
  <c r="P165" i="98"/>
  <c r="O359" i="98"/>
  <c r="P359" i="98"/>
  <c r="O360" i="98"/>
  <c r="P360" i="98"/>
  <c r="O361" i="98"/>
  <c r="P361" i="98"/>
  <c r="O495" i="98"/>
  <c r="P495" i="98"/>
  <c r="O589" i="98"/>
  <c r="P589" i="98"/>
  <c r="O641" i="98"/>
  <c r="P641" i="98"/>
  <c r="O321" i="98"/>
  <c r="P321" i="98"/>
  <c r="O395" i="98"/>
  <c r="P395" i="98"/>
  <c r="O396" i="98"/>
  <c r="P396" i="98"/>
  <c r="O610" i="98"/>
  <c r="P610" i="98"/>
  <c r="O654" i="98"/>
  <c r="P654" i="98"/>
  <c r="O655" i="98"/>
  <c r="P655" i="98"/>
  <c r="O687" i="98"/>
  <c r="P687" i="98"/>
  <c r="O917" i="98"/>
  <c r="P917" i="98"/>
  <c r="O918" i="98"/>
  <c r="P918" i="98"/>
  <c r="O726" i="98"/>
  <c r="P726" i="98"/>
  <c r="O702" i="98"/>
  <c r="P702" i="98"/>
  <c r="O929" i="98"/>
  <c r="P929" i="98"/>
  <c r="O248" i="98"/>
  <c r="P248" i="98"/>
  <c r="O181" i="98"/>
  <c r="P181" i="98"/>
  <c r="O182" i="98"/>
  <c r="P182" i="98"/>
  <c r="O100" i="98"/>
  <c r="P100" i="98"/>
  <c r="O180" i="98"/>
  <c r="P180" i="98"/>
  <c r="O393" i="98"/>
  <c r="P393" i="98"/>
  <c r="O728" i="98"/>
  <c r="P728" i="98"/>
  <c r="O729" i="98"/>
  <c r="P729" i="98"/>
  <c r="O745" i="98"/>
  <c r="P745" i="98"/>
  <c r="O747" i="98"/>
  <c r="P747" i="98"/>
  <c r="O217" i="98"/>
  <c r="P217" i="98"/>
  <c r="O468" i="98"/>
  <c r="P468" i="98"/>
  <c r="O501" i="98"/>
  <c r="P501" i="98"/>
  <c r="O832" i="98"/>
  <c r="P832" i="98"/>
  <c r="O830" i="98"/>
  <c r="P830" i="98"/>
  <c r="O235" i="98"/>
  <c r="P235" i="98"/>
  <c r="O236" i="98"/>
  <c r="P236" i="98"/>
  <c r="O237" i="98"/>
  <c r="P237" i="98"/>
  <c r="O123" i="98"/>
  <c r="P123" i="98"/>
  <c r="O18" i="98"/>
  <c r="P18" i="98"/>
  <c r="O5" i="98"/>
  <c r="P5" i="98"/>
  <c r="O737" i="98"/>
  <c r="P737" i="98"/>
  <c r="O436" i="98"/>
  <c r="P436" i="98"/>
  <c r="O441" i="98"/>
  <c r="P441" i="98"/>
  <c r="O299" i="98"/>
  <c r="P299" i="98"/>
  <c r="O343" i="98"/>
  <c r="P343" i="98"/>
  <c r="O386" i="98"/>
  <c r="P386" i="98"/>
  <c r="O387" i="98"/>
  <c r="P387" i="98"/>
  <c r="O388" i="98"/>
  <c r="P388" i="98"/>
  <c r="O399" i="98"/>
  <c r="P399" i="98"/>
  <c r="O614" i="98"/>
  <c r="P614" i="98"/>
  <c r="O927" i="98"/>
  <c r="P927" i="98"/>
  <c r="O78" i="98"/>
  <c r="P78" i="98"/>
  <c r="O79" i="98"/>
  <c r="P79" i="98"/>
  <c r="O80" i="98"/>
  <c r="P80" i="98"/>
  <c r="O295" i="98"/>
  <c r="P295" i="98"/>
  <c r="O435" i="98"/>
  <c r="P435" i="98"/>
  <c r="O816" i="98"/>
  <c r="P816" i="98"/>
  <c r="O817" i="98"/>
  <c r="P817" i="98"/>
  <c r="O818" i="98"/>
  <c r="P818" i="98"/>
  <c r="O413" i="98"/>
  <c r="P413" i="98"/>
  <c r="O213" i="98"/>
  <c r="P213" i="98"/>
  <c r="O902" i="98"/>
  <c r="P902" i="98"/>
  <c r="O40" i="98"/>
  <c r="P40" i="98"/>
  <c r="O41" i="98"/>
  <c r="P41" i="98"/>
  <c r="O154" i="98"/>
  <c r="P154" i="98"/>
  <c r="O161" i="98"/>
  <c r="P161" i="98"/>
  <c r="O162" i="98"/>
  <c r="P162" i="98"/>
  <c r="O163" i="98"/>
  <c r="P163" i="98"/>
  <c r="O247" i="98"/>
  <c r="P247" i="98"/>
  <c r="O238" i="98"/>
  <c r="P238" i="98"/>
  <c r="O239" i="98"/>
  <c r="P239" i="98"/>
  <c r="O255" i="98"/>
  <c r="P255" i="98"/>
  <c r="O256" i="98"/>
  <c r="P256" i="98"/>
  <c r="O760" i="98"/>
  <c r="P760" i="98"/>
  <c r="O276" i="98"/>
  <c r="P276" i="98"/>
  <c r="O8" i="98"/>
  <c r="P8" i="98"/>
  <c r="O86" i="98"/>
  <c r="P86" i="98"/>
  <c r="O156" i="98"/>
  <c r="P156" i="98"/>
  <c r="O190" i="98"/>
  <c r="P190" i="98"/>
  <c r="O207" i="98"/>
  <c r="P207" i="98"/>
  <c r="O272" i="98"/>
  <c r="P272" i="98"/>
  <c r="O273" i="98"/>
  <c r="P273" i="98"/>
  <c r="O342" i="98"/>
  <c r="P342" i="98"/>
  <c r="O463" i="98"/>
  <c r="P463" i="98"/>
  <c r="O469" i="98"/>
  <c r="P469" i="98"/>
  <c r="O570" i="98"/>
  <c r="P570" i="98"/>
  <c r="O571" i="98"/>
  <c r="P571" i="98"/>
  <c r="O676" i="98"/>
  <c r="P676" i="98"/>
  <c r="O680" i="98"/>
  <c r="P680" i="98"/>
  <c r="O787" i="98"/>
  <c r="P787" i="98"/>
  <c r="O724" i="98"/>
  <c r="P724" i="98"/>
  <c r="O725" i="98"/>
  <c r="P725" i="98"/>
  <c r="O97" i="98"/>
  <c r="P97" i="98"/>
  <c r="O438" i="98"/>
  <c r="P438" i="98"/>
  <c r="O439" i="98"/>
  <c r="P439" i="98"/>
  <c r="O285" i="98"/>
  <c r="P285" i="98"/>
  <c r="O417" i="98"/>
  <c r="P417" i="98"/>
  <c r="O340" i="98"/>
  <c r="P340" i="98"/>
  <c r="O598" i="98"/>
  <c r="P598" i="98"/>
  <c r="O599" i="98"/>
  <c r="P599" i="98"/>
  <c r="O805" i="98"/>
  <c r="P805" i="98"/>
  <c r="O89" i="98"/>
  <c r="P89" i="98"/>
  <c r="O90" i="98"/>
  <c r="P90" i="98"/>
  <c r="O157" i="98"/>
  <c r="P157" i="98"/>
  <c r="O158" i="98"/>
  <c r="P158" i="98"/>
  <c r="O159" i="98"/>
  <c r="P159" i="98"/>
  <c r="O277" i="98"/>
  <c r="P277" i="98"/>
  <c r="O301" i="98"/>
  <c r="P301" i="98"/>
  <c r="O302" i="98"/>
  <c r="P302" i="98"/>
  <c r="O762" i="98"/>
  <c r="P762" i="98"/>
  <c r="O763" i="98"/>
  <c r="P763" i="98"/>
  <c r="O764" i="98"/>
  <c r="P764" i="98"/>
  <c r="O39" i="98"/>
  <c r="P39" i="98"/>
  <c r="O9" i="98"/>
  <c r="P9" i="98"/>
  <c r="O116" i="98"/>
  <c r="P116" i="98"/>
  <c r="O329" i="98"/>
  <c r="P329" i="98"/>
  <c r="O586" i="98"/>
  <c r="P586" i="98"/>
  <c r="O587" i="98"/>
  <c r="P587" i="98"/>
  <c r="O862" i="98"/>
  <c r="P862" i="98"/>
  <c r="O69" i="98"/>
  <c r="P69" i="98"/>
  <c r="O142" i="98"/>
  <c r="P142" i="98"/>
  <c r="O497" i="98"/>
  <c r="P497" i="98"/>
  <c r="O600" i="98"/>
  <c r="P600" i="98"/>
  <c r="O93" i="98"/>
  <c r="P93" i="98"/>
  <c r="O173" i="98"/>
  <c r="P173" i="98"/>
  <c r="O632" i="98"/>
  <c r="P632" i="98"/>
  <c r="O633" i="98"/>
  <c r="P633" i="98"/>
  <c r="O25" i="98"/>
  <c r="P25" i="98"/>
  <c r="O55" i="98"/>
  <c r="P55" i="98"/>
  <c r="O56" i="98"/>
  <c r="P56" i="98"/>
  <c r="O169" i="98"/>
  <c r="P169" i="98"/>
  <c r="O170" i="98"/>
  <c r="P170" i="98"/>
  <c r="O171" i="98"/>
  <c r="P171" i="98"/>
  <c r="O172" i="98"/>
  <c r="P172" i="98"/>
  <c r="O479" i="98"/>
  <c r="P479" i="98"/>
  <c r="O795" i="98"/>
  <c r="P795" i="98"/>
  <c r="O826" i="98"/>
  <c r="P826" i="98"/>
  <c r="O827" i="98"/>
  <c r="P827" i="98"/>
  <c r="O828" i="98"/>
  <c r="P828" i="98"/>
  <c r="O829" i="98"/>
  <c r="P829" i="98"/>
  <c r="O835" i="98"/>
  <c r="P835" i="98"/>
  <c r="O122" i="98"/>
  <c r="P122" i="98"/>
  <c r="O327" i="98"/>
  <c r="P327" i="98"/>
  <c r="O59" i="98"/>
  <c r="P59" i="98"/>
  <c r="O197" i="98"/>
  <c r="P197" i="98"/>
  <c r="O331" i="98"/>
  <c r="P331" i="98"/>
  <c r="O19" i="98"/>
  <c r="P19" i="98"/>
  <c r="O286" i="98"/>
  <c r="P286" i="98"/>
  <c r="O407" i="98"/>
  <c r="P407" i="98"/>
  <c r="O511" i="98"/>
  <c r="P511" i="98"/>
  <c r="O793" i="98"/>
  <c r="P793" i="98"/>
  <c r="O839" i="98"/>
  <c r="P839" i="98"/>
  <c r="O369" i="98"/>
  <c r="P369" i="98"/>
  <c r="O267" i="98"/>
  <c r="P267" i="98"/>
  <c r="O440" i="98"/>
  <c r="P440" i="98"/>
  <c r="O423" i="98"/>
  <c r="P423" i="98"/>
  <c r="O424" i="98"/>
  <c r="P424" i="98"/>
  <c r="O373" i="98"/>
  <c r="P373" i="98"/>
  <c r="O374" i="98"/>
  <c r="P374" i="98"/>
  <c r="O464" i="98"/>
  <c r="P464" i="98"/>
  <c r="O617" i="98"/>
  <c r="P617" i="98"/>
  <c r="O833" i="98"/>
  <c r="P833" i="98"/>
  <c r="O843" i="98"/>
  <c r="P843" i="98"/>
  <c r="O844" i="98"/>
  <c r="P844" i="98"/>
  <c r="O860" i="98"/>
  <c r="P860" i="98"/>
  <c r="O149" i="98"/>
  <c r="P149" i="98"/>
  <c r="O487" i="98"/>
  <c r="P487" i="98"/>
  <c r="O209" i="98"/>
  <c r="P209" i="98"/>
  <c r="O475" i="98"/>
  <c r="P475" i="98"/>
  <c r="O476" i="98"/>
  <c r="P476" i="98"/>
  <c r="O26" i="98"/>
  <c r="P26" i="98"/>
  <c r="O281" i="98"/>
  <c r="P281" i="98"/>
  <c r="O370" i="98"/>
  <c r="P370" i="98"/>
  <c r="O371" i="98"/>
  <c r="P371" i="98"/>
  <c r="O148" i="98"/>
  <c r="P148" i="98"/>
  <c r="O472" i="98"/>
  <c r="P472" i="98"/>
  <c r="O473" i="98"/>
  <c r="P473" i="98"/>
  <c r="O627" i="98"/>
  <c r="P627" i="98"/>
  <c r="O772" i="98"/>
  <c r="P772" i="98"/>
  <c r="O789" i="98"/>
  <c r="P789" i="98"/>
  <c r="O57" i="98"/>
  <c r="P57" i="98"/>
  <c r="O58" i="98"/>
  <c r="P58" i="98"/>
  <c r="O95" i="98"/>
  <c r="P95" i="98"/>
  <c r="O381" i="98"/>
  <c r="P381" i="98"/>
  <c r="O467" i="98"/>
  <c r="P467" i="98"/>
  <c r="O592" i="98"/>
  <c r="P592" i="98"/>
  <c r="O593" i="98"/>
  <c r="P593" i="98"/>
  <c r="O679" i="98"/>
  <c r="P679" i="98"/>
  <c r="O776" i="98"/>
  <c r="P776" i="98"/>
  <c r="O777" i="98"/>
  <c r="P777" i="98"/>
  <c r="O901" i="98"/>
  <c r="P901" i="98"/>
  <c r="O415" i="98"/>
  <c r="P415" i="98"/>
  <c r="O416" i="98"/>
  <c r="P416" i="98"/>
  <c r="O732" i="98"/>
  <c r="P732" i="98"/>
  <c r="O733" i="98"/>
  <c r="P733" i="98"/>
  <c r="O734" i="98"/>
  <c r="P734" i="98"/>
  <c r="O548" i="98"/>
  <c r="P548" i="98"/>
  <c r="O549" i="98"/>
  <c r="P549" i="98"/>
  <c r="O550" i="98"/>
  <c r="P550" i="98"/>
  <c r="O405" i="98"/>
  <c r="P405" i="98"/>
  <c r="O920" i="98"/>
  <c r="P920" i="98"/>
  <c r="O62" i="98"/>
  <c r="P62" i="98"/>
  <c r="O565" i="98"/>
  <c r="P565" i="98"/>
  <c r="O125" i="98"/>
  <c r="P125" i="98"/>
  <c r="O150" i="98"/>
  <c r="P150" i="98"/>
  <c r="O449" i="98"/>
  <c r="P449" i="98"/>
  <c r="O490" i="98"/>
  <c r="P490" i="98"/>
  <c r="O491" i="98"/>
  <c r="P491" i="98"/>
  <c r="O552" i="98"/>
  <c r="P552" i="98"/>
  <c r="O554" i="98"/>
  <c r="P554" i="98"/>
  <c r="O640" i="98"/>
  <c r="P640" i="98"/>
  <c r="O678" i="98"/>
  <c r="P678" i="98"/>
  <c r="O785" i="98"/>
  <c r="P785" i="98"/>
  <c r="O798" i="98"/>
  <c r="P798" i="98"/>
  <c r="O928" i="98"/>
  <c r="P928" i="98"/>
  <c r="O20" i="98"/>
  <c r="P20" i="98"/>
  <c r="O21" i="98"/>
  <c r="P21" i="98"/>
  <c r="O133" i="98"/>
  <c r="P133" i="98"/>
  <c r="O134" i="98"/>
  <c r="P134" i="98"/>
  <c r="O202" i="98"/>
  <c r="P202" i="98"/>
  <c r="O203" i="98"/>
  <c r="P203" i="98"/>
  <c r="O714" i="98"/>
  <c r="P714" i="98"/>
  <c r="O715" i="98"/>
  <c r="P715" i="98"/>
  <c r="O352" i="98"/>
  <c r="P352" i="98"/>
  <c r="O429" i="98"/>
  <c r="P429" i="98"/>
  <c r="O335" i="98"/>
  <c r="P335" i="98"/>
  <c r="O219" i="98"/>
  <c r="P219" i="98"/>
  <c r="O603" i="98"/>
  <c r="P603" i="98"/>
  <c r="O604" i="98"/>
  <c r="P604" i="98"/>
  <c r="O605" i="98"/>
  <c r="P605" i="98"/>
  <c r="O259" i="98"/>
  <c r="P259" i="98"/>
  <c r="O260" i="98"/>
  <c r="P260" i="98"/>
  <c r="O261" i="98"/>
  <c r="P261" i="98"/>
  <c r="O496" i="98"/>
  <c r="P496" i="98"/>
  <c r="O391" i="98"/>
  <c r="P391" i="98"/>
  <c r="O790" i="98"/>
  <c r="P790" i="98"/>
  <c r="O791" i="98"/>
  <c r="P791" i="98"/>
  <c r="O314" i="98"/>
  <c r="P314" i="98"/>
  <c r="O656" i="98"/>
  <c r="P656" i="98"/>
  <c r="O657" i="98"/>
  <c r="P657" i="98"/>
  <c r="O582" i="98"/>
  <c r="P582" i="98"/>
  <c r="O601" i="98"/>
  <c r="P601" i="98"/>
  <c r="O602" i="98"/>
  <c r="P602" i="98"/>
  <c r="O104" i="98"/>
  <c r="P104" i="98"/>
  <c r="O221" i="98"/>
  <c r="P221" i="98"/>
  <c r="O146" i="98"/>
  <c r="P146" i="98"/>
  <c r="O147" i="98"/>
  <c r="P147" i="98"/>
  <c r="O851" i="98"/>
  <c r="P851" i="98"/>
  <c r="O127" i="98"/>
  <c r="P127" i="98"/>
  <c r="O761" i="98"/>
  <c r="P761" i="98"/>
  <c r="O664" i="98"/>
  <c r="P664" i="98"/>
  <c r="O665" i="98"/>
  <c r="P665" i="98"/>
  <c r="O695" i="98"/>
  <c r="P695" i="98"/>
  <c r="O574" i="98"/>
  <c r="P574" i="98"/>
  <c r="E817" i="98" l="1"/>
  <c r="H817" i="98"/>
  <c r="L817" i="98" s="1"/>
  <c r="E21" i="98"/>
  <c r="H21" i="98"/>
  <c r="L21" i="98" s="1"/>
  <c r="E79" i="98"/>
  <c r="H79" i="98"/>
  <c r="L79" i="98" s="1"/>
  <c r="E475" i="98"/>
  <c r="H475" i="98"/>
  <c r="L475" i="98" s="1"/>
  <c r="E435" i="98"/>
  <c r="H435" i="98"/>
  <c r="L435" i="98" s="1"/>
  <c r="E185" i="98"/>
  <c r="H185" i="98"/>
  <c r="L185" i="98" s="1"/>
  <c r="E864" i="98"/>
  <c r="H864" i="98"/>
  <c r="L864" i="98" s="1"/>
  <c r="E486" i="98"/>
  <c r="H486" i="98"/>
  <c r="L486" i="98" s="1"/>
  <c r="E114" i="98"/>
  <c r="H114" i="98"/>
  <c r="L114" i="98" s="1"/>
  <c r="E235" i="98"/>
  <c r="H235" i="98"/>
  <c r="L235" i="98" s="1"/>
  <c r="E732" i="98"/>
  <c r="H732" i="98"/>
  <c r="L732" i="98" s="1"/>
  <c r="E167" i="98"/>
  <c r="H167" i="98"/>
  <c r="L167" i="98" s="1"/>
  <c r="E178" i="98"/>
  <c r="H178" i="98"/>
  <c r="L178" i="98" s="1"/>
  <c r="E652" i="98"/>
  <c r="H652" i="98"/>
  <c r="L652" i="98" s="1"/>
  <c r="E598" i="98"/>
  <c r="H598" i="98"/>
  <c r="L598" i="98" s="1"/>
  <c r="E502" i="98"/>
  <c r="H502" i="98"/>
  <c r="L502" i="98" s="1"/>
  <c r="E220" i="98"/>
  <c r="H220" i="98"/>
  <c r="L220" i="98" s="1"/>
  <c r="E420" i="98"/>
  <c r="H420" i="98"/>
  <c r="L420" i="98" s="1"/>
  <c r="E27" i="98"/>
  <c r="H27" i="98"/>
  <c r="L27" i="98" s="1"/>
  <c r="E92" i="98"/>
  <c r="H92" i="98"/>
  <c r="L92" i="98" s="1"/>
  <c r="E259" i="98"/>
  <c r="H259" i="98"/>
  <c r="L259" i="98" s="1"/>
  <c r="E769" i="98"/>
  <c r="H769" i="98"/>
  <c r="L769" i="98" s="1"/>
  <c r="E689" i="98"/>
  <c r="H689" i="98"/>
  <c r="L689" i="98" s="1"/>
  <c r="E364" i="98"/>
  <c r="H364" i="98"/>
  <c r="L364" i="98" s="1"/>
  <c r="E790" i="98"/>
  <c r="H790" i="98"/>
  <c r="L790" i="98" s="1"/>
  <c r="E613" i="98"/>
  <c r="H613" i="98"/>
  <c r="L613" i="98" s="1"/>
  <c r="E129" i="98"/>
  <c r="H129" i="98"/>
  <c r="L129" i="98" s="1"/>
  <c r="E233" i="98"/>
  <c r="H233" i="98"/>
  <c r="L233" i="98" s="1"/>
  <c r="E533" i="98"/>
  <c r="H533" i="98"/>
  <c r="L533" i="98" s="1"/>
  <c r="E154" i="98"/>
  <c r="H154" i="98"/>
  <c r="L154" i="98" s="1"/>
  <c r="E177" i="98"/>
  <c r="H177" i="98"/>
  <c r="L177" i="98" s="1"/>
  <c r="E715" i="98"/>
  <c r="H715" i="98"/>
  <c r="L715" i="98" s="1"/>
  <c r="E242" i="98"/>
  <c r="H242" i="98"/>
  <c r="L242" i="98" s="1"/>
  <c r="E739" i="98"/>
  <c r="H739" i="98"/>
  <c r="L739" i="98" s="1"/>
  <c r="E480" i="98"/>
  <c r="H480" i="98"/>
  <c r="L480" i="98" s="1"/>
  <c r="E590" i="98"/>
  <c r="H590" i="98"/>
  <c r="L590" i="98" s="1"/>
  <c r="E296" i="98"/>
  <c r="H296" i="98"/>
  <c r="L296" i="98" s="1"/>
  <c r="E922" i="98"/>
  <c r="H922" i="98"/>
  <c r="L922" i="98" s="1"/>
  <c r="E574" i="98"/>
  <c r="H574" i="98"/>
  <c r="L574" i="98" s="1"/>
  <c r="E52" i="98"/>
  <c r="H52" i="98"/>
  <c r="L52" i="98" s="1"/>
  <c r="E487" i="98"/>
  <c r="H487" i="98"/>
  <c r="L487" i="98" s="1"/>
  <c r="E710" i="98"/>
  <c r="H710" i="98"/>
  <c r="L710" i="98" s="1"/>
  <c r="E202" i="98"/>
  <c r="H202" i="98"/>
  <c r="L202" i="98" s="1"/>
  <c r="E135" i="98"/>
  <c r="H135" i="98"/>
  <c r="L135" i="98" s="1"/>
  <c r="E51" i="98"/>
  <c r="H51" i="98"/>
  <c r="L51" i="98" s="1"/>
  <c r="E914" i="98"/>
  <c r="H914" i="98"/>
  <c r="L914" i="98" s="1"/>
  <c r="E221" i="98"/>
  <c r="H221" i="98"/>
  <c r="L221" i="98" s="1"/>
  <c r="E481" i="98"/>
  <c r="H481" i="98"/>
  <c r="L481" i="98" s="1"/>
  <c r="E548" i="98"/>
  <c r="H548" i="98"/>
  <c r="L548" i="98" s="1"/>
  <c r="E611" i="98"/>
  <c r="H611" i="98"/>
  <c r="L611" i="98" s="1"/>
  <c r="E498" i="98"/>
  <c r="H498" i="98"/>
  <c r="L498" i="98" s="1"/>
  <c r="E145" i="98"/>
  <c r="H145" i="98"/>
  <c r="L145" i="98" s="1"/>
  <c r="E667" i="98"/>
  <c r="H667" i="98"/>
  <c r="L667" i="98" s="1"/>
  <c r="E721" i="98"/>
  <c r="H721" i="98"/>
  <c r="L721" i="98" s="1"/>
  <c r="E576" i="98"/>
  <c r="H576" i="98"/>
  <c r="L576" i="98" s="1"/>
  <c r="E219" i="98"/>
  <c r="H219" i="98"/>
  <c r="L219" i="98" s="1"/>
  <c r="E348" i="98"/>
  <c r="H348" i="98"/>
  <c r="L348" i="98" s="1"/>
  <c r="E322" i="98"/>
  <c r="H322" i="98"/>
  <c r="L322" i="98" s="1"/>
  <c r="E410" i="98"/>
  <c r="H410" i="98"/>
  <c r="L410" i="98" s="1"/>
  <c r="E409" i="98"/>
  <c r="H409" i="98"/>
  <c r="L409" i="98" s="1"/>
  <c r="E285" i="98"/>
  <c r="H285" i="98"/>
  <c r="L285" i="98" s="1"/>
  <c r="E406" i="98"/>
  <c r="H406" i="98"/>
  <c r="L406" i="98" s="1"/>
  <c r="E805" i="98"/>
  <c r="H805" i="98"/>
  <c r="L805" i="98" s="1"/>
  <c r="E714" i="98"/>
  <c r="H714" i="98"/>
  <c r="L714" i="98" s="1"/>
  <c r="E368" i="98"/>
  <c r="H368" i="98"/>
  <c r="L368" i="98" s="1"/>
  <c r="E48" i="98"/>
  <c r="H48" i="98"/>
  <c r="L48" i="98" s="1"/>
  <c r="E416" i="98"/>
  <c r="H416" i="98"/>
  <c r="L416" i="98" s="1"/>
  <c r="E181" i="98"/>
  <c r="H181" i="98"/>
  <c r="L181" i="98" s="1"/>
  <c r="E786" i="98"/>
  <c r="H786" i="98"/>
  <c r="L786" i="98" s="1"/>
  <c r="E675" i="98"/>
  <c r="H675" i="98"/>
  <c r="L675" i="98" s="1"/>
  <c r="E176" i="98"/>
  <c r="H176" i="98"/>
  <c r="L176" i="98" s="1"/>
  <c r="E539" i="98"/>
  <c r="H539" i="98"/>
  <c r="L539" i="98" s="1"/>
  <c r="E458" i="98"/>
  <c r="H458" i="98"/>
  <c r="L458" i="98" s="1"/>
  <c r="E443" i="98"/>
  <c r="H443" i="98"/>
  <c r="L443" i="98" s="1"/>
  <c r="E230" i="98"/>
  <c r="H230" i="98"/>
  <c r="L230" i="98" s="1"/>
  <c r="E436" i="98"/>
  <c r="H436" i="98"/>
  <c r="L436" i="98" s="1"/>
  <c r="E149" i="98"/>
  <c r="H149" i="98"/>
  <c r="L149" i="98" s="1"/>
  <c r="E884" i="98"/>
  <c r="H884" i="98"/>
  <c r="L884" i="98" s="1"/>
  <c r="E606" i="98"/>
  <c r="H606" i="98"/>
  <c r="L606" i="98" s="1"/>
  <c r="E935" i="98"/>
  <c r="H935" i="98"/>
  <c r="L935" i="98" s="1"/>
  <c r="E779" i="98"/>
  <c r="H779" i="98"/>
  <c r="L779" i="98" s="1"/>
  <c r="E148" i="98"/>
  <c r="H148" i="98"/>
  <c r="L148" i="98" s="1"/>
  <c r="E582" i="98"/>
  <c r="H582" i="98"/>
  <c r="L582" i="98" s="1"/>
  <c r="E355" i="98"/>
  <c r="H355" i="98"/>
  <c r="L355" i="98" s="1"/>
  <c r="E938" i="98"/>
  <c r="H938" i="98"/>
  <c r="L938" i="98" s="1"/>
  <c r="E651" i="98"/>
  <c r="H651" i="98"/>
  <c r="L651" i="98" s="1"/>
  <c r="E930" i="98"/>
  <c r="H930" i="98"/>
  <c r="L930" i="98" s="1"/>
  <c r="E735" i="98"/>
  <c r="H735" i="98"/>
  <c r="L735" i="98" s="1"/>
  <c r="O735" i="98"/>
  <c r="P735" i="98"/>
  <c r="E530" i="98"/>
  <c r="H530" i="98"/>
  <c r="L530" i="98" s="1"/>
  <c r="E438" i="98"/>
  <c r="H438" i="98"/>
  <c r="L438" i="98" s="1"/>
  <c r="E112" i="98"/>
  <c r="H112" i="98"/>
  <c r="L112" i="98" s="1"/>
  <c r="E34" i="98"/>
  <c r="H34" i="98"/>
  <c r="L34" i="98" s="1"/>
  <c r="E507" i="98"/>
  <c r="H507" i="98"/>
  <c r="L507" i="98" s="1"/>
  <c r="E561" i="98"/>
  <c r="H561" i="98"/>
  <c r="L561" i="98" s="1"/>
  <c r="E74" i="98"/>
  <c r="H74" i="98"/>
  <c r="L74" i="98" s="1"/>
  <c r="O74" i="98"/>
  <c r="P74" i="98"/>
  <c r="E932" i="98"/>
  <c r="H932" i="98"/>
  <c r="L932" i="98" s="1"/>
  <c r="E187" i="98"/>
  <c r="H187" i="98"/>
  <c r="L187" i="98" s="1"/>
  <c r="E847" i="98"/>
  <c r="H847" i="98"/>
  <c r="L847" i="98" s="1"/>
  <c r="E812" i="98"/>
  <c r="H812" i="98"/>
  <c r="L812" i="98" s="1"/>
  <c r="E845" i="98"/>
  <c r="H845" i="98"/>
  <c r="L845" i="98" s="1"/>
  <c r="E852" i="98"/>
  <c r="H852" i="98"/>
  <c r="L852" i="98" s="1"/>
  <c r="E118" i="98"/>
  <c r="H118" i="98"/>
  <c r="L118" i="98" s="1"/>
  <c r="E453" i="98"/>
  <c r="H453" i="98"/>
  <c r="L453" i="98" s="1"/>
  <c r="E82" i="98"/>
  <c r="H82" i="98"/>
  <c r="L82" i="98" s="1"/>
  <c r="E255" i="98"/>
  <c r="H255" i="98"/>
  <c r="L255" i="98" s="1"/>
  <c r="E403" i="98"/>
  <c r="H403" i="98"/>
  <c r="L403" i="98" s="1"/>
  <c r="E146" i="98"/>
  <c r="H146" i="98"/>
  <c r="L146" i="98" s="1"/>
  <c r="E67" i="98"/>
  <c r="H67" i="98"/>
  <c r="L67" i="98" s="1"/>
  <c r="E874" i="98"/>
  <c r="H874" i="98"/>
  <c r="L874" i="98" s="1"/>
  <c r="E572" i="98"/>
  <c r="H572" i="98"/>
  <c r="L572" i="98" s="1"/>
  <c r="E583" i="98"/>
  <c r="H583" i="98"/>
  <c r="L583" i="98" s="1"/>
  <c r="E519" i="98"/>
  <c r="H519" i="98"/>
  <c r="L519" i="98" s="1"/>
  <c r="E843" i="98"/>
  <c r="H843" i="98"/>
  <c r="L843" i="98" s="1"/>
  <c r="E738" i="98"/>
  <c r="H738" i="98"/>
  <c r="L738" i="98" s="1"/>
  <c r="E538" i="98"/>
  <c r="H538" i="98"/>
  <c r="L538" i="98" s="1"/>
  <c r="E872" i="98"/>
  <c r="H872" i="98"/>
  <c r="L872" i="98" s="1"/>
  <c r="E457" i="98"/>
  <c r="H457" i="98"/>
  <c r="L457" i="98" s="1"/>
  <c r="E360" i="98"/>
  <c r="H360" i="98"/>
  <c r="L360" i="98" s="1"/>
  <c r="E214" i="98"/>
  <c r="H214" i="98"/>
  <c r="L214" i="98" s="1"/>
  <c r="E123" i="98"/>
  <c r="H123" i="98"/>
  <c r="L123" i="98" s="1"/>
  <c r="E32" i="98"/>
  <c r="H32" i="98"/>
  <c r="L32" i="98" s="1"/>
  <c r="E514" i="98"/>
  <c r="H514" i="98"/>
  <c r="L514" i="98" s="1"/>
  <c r="E43" i="98"/>
  <c r="H43" i="98"/>
  <c r="L43" i="98" s="1"/>
  <c r="E50" i="98"/>
  <c r="H50" i="98"/>
  <c r="L50" i="98" s="1"/>
  <c r="E708" i="98"/>
  <c r="H708" i="98"/>
  <c r="L708" i="98" s="1"/>
  <c r="E928" i="98"/>
  <c r="H928" i="98"/>
  <c r="L928" i="98" s="1"/>
  <c r="E356" i="98"/>
  <c r="H356" i="98"/>
  <c r="L356" i="98" s="1"/>
  <c r="E522" i="98"/>
  <c r="H522" i="98"/>
  <c r="L522" i="98" s="1"/>
  <c r="E608" i="98"/>
  <c r="H608" i="98"/>
  <c r="L608" i="98" s="1"/>
  <c r="E827" i="98"/>
  <c r="H827" i="98"/>
  <c r="L827" i="98" s="1"/>
  <c r="E836" i="98"/>
  <c r="H836" i="98"/>
  <c r="L836" i="98" s="1"/>
  <c r="E371" i="98"/>
  <c r="H371" i="98"/>
  <c r="L371" i="98" s="1"/>
  <c r="E542" i="98"/>
  <c r="H542" i="98"/>
  <c r="L542" i="98" s="1"/>
  <c r="E669" i="98"/>
  <c r="Q669" i="98" s="1"/>
  <c r="H669" i="98"/>
  <c r="L669" i="98" s="1"/>
  <c r="E411" i="98"/>
  <c r="H411" i="98"/>
  <c r="L411" i="98" s="1"/>
  <c r="E807" i="98"/>
  <c r="H807" i="98"/>
  <c r="L807" i="98" s="1"/>
  <c r="E887" i="98"/>
  <c r="H887" i="98"/>
  <c r="L887" i="98" s="1"/>
  <c r="E558" i="98"/>
  <c r="H558" i="98"/>
  <c r="L558" i="98" s="1"/>
  <c r="E329" i="98"/>
  <c r="H329" i="98"/>
  <c r="L329" i="98" s="1"/>
  <c r="E101" i="98"/>
  <c r="H101" i="98"/>
  <c r="L101" i="98" s="1"/>
  <c r="E525" i="98"/>
  <c r="H525" i="98"/>
  <c r="L525" i="98" s="1"/>
  <c r="E41" i="98"/>
  <c r="H41" i="98"/>
  <c r="L41" i="98" s="1"/>
  <c r="E681" i="98"/>
  <c r="H681" i="98"/>
  <c r="L681" i="98" s="1"/>
  <c r="E232" i="98"/>
  <c r="H232" i="98"/>
  <c r="L232" i="98" s="1"/>
  <c r="E47" i="98"/>
  <c r="H47" i="98"/>
  <c r="L47" i="98" s="1"/>
  <c r="E797" i="98"/>
  <c r="H797" i="98"/>
  <c r="L797" i="98" s="1"/>
  <c r="E602" i="98"/>
  <c r="H602" i="98"/>
  <c r="L602" i="98" s="1"/>
  <c r="E851" i="98"/>
  <c r="H851" i="98"/>
  <c r="L851" i="98" s="1"/>
  <c r="E284" i="98"/>
  <c r="H284" i="98"/>
  <c r="L284" i="98" s="1"/>
  <c r="E511" i="98"/>
  <c r="H511" i="98"/>
  <c r="L511" i="98" s="1"/>
  <c r="E389" i="98"/>
  <c r="H389" i="98"/>
  <c r="L389" i="98" s="1"/>
  <c r="E314" i="98"/>
  <c r="H314" i="98"/>
  <c r="L314" i="98" s="1"/>
  <c r="E168" i="98"/>
  <c r="H168" i="98"/>
  <c r="L168" i="98" s="1"/>
  <c r="E238" i="98"/>
  <c r="H238" i="98"/>
  <c r="L238" i="98" s="1"/>
  <c r="E772" i="98"/>
  <c r="H772" i="98"/>
  <c r="L772" i="98" s="1"/>
  <c r="E762" i="98"/>
  <c r="H762" i="98"/>
  <c r="L762" i="98" s="1"/>
  <c r="E784" i="98"/>
  <c r="H784" i="98"/>
  <c r="L784" i="98" s="1"/>
  <c r="E397" i="98"/>
  <c r="H397" i="98"/>
  <c r="L397" i="98" s="1"/>
  <c r="E141" i="98"/>
  <c r="H141" i="98"/>
  <c r="L141" i="98" s="1"/>
  <c r="E557" i="98"/>
  <c r="H557" i="98"/>
  <c r="L557" i="98" s="1"/>
  <c r="E23" i="98"/>
  <c r="H23" i="98"/>
  <c r="L23" i="98" s="1"/>
  <c r="E537" i="98"/>
  <c r="H537" i="98"/>
  <c r="L537" i="98" s="1"/>
  <c r="E94" i="98"/>
  <c r="H94" i="98"/>
  <c r="L94" i="98" s="1"/>
  <c r="E456" i="98"/>
  <c r="H456" i="98"/>
  <c r="L456" i="98" s="1"/>
  <c r="E346" i="98"/>
  <c r="H346" i="98"/>
  <c r="L346" i="98" s="1"/>
  <c r="E304" i="98"/>
  <c r="H304" i="98"/>
  <c r="L304" i="98" s="1"/>
  <c r="E916" i="98"/>
  <c r="H916" i="98"/>
  <c r="L916" i="98" s="1"/>
  <c r="E890" i="98"/>
  <c r="H890" i="98"/>
  <c r="L890" i="98" s="1"/>
  <c r="E642" i="98"/>
  <c r="H642" i="98"/>
  <c r="L642" i="98" s="1"/>
  <c r="E218" i="98"/>
  <c r="H218" i="98"/>
  <c r="L218" i="98" s="1"/>
  <c r="E860" i="98"/>
  <c r="H860" i="98"/>
  <c r="L860" i="98" s="1"/>
  <c r="E192" i="98"/>
  <c r="H192" i="98"/>
  <c r="L192" i="98" s="1"/>
  <c r="E771" i="98"/>
  <c r="H771" i="98"/>
  <c r="L771" i="98" s="1"/>
  <c r="E449" i="98"/>
  <c r="H449" i="98"/>
  <c r="L449" i="98" s="1"/>
  <c r="E896" i="98"/>
  <c r="H896" i="98"/>
  <c r="L896" i="98" s="1"/>
  <c r="E644" i="98"/>
  <c r="H644" i="98"/>
  <c r="L644" i="98" s="1"/>
  <c r="E4" i="98"/>
  <c r="H4" i="98"/>
  <c r="L4" i="98" s="1"/>
  <c r="E920" i="98"/>
  <c r="H920" i="98"/>
  <c r="L920" i="98" s="1"/>
  <c r="E54" i="98"/>
  <c r="H54" i="98"/>
  <c r="L54" i="98" s="1"/>
  <c r="E208" i="98"/>
  <c r="H208" i="98"/>
  <c r="L208" i="98" s="1"/>
  <c r="E490" i="98"/>
  <c r="H490" i="98"/>
  <c r="L490" i="98" s="1"/>
  <c r="E678" i="98"/>
  <c r="H678" i="98"/>
  <c r="L678" i="98" s="1"/>
  <c r="E417" i="98"/>
  <c r="H417" i="98"/>
  <c r="L417" i="98" s="1"/>
  <c r="E143" i="98"/>
  <c r="H143" i="98"/>
  <c r="L143" i="98" s="1"/>
  <c r="E712" i="98"/>
  <c r="H712" i="98"/>
  <c r="L712" i="98" s="1"/>
  <c r="E782" i="98"/>
  <c r="H782" i="98"/>
  <c r="L782" i="98" s="1"/>
  <c r="O782" i="98"/>
  <c r="P782" i="98"/>
  <c r="E888" i="98"/>
  <c r="H888" i="98"/>
  <c r="L888" i="98" s="1"/>
  <c r="E334" i="98"/>
  <c r="H334" i="98"/>
  <c r="L334" i="98" s="1"/>
  <c r="E289" i="98"/>
  <c r="H289" i="98"/>
  <c r="L289" i="98" s="1"/>
  <c r="E426" i="98"/>
  <c r="H426" i="98"/>
  <c r="L426" i="98" s="1"/>
  <c r="E489" i="98"/>
  <c r="H489" i="98"/>
  <c r="L489" i="98" s="1"/>
  <c r="E793" i="98"/>
  <c r="H793" i="98"/>
  <c r="L793" i="98" s="1"/>
  <c r="E217" i="98"/>
  <c r="H217" i="98"/>
  <c r="L217" i="98" s="1"/>
  <c r="E785" i="98"/>
  <c r="H785" i="98"/>
  <c r="L785" i="98" s="1"/>
  <c r="E595" i="98"/>
  <c r="H595" i="98"/>
  <c r="L595" i="98" s="1"/>
  <c r="E594" i="98"/>
  <c r="H594" i="98"/>
  <c r="L594" i="98" s="1"/>
  <c r="E60" i="98"/>
  <c r="H60" i="98"/>
  <c r="L60" i="98" s="1"/>
  <c r="E333" i="98"/>
  <c r="H333" i="98"/>
  <c r="L333" i="98" s="1"/>
  <c r="E243" i="98"/>
  <c r="H243" i="98"/>
  <c r="L243" i="98" s="1"/>
  <c r="E913" i="98"/>
  <c r="H913" i="98"/>
  <c r="L913" i="98" s="1"/>
  <c r="E408" i="98"/>
  <c r="H408" i="98"/>
  <c r="L408" i="98" s="1"/>
  <c r="E55" i="98"/>
  <c r="H55" i="98"/>
  <c r="L55" i="98" s="1"/>
  <c r="E908" i="98"/>
  <c r="H908" i="98"/>
  <c r="L908" i="98" s="1"/>
  <c r="E748" i="98"/>
  <c r="H748" i="98"/>
  <c r="L748" i="98" s="1"/>
  <c r="E331" i="98"/>
  <c r="H331" i="98"/>
  <c r="L331" i="98" s="1"/>
  <c r="E895" i="98"/>
  <c r="H895" i="98"/>
  <c r="L895" i="98" s="1"/>
  <c r="E234" i="98"/>
  <c r="H234" i="98"/>
  <c r="L234" i="98" s="1"/>
  <c r="E275" i="98"/>
  <c r="H275" i="98"/>
  <c r="L275" i="98" s="1"/>
  <c r="E728" i="98"/>
  <c r="H728" i="98"/>
  <c r="L728" i="98" s="1"/>
  <c r="E83" i="98"/>
  <c r="H83" i="98"/>
  <c r="L83" i="98" s="1"/>
  <c r="E555" i="98"/>
  <c r="H555" i="98"/>
  <c r="L555" i="98" s="1"/>
  <c r="O555" i="98"/>
  <c r="P555" i="98"/>
  <c r="E236" i="98"/>
  <c r="H236" i="98"/>
  <c r="L236" i="98" s="1"/>
  <c r="E780" i="98"/>
  <c r="H780" i="98"/>
  <c r="L780" i="98" s="1"/>
  <c r="E685" i="98"/>
  <c r="H685" i="98"/>
  <c r="L685" i="98" s="1"/>
  <c r="E690" i="98"/>
  <c r="H690" i="98"/>
  <c r="L690" i="98" s="1"/>
  <c r="E754" i="98"/>
  <c r="H754" i="98"/>
  <c r="L754" i="98" s="1"/>
  <c r="E37" i="98"/>
  <c r="H37" i="98"/>
  <c r="L37" i="98" s="1"/>
  <c r="E365" i="98"/>
  <c r="H365" i="98"/>
  <c r="L365" i="98" s="1"/>
  <c r="E105" i="98"/>
  <c r="H105" i="98"/>
  <c r="L105" i="98" s="1"/>
  <c r="E241" i="98"/>
  <c r="H241" i="98"/>
  <c r="L241" i="98" s="1"/>
  <c r="E38" i="98"/>
  <c r="H38" i="98"/>
  <c r="L38" i="98" s="1"/>
  <c r="E326" i="98"/>
  <c r="H326" i="98"/>
  <c r="L326" i="98" s="1"/>
  <c r="E622" i="98"/>
  <c r="H622" i="98"/>
  <c r="L622" i="98" s="1"/>
  <c r="E684" i="98"/>
  <c r="H684" i="98"/>
  <c r="L684" i="98" s="1"/>
  <c r="E495" i="98"/>
  <c r="H495" i="98"/>
  <c r="L495" i="98" s="1"/>
  <c r="E353" i="98"/>
  <c r="H353" i="98"/>
  <c r="L353" i="98" s="1"/>
  <c r="E196" i="98"/>
  <c r="H196" i="98"/>
  <c r="L196" i="98" s="1"/>
  <c r="E128" i="98"/>
  <c r="H128" i="98"/>
  <c r="L128" i="98" s="1"/>
  <c r="E59" i="98"/>
  <c r="H59" i="98"/>
  <c r="L59" i="98" s="1"/>
  <c r="E623" i="98"/>
  <c r="H623" i="98"/>
  <c r="L623" i="98" s="1"/>
  <c r="E740" i="98"/>
  <c r="H740" i="98"/>
  <c r="L740" i="98" s="1"/>
  <c r="O740" i="98"/>
  <c r="P740" i="98"/>
  <c r="E688" i="98"/>
  <c r="H688" i="98"/>
  <c r="L688" i="98" s="1"/>
  <c r="E85" i="98"/>
  <c r="H85" i="98"/>
  <c r="L85" i="98" s="1"/>
  <c r="E526" i="98"/>
  <c r="H526" i="98"/>
  <c r="L526" i="98" s="1"/>
  <c r="E447" i="98"/>
  <c r="H447" i="98"/>
  <c r="L447" i="98" s="1"/>
  <c r="E379" i="98"/>
  <c r="H379" i="98"/>
  <c r="L379" i="98" s="1"/>
  <c r="E479" i="98"/>
  <c r="H479" i="98"/>
  <c r="L479" i="98" s="1"/>
  <c r="E834" i="98"/>
  <c r="H834" i="98"/>
  <c r="L834" i="98" s="1"/>
  <c r="E632" i="98"/>
  <c r="Q632" i="98" s="1"/>
  <c r="H632" i="98"/>
  <c r="L632" i="98" s="1"/>
  <c r="E358" i="98"/>
  <c r="H358" i="98"/>
  <c r="L358" i="98" s="1"/>
  <c r="E81" i="98"/>
  <c r="H81" i="98"/>
  <c r="L81" i="98" s="1"/>
  <c r="E354" i="98"/>
  <c r="H354" i="98"/>
  <c r="L354" i="98" s="1"/>
  <c r="E174" i="98"/>
  <c r="H174" i="98"/>
  <c r="L174" i="98" s="1"/>
  <c r="E781" i="98"/>
  <c r="H781" i="98"/>
  <c r="L781" i="98" s="1"/>
  <c r="E377" i="98"/>
  <c r="H377" i="98"/>
  <c r="L377" i="98" s="1"/>
  <c r="E636" i="98"/>
  <c r="H636" i="98"/>
  <c r="L636" i="98" s="1"/>
  <c r="E835" i="98"/>
  <c r="H835" i="98"/>
  <c r="L835" i="98" s="1"/>
  <c r="E321" i="98"/>
  <c r="H321" i="98"/>
  <c r="L321" i="98" s="1"/>
  <c r="E761" i="98"/>
  <c r="H761" i="98"/>
  <c r="L761" i="98" s="1"/>
  <c r="E614" i="98"/>
  <c r="H614" i="98"/>
  <c r="L614" i="98" s="1"/>
  <c r="E610" i="98"/>
  <c r="H610" i="98"/>
  <c r="L610" i="98" s="1"/>
  <c r="E529" i="98"/>
  <c r="H529" i="98"/>
  <c r="L529" i="98" s="1"/>
  <c r="E535" i="98"/>
  <c r="H535" i="98"/>
  <c r="L535" i="98" s="1"/>
  <c r="E615" i="98"/>
  <c r="H615" i="98"/>
  <c r="L615" i="98" s="1"/>
  <c r="E175" i="98"/>
  <c r="H175" i="98"/>
  <c r="L175" i="98" s="1"/>
  <c r="E378" i="98"/>
  <c r="H378" i="98"/>
  <c r="L378" i="98" s="1"/>
  <c r="E811" i="98"/>
  <c r="H811" i="98"/>
  <c r="L811" i="98" s="1"/>
  <c r="E605" i="98"/>
  <c r="H605" i="98"/>
  <c r="L605" i="98" s="1"/>
  <c r="E532" i="98"/>
  <c r="H532" i="98"/>
  <c r="L532" i="98" s="1"/>
  <c r="E86" i="98"/>
  <c r="H86" i="98"/>
  <c r="L86" i="98" s="1"/>
  <c r="E536" i="98"/>
  <c r="H536" i="98"/>
  <c r="L536" i="98" s="1"/>
  <c r="E303" i="98"/>
  <c r="H303" i="98"/>
  <c r="L303" i="98" s="1"/>
  <c r="E676" i="98"/>
  <c r="H676" i="98"/>
  <c r="L676" i="98" s="1"/>
  <c r="E564" i="98"/>
  <c r="H564" i="98"/>
  <c r="L564" i="98" s="1"/>
  <c r="E562" i="98"/>
  <c r="H562" i="98"/>
  <c r="L562" i="98" s="1"/>
  <c r="E327" i="98"/>
  <c r="H327" i="98"/>
  <c r="L327" i="98" s="1"/>
  <c r="E563" i="98"/>
  <c r="H563" i="98"/>
  <c r="L563" i="98" s="1"/>
  <c r="E551" i="98"/>
  <c r="H551" i="98"/>
  <c r="L551" i="98" s="1"/>
  <c r="O551" i="98"/>
  <c r="P551" i="98"/>
  <c r="E248" i="98"/>
  <c r="H248" i="98"/>
  <c r="L248" i="98" s="1"/>
  <c r="E509" i="98"/>
  <c r="H509" i="98"/>
  <c r="L509" i="98" s="1"/>
  <c r="E477" i="98"/>
  <c r="H477" i="98"/>
  <c r="L477" i="98" s="1"/>
  <c r="E215" i="98"/>
  <c r="H215" i="98"/>
  <c r="L215" i="98" s="1"/>
  <c r="O215" i="98"/>
  <c r="P215" i="98"/>
  <c r="E625" i="98"/>
  <c r="H625" i="98"/>
  <c r="L625" i="98" s="1"/>
  <c r="E77" i="98"/>
  <c r="H77" i="98"/>
  <c r="L77" i="98" s="1"/>
  <c r="E363" i="98"/>
  <c r="H363" i="98"/>
  <c r="L363" i="98" s="1"/>
  <c r="E257" i="98"/>
  <c r="H257" i="98"/>
  <c r="L257" i="98" s="1"/>
  <c r="E794" i="98"/>
  <c r="H794" i="98"/>
  <c r="L794" i="98" s="1"/>
  <c r="E99" i="98"/>
  <c r="H99" i="98"/>
  <c r="L99" i="98" s="1"/>
  <c r="E663" i="98"/>
  <c r="H663" i="98"/>
  <c r="L663" i="98" s="1"/>
  <c r="E696" i="98"/>
  <c r="H696" i="98"/>
  <c r="L696" i="98" s="1"/>
  <c r="E468" i="98"/>
  <c r="H468" i="98"/>
  <c r="L468" i="98" s="1"/>
  <c r="E223" i="98"/>
  <c r="H223" i="98"/>
  <c r="L223" i="98" s="1"/>
  <c r="E618" i="98"/>
  <c r="H618" i="98"/>
  <c r="L618" i="98" s="1"/>
  <c r="E695" i="98"/>
  <c r="H695" i="98"/>
  <c r="L695" i="98" s="1"/>
  <c r="E832" i="98"/>
  <c r="H832" i="98"/>
  <c r="L832" i="98" s="1"/>
  <c r="E124" i="98"/>
  <c r="H124" i="98"/>
  <c r="L124" i="98" s="1"/>
  <c r="E612" i="98"/>
  <c r="H612" i="98"/>
  <c r="L612" i="98" s="1"/>
  <c r="E575" i="98"/>
  <c r="H575" i="98"/>
  <c r="L575" i="98" s="1"/>
  <c r="E370" i="98"/>
  <c r="H370" i="98"/>
  <c r="L370" i="98" s="1"/>
  <c r="E902" i="98"/>
  <c r="H902" i="98"/>
  <c r="L902" i="98" s="1"/>
  <c r="E160" i="98"/>
  <c r="H160" i="98"/>
  <c r="L160" i="98" s="1"/>
  <c r="E620" i="98"/>
  <c r="H620" i="98"/>
  <c r="L620" i="98" s="1"/>
  <c r="E788" i="98"/>
  <c r="H788" i="98"/>
  <c r="L788" i="98" s="1"/>
  <c r="E635" i="98"/>
  <c r="Q635" i="98" s="1"/>
  <c r="H635" i="98"/>
  <c r="L635" i="98" s="1"/>
  <c r="E210" i="98"/>
  <c r="H210" i="98"/>
  <c r="L210" i="98" s="1"/>
  <c r="E293" i="98"/>
  <c r="H293" i="98"/>
  <c r="L293" i="98" s="1"/>
  <c r="E891" i="98"/>
  <c r="H891" i="98"/>
  <c r="L891" i="98" s="1"/>
  <c r="E222" i="98"/>
  <c r="Q222" i="98" s="1"/>
  <c r="H222" i="98"/>
  <c r="L222" i="98" s="1"/>
  <c r="E280" i="98"/>
  <c r="H280" i="98"/>
  <c r="L280" i="98" s="1"/>
  <c r="E758" i="98"/>
  <c r="H758" i="98"/>
  <c r="L758" i="98" s="1"/>
  <c r="E488" i="98"/>
  <c r="H488" i="98"/>
  <c r="L488" i="98" s="1"/>
  <c r="E570" i="98"/>
  <c r="H570" i="98"/>
  <c r="L570" i="98" s="1"/>
  <c r="E924" i="98"/>
  <c r="H924" i="98"/>
  <c r="L924" i="98" s="1"/>
  <c r="E125" i="98"/>
  <c r="H125" i="98"/>
  <c r="L125" i="98" s="1"/>
  <c r="E759" i="98"/>
  <c r="H759" i="98"/>
  <c r="L759" i="98" s="1"/>
  <c r="E904" i="98"/>
  <c r="H904" i="98"/>
  <c r="L904" i="98" s="1"/>
  <c r="E320" i="98"/>
  <c r="H320" i="98"/>
  <c r="L320" i="98" s="1"/>
  <c r="E643" i="98"/>
  <c r="H643" i="98"/>
  <c r="L643" i="98" s="1"/>
  <c r="E256" i="98"/>
  <c r="H256" i="98"/>
  <c r="L256" i="98" s="1"/>
  <c r="E46" i="98"/>
  <c r="H46" i="98"/>
  <c r="L46" i="98" s="1"/>
  <c r="E272" i="98"/>
  <c r="H272" i="98"/>
  <c r="L272" i="98" s="1"/>
  <c r="E127" i="98"/>
  <c r="H127" i="98"/>
  <c r="L127" i="98" s="1"/>
  <c r="E692" i="98"/>
  <c r="H692" i="98"/>
  <c r="L692" i="98" s="1"/>
  <c r="E753" i="98"/>
  <c r="H753" i="98"/>
  <c r="L753" i="98" s="1"/>
  <c r="E429" i="98"/>
  <c r="H429" i="98"/>
  <c r="L429" i="98" s="1"/>
  <c r="E36" i="98"/>
  <c r="H36" i="98"/>
  <c r="L36" i="98" s="1"/>
  <c r="E889" i="98"/>
  <c r="H889" i="98"/>
  <c r="L889" i="98" s="1"/>
  <c r="E338" i="98"/>
  <c r="H338" i="98"/>
  <c r="L338" i="98" s="1"/>
  <c r="E31" i="98"/>
  <c r="H31" i="98"/>
  <c r="L31" i="98" s="1"/>
  <c r="E524" i="98"/>
  <c r="H524" i="98"/>
  <c r="L524" i="98" s="1"/>
  <c r="E628" i="98"/>
  <c r="H628" i="98"/>
  <c r="L628" i="98" s="1"/>
  <c r="E850" i="98"/>
  <c r="H850" i="98"/>
  <c r="L850" i="98" s="1"/>
  <c r="E173" i="98"/>
  <c r="H173" i="98"/>
  <c r="L173" i="98" s="1"/>
  <c r="E97" i="98"/>
  <c r="H97" i="98"/>
  <c r="L97" i="98" s="1"/>
  <c r="E211" i="98"/>
  <c r="H211" i="98"/>
  <c r="L211" i="98" s="1"/>
  <c r="E903" i="98"/>
  <c r="H903" i="98"/>
  <c r="L903" i="98" s="1"/>
  <c r="E744" i="98"/>
  <c r="H744" i="98"/>
  <c r="L744" i="98" s="1"/>
  <c r="E923" i="98"/>
  <c r="H923" i="98"/>
  <c r="L923" i="98" s="1"/>
  <c r="E484" i="98"/>
  <c r="H484" i="98"/>
  <c r="L484" i="98" s="1"/>
  <c r="E300" i="98"/>
  <c r="Q300" i="98" s="1"/>
  <c r="H300" i="98"/>
  <c r="L300" i="98" s="1"/>
  <c r="O300" i="98"/>
  <c r="P300" i="98"/>
  <c r="E693" i="98"/>
  <c r="H693" i="98"/>
  <c r="L693" i="98" s="1"/>
  <c r="E414" i="98"/>
  <c r="H414" i="98"/>
  <c r="L414" i="98" s="1"/>
  <c r="E677" i="98"/>
  <c r="H677" i="98"/>
  <c r="L677" i="98" s="1"/>
  <c r="E552" i="98"/>
  <c r="H552" i="98"/>
  <c r="L552" i="98" s="1"/>
  <c r="E249" i="98"/>
  <c r="H249" i="98"/>
  <c r="L249" i="98" s="1"/>
  <c r="E929" i="98"/>
  <c r="H929" i="98"/>
  <c r="L929" i="98" s="1"/>
  <c r="E921" i="98"/>
  <c r="H921" i="98"/>
  <c r="L921" i="98" s="1"/>
  <c r="E342" i="98"/>
  <c r="H342" i="98"/>
  <c r="L342" i="98" s="1"/>
  <c r="E335" i="98"/>
  <c r="H335" i="98"/>
  <c r="L335" i="98" s="1"/>
  <c r="E554" i="98"/>
  <c r="H554" i="98"/>
  <c r="L554" i="98" s="1"/>
  <c r="E271" i="98"/>
  <c r="H271" i="98"/>
  <c r="L271" i="98" s="1"/>
  <c r="E318" i="98"/>
  <c r="H318" i="98"/>
  <c r="L318" i="98" s="1"/>
  <c r="E553" i="98"/>
  <c r="H553" i="98"/>
  <c r="L553" i="98" s="1"/>
  <c r="E209" i="98"/>
  <c r="H209" i="98"/>
  <c r="L209" i="98" s="1"/>
  <c r="E465" i="98"/>
  <c r="H465" i="98"/>
  <c r="L465" i="98" s="1"/>
  <c r="E115" i="98"/>
  <c r="H115" i="98"/>
  <c r="L115" i="98" s="1"/>
  <c r="E506" i="98"/>
  <c r="H506" i="98"/>
  <c r="L506" i="98" s="1"/>
  <c r="E142" i="98"/>
  <c r="H142" i="98"/>
  <c r="L142" i="98" s="1"/>
  <c r="E24" i="98"/>
  <c r="H24" i="98"/>
  <c r="L24" i="98" s="1"/>
  <c r="E668" i="98"/>
  <c r="H668" i="98"/>
  <c r="L668" i="98" s="1"/>
  <c r="E485" i="98"/>
  <c r="H485" i="98"/>
  <c r="L485" i="98" s="1"/>
  <c r="E905" i="98"/>
  <c r="H905" i="98"/>
  <c r="L905" i="98" s="1"/>
  <c r="E359" i="98"/>
  <c r="H359" i="98"/>
  <c r="L359" i="98" s="1"/>
  <c r="E179" i="98"/>
  <c r="H179" i="98"/>
  <c r="L179" i="98" s="1"/>
  <c r="E166" i="98"/>
  <c r="H166" i="98"/>
  <c r="L166" i="98" s="1"/>
  <c r="E698" i="98"/>
  <c r="H698" i="98"/>
  <c r="L698" i="98" s="1"/>
  <c r="E826" i="98"/>
  <c r="H826" i="98"/>
  <c r="L826" i="98" s="1"/>
  <c r="E91" i="98"/>
  <c r="H91" i="98"/>
  <c r="L91" i="98" s="1"/>
  <c r="E768" i="98"/>
  <c r="H768" i="98"/>
  <c r="L768" i="98" s="1"/>
  <c r="E906" i="98"/>
  <c r="H906" i="98"/>
  <c r="L906" i="98" s="1"/>
  <c r="E126" i="98"/>
  <c r="H126" i="98"/>
  <c r="L126" i="98" s="1"/>
  <c r="E240" i="98"/>
  <c r="H240" i="98"/>
  <c r="L240" i="98" s="1"/>
  <c r="E95" i="98"/>
  <c r="H95" i="98"/>
  <c r="L95" i="98" s="1"/>
  <c r="E190" i="98"/>
  <c r="H190" i="98"/>
  <c r="L190" i="98" s="1"/>
  <c r="E936" i="98"/>
  <c r="H936" i="98"/>
  <c r="L936" i="98" s="1"/>
  <c r="E750" i="98"/>
  <c r="H750" i="98"/>
  <c r="L750" i="98" s="1"/>
  <c r="E474" i="98"/>
  <c r="H474" i="98"/>
  <c r="L474" i="98" s="1"/>
  <c r="E376" i="98"/>
  <c r="H376" i="98"/>
  <c r="L376" i="98" s="1"/>
  <c r="E919" i="98"/>
  <c r="Q919" i="98" s="1"/>
  <c r="H919" i="98"/>
  <c r="L919" i="98" s="1"/>
  <c r="E591" i="98"/>
  <c r="H591" i="98"/>
  <c r="L591" i="98" s="1"/>
  <c r="E776" i="98"/>
  <c r="H776" i="98"/>
  <c r="L776" i="98" s="1"/>
  <c r="E467" i="98"/>
  <c r="H467" i="98"/>
  <c r="L467" i="98" s="1"/>
  <c r="E28" i="98"/>
  <c r="H28" i="98"/>
  <c r="L28" i="98" s="1"/>
  <c r="E770" i="98"/>
  <c r="H770" i="98"/>
  <c r="L770" i="98" s="1"/>
  <c r="E934" i="98"/>
  <c r="H934" i="98"/>
  <c r="L934" i="98" s="1"/>
  <c r="E856" i="98"/>
  <c r="H856" i="98"/>
  <c r="L856" i="98" s="1"/>
  <c r="E419" i="98"/>
  <c r="H419" i="98"/>
  <c r="L419" i="98" s="1"/>
  <c r="E713" i="98"/>
  <c r="H713" i="98"/>
  <c r="L713" i="98" s="1"/>
  <c r="E666" i="98"/>
  <c r="H666" i="98"/>
  <c r="L666" i="98" s="1"/>
  <c r="E380" i="98"/>
  <c r="H380" i="98"/>
  <c r="L380" i="98" s="1"/>
  <c r="E444" i="98"/>
  <c r="H444" i="98"/>
  <c r="L444" i="98" s="1"/>
  <c r="E624" i="98"/>
  <c r="H624" i="98"/>
  <c r="L624" i="98" s="1"/>
  <c r="E504" i="98"/>
  <c r="H504" i="98"/>
  <c r="L504" i="98" s="1"/>
  <c r="E543" i="98"/>
  <c r="H543" i="98"/>
  <c r="L543" i="98" s="1"/>
  <c r="E203" i="98"/>
  <c r="H203" i="98"/>
  <c r="L203" i="98" s="1"/>
  <c r="E915" i="98"/>
  <c r="H915" i="98"/>
  <c r="L915" i="98" s="1"/>
  <c r="E316" i="98"/>
  <c r="H316" i="98"/>
  <c r="L316" i="98" s="1"/>
  <c r="E330" i="98"/>
  <c r="H330" i="98"/>
  <c r="L330" i="98" s="1"/>
  <c r="E87" i="98"/>
  <c r="H87" i="98"/>
  <c r="L87" i="98" s="1"/>
  <c r="E528" i="98"/>
  <c r="H528" i="98"/>
  <c r="L528" i="98" s="1"/>
  <c r="E205" i="98"/>
  <c r="H205" i="98"/>
  <c r="L205" i="98" s="1"/>
  <c r="E556" i="98"/>
  <c r="H556" i="98"/>
  <c r="L556" i="98" s="1"/>
  <c r="E188" i="98"/>
  <c r="H188" i="98"/>
  <c r="L188" i="98" s="1"/>
  <c r="E775" i="98"/>
  <c r="H775" i="98"/>
  <c r="L775" i="98" s="1"/>
  <c r="E17" i="98"/>
  <c r="H17" i="98"/>
  <c r="L17" i="98" s="1"/>
  <c r="E823" i="98"/>
  <c r="H823" i="98"/>
  <c r="L823" i="98" s="1"/>
  <c r="E796" i="98"/>
  <c r="H796" i="98"/>
  <c r="L796" i="98" s="1"/>
  <c r="E705" i="98"/>
  <c r="H705" i="98"/>
  <c r="L705" i="98" s="1"/>
  <c r="O705" i="98"/>
  <c r="P705" i="98"/>
  <c r="E513" i="98"/>
  <c r="H513" i="98"/>
  <c r="L513" i="98" s="1"/>
  <c r="E494" i="98"/>
  <c r="H494" i="98"/>
  <c r="L494" i="98" s="1"/>
  <c r="E499" i="98"/>
  <c r="H499" i="98"/>
  <c r="L499" i="98" s="1"/>
  <c r="E549" i="98"/>
  <c r="H549" i="98"/>
  <c r="L549" i="98" s="1"/>
  <c r="E204" i="98"/>
  <c r="H204" i="98"/>
  <c r="L204" i="98" s="1"/>
  <c r="E639" i="98"/>
  <c r="H639" i="98"/>
  <c r="L639" i="98" s="1"/>
  <c r="E711" i="98"/>
  <c r="H711" i="98"/>
  <c r="L711" i="98" s="1"/>
  <c r="E899" i="98"/>
  <c r="H899" i="98"/>
  <c r="L899" i="98" s="1"/>
  <c r="E478" i="98"/>
  <c r="H478" i="98"/>
  <c r="L478" i="98" s="1"/>
  <c r="E736" i="98"/>
  <c r="H736" i="98"/>
  <c r="L736" i="98" s="1"/>
  <c r="E516" i="98"/>
  <c r="H516" i="98"/>
  <c r="L516" i="98" s="1"/>
  <c r="O516" i="98"/>
  <c r="P516" i="98"/>
  <c r="E297" i="98"/>
  <c r="H297" i="98"/>
  <c r="L297" i="98" s="1"/>
  <c r="E40" i="98"/>
  <c r="H40" i="98"/>
  <c r="L40" i="98" s="1"/>
  <c r="E323" i="98"/>
  <c r="H323" i="98"/>
  <c r="L323" i="98" s="1"/>
  <c r="E588" i="98"/>
  <c r="H588" i="98"/>
  <c r="L588" i="98" s="1"/>
  <c r="E53" i="98"/>
  <c r="H53" i="98"/>
  <c r="L53" i="98" s="1"/>
  <c r="E286" i="98"/>
  <c r="H286" i="98"/>
  <c r="L286" i="98" s="1"/>
  <c r="E937" i="98"/>
  <c r="H937" i="98"/>
  <c r="L937" i="98" s="1"/>
  <c r="E730" i="98"/>
  <c r="H730" i="98"/>
  <c r="L730" i="98" s="1"/>
  <c r="E442" i="98"/>
  <c r="H442" i="98"/>
  <c r="L442" i="98" s="1"/>
  <c r="E349" i="98"/>
  <c r="H349" i="98"/>
  <c r="L349" i="98" s="1"/>
  <c r="E49" i="98"/>
  <c r="H49" i="98"/>
  <c r="L49" i="98" s="1"/>
  <c r="E702" i="98"/>
  <c r="H702" i="98"/>
  <c r="L702" i="98" s="1"/>
  <c r="E415" i="98"/>
  <c r="H415" i="98"/>
  <c r="L415" i="98" s="1"/>
  <c r="E683" i="98"/>
  <c r="H683" i="98"/>
  <c r="L683" i="98" s="1"/>
  <c r="E459" i="98"/>
  <c r="H459" i="98"/>
  <c r="L459" i="98" s="1"/>
  <c r="E182" i="98"/>
  <c r="H182" i="98"/>
  <c r="L182" i="98" s="1"/>
  <c r="E806" i="98"/>
  <c r="H806" i="98"/>
  <c r="L806" i="98" s="1"/>
  <c r="E136" i="98"/>
  <c r="H136" i="98"/>
  <c r="L136" i="98" s="1"/>
  <c r="E267" i="98"/>
  <c r="H267" i="98"/>
  <c r="L267" i="98" s="1"/>
  <c r="E162" i="98"/>
  <c r="H162" i="98"/>
  <c r="L162" i="98" s="1"/>
  <c r="E795" i="98"/>
  <c r="H795" i="98"/>
  <c r="L795" i="98" s="1"/>
  <c r="E733" i="98"/>
  <c r="H733" i="98"/>
  <c r="L733" i="98" s="1"/>
  <c r="E911" i="98"/>
  <c r="H911" i="98"/>
  <c r="L911" i="98" s="1"/>
  <c r="E616" i="98"/>
  <c r="H616" i="98"/>
  <c r="L616" i="98" s="1"/>
  <c r="E305" i="98"/>
  <c r="H305" i="98"/>
  <c r="L305" i="98" s="1"/>
  <c r="E746" i="98"/>
  <c r="H746" i="98"/>
  <c r="L746" i="98" s="1"/>
  <c r="E405" i="98"/>
  <c r="H405" i="98"/>
  <c r="L405" i="98" s="1"/>
  <c r="E80" i="98"/>
  <c r="H80" i="98"/>
  <c r="L80" i="98" s="1"/>
  <c r="E763" i="98"/>
  <c r="H763" i="98"/>
  <c r="L763" i="98" s="1"/>
  <c r="E791" i="98"/>
  <c r="H791" i="98"/>
  <c r="L791" i="98" s="1"/>
  <c r="E42" i="98"/>
  <c r="H42" i="98"/>
  <c r="L42" i="98" s="1"/>
  <c r="E716" i="98"/>
  <c r="H716" i="98"/>
  <c r="L716" i="98" s="1"/>
  <c r="E866" i="98"/>
  <c r="H866" i="98"/>
  <c r="L866" i="98" s="1"/>
  <c r="E838" i="98"/>
  <c r="H838" i="98"/>
  <c r="L838" i="98" s="1"/>
  <c r="E719" i="98"/>
  <c r="H719" i="98"/>
  <c r="L719" i="98" s="1"/>
  <c r="E401" i="98"/>
  <c r="H401" i="98"/>
  <c r="L401" i="98" s="1"/>
  <c r="E687" i="98"/>
  <c r="H687" i="98"/>
  <c r="L687" i="98" s="1"/>
  <c r="E926" i="98"/>
  <c r="H926" i="98"/>
  <c r="L926" i="98" s="1"/>
  <c r="E198" i="98"/>
  <c r="H198" i="98"/>
  <c r="L198" i="98" s="1"/>
  <c r="E191" i="98"/>
  <c r="H191" i="98"/>
  <c r="L191" i="98" s="1"/>
  <c r="E152" i="98"/>
  <c r="H152" i="98"/>
  <c r="L152" i="98" s="1"/>
  <c r="E117" i="98"/>
  <c r="H117" i="98"/>
  <c r="L117" i="98" s="1"/>
  <c r="E799" i="98"/>
  <c r="H799" i="98"/>
  <c r="L799" i="98" s="1"/>
  <c r="E792" i="98"/>
  <c r="H792" i="98"/>
  <c r="L792" i="98" s="1"/>
  <c r="E201" i="98"/>
  <c r="H201" i="98"/>
  <c r="L201" i="98" s="1"/>
  <c r="E686" i="98"/>
  <c r="H686" i="98"/>
  <c r="L686" i="98" s="1"/>
  <c r="E313" i="98"/>
  <c r="H313" i="98"/>
  <c r="L313" i="98" s="1"/>
  <c r="E279" i="98"/>
  <c r="H279" i="98"/>
  <c r="L279" i="98" s="1"/>
  <c r="E274" i="98"/>
  <c r="H274" i="98"/>
  <c r="L274" i="98" s="1"/>
  <c r="E260" i="98"/>
  <c r="H260" i="98"/>
  <c r="L260" i="98" s="1"/>
  <c r="E116" i="98"/>
  <c r="H116" i="98"/>
  <c r="L116" i="98" s="1"/>
  <c r="E270" i="98"/>
  <c r="H270" i="98"/>
  <c r="L270" i="98" s="1"/>
  <c r="E646" i="98"/>
  <c r="H646" i="98"/>
  <c r="L646" i="98" s="1"/>
  <c r="E239" i="98"/>
  <c r="H239" i="98"/>
  <c r="L239" i="98" s="1"/>
  <c r="E390" i="98"/>
  <c r="H390" i="98"/>
  <c r="L390" i="98" s="1"/>
  <c r="E294" i="98"/>
  <c r="H294" i="98"/>
  <c r="L294" i="98" s="1"/>
  <c r="E398" i="98"/>
  <c r="H398" i="98"/>
  <c r="L398" i="98" s="1"/>
  <c r="E8" i="98"/>
  <c r="H8" i="98"/>
  <c r="L8" i="98" s="1"/>
  <c r="E894" i="98"/>
  <c r="H894" i="98"/>
  <c r="L894" i="98" s="1"/>
  <c r="E392" i="98"/>
  <c r="H392" i="98"/>
  <c r="L392" i="98" s="1"/>
  <c r="E156" i="98"/>
  <c r="H156" i="98"/>
  <c r="L156" i="98" s="1"/>
  <c r="E244" i="98"/>
  <c r="H244" i="98"/>
  <c r="L244" i="98" s="1"/>
  <c r="E491" i="98"/>
  <c r="H491" i="98"/>
  <c r="L491" i="98" s="1"/>
  <c r="E647" i="98"/>
  <c r="H647" i="98"/>
  <c r="L647" i="98" s="1"/>
  <c r="E161" i="98"/>
  <c r="H161" i="98"/>
  <c r="L161" i="98" s="1"/>
  <c r="E421" i="98"/>
  <c r="H421" i="98"/>
  <c r="L421" i="98" s="1"/>
  <c r="E534" i="98"/>
  <c r="H534" i="98"/>
  <c r="L534" i="98" s="1"/>
  <c r="E460" i="98"/>
  <c r="H460" i="98"/>
  <c r="L460" i="98" s="1"/>
  <c r="E39" i="98"/>
  <c r="H39" i="98"/>
  <c r="L39" i="98" s="1"/>
  <c r="E822" i="98"/>
  <c r="H822" i="98"/>
  <c r="L822" i="98" s="1"/>
  <c r="E901" i="98"/>
  <c r="H901" i="98"/>
  <c r="L901" i="98" s="1"/>
  <c r="E106" i="98"/>
  <c r="H106" i="98"/>
  <c r="L106" i="98" s="1"/>
  <c r="E907" i="98"/>
  <c r="H907" i="98"/>
  <c r="L907" i="98" s="1"/>
  <c r="E252" i="98"/>
  <c r="H252" i="98"/>
  <c r="L252" i="98" s="1"/>
  <c r="E720" i="98"/>
  <c r="H720" i="98"/>
  <c r="L720" i="98" s="1"/>
  <c r="E707" i="98"/>
  <c r="H707" i="98"/>
  <c r="L707" i="98" s="1"/>
  <c r="E925" i="98"/>
  <c r="H925" i="98"/>
  <c r="L925" i="98" s="1"/>
  <c r="E30" i="98"/>
  <c r="H30" i="98"/>
  <c r="L30" i="98" s="1"/>
  <c r="E375" i="98"/>
  <c r="H375" i="98"/>
  <c r="L375" i="98" s="1"/>
  <c r="E472" i="98"/>
  <c r="H472" i="98"/>
  <c r="L472" i="98" s="1"/>
  <c r="E699" i="98"/>
  <c r="H699" i="98"/>
  <c r="L699" i="98" s="1"/>
  <c r="E664" i="98"/>
  <c r="H664" i="98"/>
  <c r="L664" i="98" s="1"/>
  <c r="E427" i="98"/>
  <c r="H427" i="98"/>
  <c r="L427" i="98" s="1"/>
  <c r="E195" i="98"/>
  <c r="H195" i="98"/>
  <c r="L195" i="98" s="1"/>
  <c r="E701" i="98"/>
  <c r="H701" i="98"/>
  <c r="L701" i="98" s="1"/>
  <c r="E339" i="98"/>
  <c r="H339" i="98"/>
  <c r="L339" i="98" s="1"/>
  <c r="E641" i="98"/>
  <c r="H641" i="98"/>
  <c r="L641" i="98" s="1"/>
  <c r="E96" i="98"/>
  <c r="H96" i="98"/>
  <c r="L96" i="98" s="1"/>
  <c r="E253" i="98"/>
  <c r="H253" i="98"/>
  <c r="L253" i="98" s="1"/>
  <c r="E517" i="98"/>
  <c r="H517" i="98"/>
  <c r="L517" i="98" s="1"/>
  <c r="E64" i="98"/>
  <c r="H64" i="98"/>
  <c r="L64" i="98" s="1"/>
  <c r="E566" i="98"/>
  <c r="H566" i="98"/>
  <c r="L566" i="98" s="1"/>
  <c r="E801" i="98"/>
  <c r="H801" i="98"/>
  <c r="L801" i="98" s="1"/>
  <c r="E207" i="98"/>
  <c r="H207" i="98"/>
  <c r="L207" i="98" s="1"/>
  <c r="E603" i="98"/>
  <c r="H603" i="98"/>
  <c r="L603" i="98" s="1"/>
  <c r="E727" i="98"/>
  <c r="H727" i="98"/>
  <c r="L727" i="98" s="1"/>
  <c r="E918" i="98"/>
  <c r="H918" i="98"/>
  <c r="L918" i="98" s="1"/>
  <c r="E264" i="98"/>
  <c r="H264" i="98"/>
  <c r="L264" i="98" s="1"/>
  <c r="E880" i="98"/>
  <c r="H880" i="98"/>
  <c r="L880" i="98" s="1"/>
  <c r="E107" i="98"/>
  <c r="H107" i="98"/>
  <c r="L107" i="98" s="1"/>
  <c r="O107" i="98"/>
  <c r="P107" i="98"/>
  <c r="E777" i="98"/>
  <c r="H777" i="98"/>
  <c r="L777" i="98" s="1"/>
  <c r="E607" i="98"/>
  <c r="H607" i="98"/>
  <c r="L607" i="98" s="1"/>
  <c r="E310" i="98"/>
  <c r="H310" i="98"/>
  <c r="L310" i="98" s="1"/>
  <c r="E382" i="98"/>
  <c r="H382" i="98"/>
  <c r="L382" i="98" s="1"/>
  <c r="E637" i="98"/>
  <c r="H637" i="98"/>
  <c r="L637" i="98" s="1"/>
  <c r="E237" i="98"/>
  <c r="H237" i="98"/>
  <c r="L237" i="98" s="1"/>
  <c r="E741" i="98"/>
  <c r="H741" i="98"/>
  <c r="L741" i="98" s="1"/>
  <c r="O741" i="98"/>
  <c r="P741" i="98"/>
  <c r="E638" i="98"/>
  <c r="H638" i="98"/>
  <c r="L638" i="98" s="1"/>
  <c r="E691" i="98"/>
  <c r="H691" i="98"/>
  <c r="L691" i="98" s="1"/>
  <c r="E885" i="98"/>
  <c r="H885" i="98"/>
  <c r="L885" i="98" s="1"/>
  <c r="E697" i="98"/>
  <c r="H697" i="98"/>
  <c r="L697" i="98" s="1"/>
  <c r="E13" i="98"/>
  <c r="H13" i="98"/>
  <c r="L13" i="98" s="1"/>
  <c r="E68" i="98"/>
  <c r="H68" i="98"/>
  <c r="L68" i="98" s="1"/>
  <c r="E2" i="98"/>
  <c r="H2" i="98"/>
  <c r="L2" i="98" s="1"/>
  <c r="E445" i="98"/>
  <c r="H445" i="98"/>
  <c r="L445" i="98" s="1"/>
  <c r="E277" i="98"/>
  <c r="H277" i="98"/>
  <c r="L277" i="98" s="1"/>
  <c r="E76" i="98"/>
  <c r="H76" i="98"/>
  <c r="L76" i="98" s="1"/>
  <c r="O76" i="98"/>
  <c r="P76" i="98"/>
  <c r="E425" i="98"/>
  <c r="H425" i="98"/>
  <c r="L425" i="98" s="1"/>
  <c r="E247" i="98"/>
  <c r="H247" i="98"/>
  <c r="L247" i="98" s="1"/>
  <c r="E306" i="98"/>
  <c r="H306" i="98"/>
  <c r="L306" i="98" s="1"/>
  <c r="E137" i="98"/>
  <c r="H137" i="98"/>
  <c r="L137" i="98" s="1"/>
  <c r="E900" i="98"/>
  <c r="H900" i="98"/>
  <c r="L900" i="98" s="1"/>
  <c r="E451" i="98"/>
  <c r="H451" i="98"/>
  <c r="L451" i="98" s="1"/>
  <c r="E853" i="98"/>
  <c r="H853" i="98"/>
  <c r="L853" i="98" s="1"/>
  <c r="E120" i="98"/>
  <c r="H120" i="98"/>
  <c r="L120" i="98" s="1"/>
  <c r="E213" i="98"/>
  <c r="H213" i="98"/>
  <c r="L213" i="98" s="1"/>
  <c r="E706" i="98"/>
  <c r="H706" i="98"/>
  <c r="L706" i="98" s="1"/>
  <c r="E276" i="98"/>
  <c r="H276" i="98"/>
  <c r="L276" i="98" s="1"/>
  <c r="E246" i="98"/>
  <c r="H246" i="98"/>
  <c r="L246" i="98" s="1"/>
  <c r="E400" i="98"/>
  <c r="H400" i="98"/>
  <c r="L400" i="98" s="1"/>
  <c r="E621" i="98"/>
  <c r="H621" i="98"/>
  <c r="L621" i="98" s="1"/>
  <c r="E336" i="98"/>
  <c r="H336" i="98"/>
  <c r="L336" i="98" s="1"/>
  <c r="E367" i="98"/>
  <c r="H367" i="98"/>
  <c r="L367" i="98" s="1"/>
  <c r="E70" i="98"/>
  <c r="H70" i="98"/>
  <c r="L70" i="98" s="1"/>
  <c r="E800" i="98"/>
  <c r="H800" i="98"/>
  <c r="L800" i="98" s="1"/>
  <c r="E350" i="98"/>
  <c r="H350" i="98"/>
  <c r="L350" i="98" s="1"/>
  <c r="E470" i="98"/>
  <c r="H470" i="98"/>
  <c r="L470" i="98" s="1"/>
  <c r="E510" i="98"/>
  <c r="H510" i="98"/>
  <c r="L510" i="98" s="1"/>
  <c r="E466" i="98"/>
  <c r="H466" i="98"/>
  <c r="L466" i="98" s="1"/>
  <c r="E559" i="98"/>
  <c r="H559" i="98"/>
  <c r="L559" i="98" s="1"/>
  <c r="E56" i="98"/>
  <c r="H56" i="98"/>
  <c r="L56" i="98" s="1"/>
  <c r="E803" i="98"/>
  <c r="H803" i="98"/>
  <c r="L803" i="98" s="1"/>
  <c r="E520" i="98"/>
  <c r="H520" i="98"/>
  <c r="L520" i="98" s="1"/>
  <c r="E439" i="98"/>
  <c r="H439" i="98"/>
  <c r="L439" i="98" s="1"/>
  <c r="E898" i="98"/>
  <c r="H898" i="98"/>
  <c r="L898" i="98" s="1"/>
  <c r="E878" i="98"/>
  <c r="H878" i="98"/>
  <c r="L878" i="98" s="1"/>
  <c r="E609" i="98"/>
  <c r="H609" i="98"/>
  <c r="L609" i="98" s="1"/>
  <c r="E312" i="98"/>
  <c r="H312" i="98"/>
  <c r="L312" i="98" s="1"/>
  <c r="E281" i="98"/>
  <c r="H281" i="98"/>
  <c r="L281" i="98" s="1"/>
  <c r="E645" i="98"/>
  <c r="H645" i="98"/>
  <c r="L645" i="98" s="1"/>
  <c r="E454" i="98"/>
  <c r="H454" i="98"/>
  <c r="L454" i="98" s="1"/>
  <c r="E873" i="98"/>
  <c r="H873" i="98"/>
  <c r="L873" i="98" s="1"/>
  <c r="E393" i="98"/>
  <c r="H393" i="98"/>
  <c r="L393" i="98" s="1"/>
  <c r="E278" i="98"/>
  <c r="H278" i="98"/>
  <c r="L278" i="98" s="1"/>
  <c r="E448" i="98"/>
  <c r="H448" i="98"/>
  <c r="L448" i="98" s="1"/>
  <c r="E147" i="98"/>
  <c r="H147" i="98"/>
  <c r="L147" i="98" s="1"/>
  <c r="E337" i="98"/>
  <c r="H337" i="98"/>
  <c r="L337" i="98" s="1"/>
  <c r="E573" i="98"/>
  <c r="H573" i="98"/>
  <c r="L573" i="98" s="1"/>
  <c r="E560" i="98"/>
  <c r="H560" i="98"/>
  <c r="L560" i="98" s="1"/>
  <c r="E71" i="98"/>
  <c r="H71" i="98"/>
  <c r="L71" i="98" s="1"/>
  <c r="E22" i="98"/>
  <c r="H22" i="98"/>
  <c r="L22" i="98" s="1"/>
  <c r="E875" i="98"/>
  <c r="H875" i="98"/>
  <c r="L875" i="98" s="1"/>
  <c r="E250" i="98"/>
  <c r="H250" i="98"/>
  <c r="L250" i="98" s="1"/>
  <c r="E73" i="98"/>
  <c r="H73" i="98"/>
  <c r="L73" i="98" s="1"/>
  <c r="E808" i="98"/>
  <c r="H808" i="98"/>
  <c r="L808" i="98" s="1"/>
  <c r="E473" i="98"/>
  <c r="H473" i="98"/>
  <c r="L473" i="98" s="1"/>
  <c r="E879" i="98"/>
  <c r="H879" i="98"/>
  <c r="L879" i="98" s="1"/>
  <c r="E16" i="98"/>
  <c r="H16" i="98"/>
  <c r="L16" i="98" s="1"/>
  <c r="E151" i="98"/>
  <c r="H151" i="98"/>
  <c r="L151" i="98" s="1"/>
  <c r="E412" i="98"/>
  <c r="H412" i="98"/>
  <c r="L412" i="98" s="1"/>
  <c r="E311" i="98"/>
  <c r="H311" i="98"/>
  <c r="L311" i="98" s="1"/>
  <c r="E372" i="98"/>
  <c r="H372" i="98"/>
  <c r="L372" i="98" s="1"/>
  <c r="E700" i="98"/>
  <c r="H700" i="98"/>
  <c r="L700" i="98" s="1"/>
  <c r="E886" i="98"/>
  <c r="H886" i="98"/>
  <c r="L886" i="98" s="1"/>
  <c r="E571" i="98"/>
  <c r="H571" i="98"/>
  <c r="L571" i="98" s="1"/>
  <c r="E577" i="98"/>
  <c r="H577" i="98"/>
  <c r="L577" i="98" s="1"/>
  <c r="E783" i="98"/>
  <c r="H783" i="98"/>
  <c r="L783" i="98" s="1"/>
  <c r="E388" i="98"/>
  <c r="H388" i="98"/>
  <c r="L388" i="98" s="1"/>
  <c r="E760" i="98"/>
  <c r="H760" i="98"/>
  <c r="L760" i="98" s="1"/>
  <c r="E810" i="98"/>
  <c r="H810" i="98"/>
  <c r="L810" i="98" s="1"/>
  <c r="E14" i="98"/>
  <c r="H14" i="98"/>
  <c r="L14" i="98" s="1"/>
  <c r="E157" i="98"/>
  <c r="H157" i="98"/>
  <c r="L157" i="98" s="1"/>
  <c r="E818" i="98"/>
  <c r="H818" i="98"/>
  <c r="L818" i="98" s="1"/>
  <c r="E381" i="98"/>
  <c r="H381" i="98"/>
  <c r="L381" i="98" s="1"/>
  <c r="E98" i="98"/>
  <c r="H98" i="98"/>
  <c r="L98" i="98" s="1"/>
  <c r="E671" i="98"/>
  <c r="H671" i="98"/>
  <c r="L671" i="98" s="1"/>
  <c r="E357" i="98"/>
  <c r="H357" i="98"/>
  <c r="L357" i="98" s="1"/>
  <c r="E383" i="98"/>
  <c r="H383" i="98"/>
  <c r="L383" i="98" s="1"/>
  <c r="E492" i="98"/>
  <c r="H492" i="98"/>
  <c r="L492" i="98" s="1"/>
  <c r="E194" i="98"/>
  <c r="H194" i="98"/>
  <c r="L194" i="98" s="1"/>
  <c r="E841" i="98"/>
  <c r="H841" i="98"/>
  <c r="L841" i="98" s="1"/>
  <c r="E144" i="98"/>
  <c r="H144" i="98"/>
  <c r="L144" i="98" s="1"/>
  <c r="E634" i="98"/>
  <c r="H634" i="98"/>
  <c r="L634" i="98" s="1"/>
  <c r="E656" i="98"/>
  <c r="H656" i="98"/>
  <c r="L656" i="98" s="1"/>
  <c r="E747" i="98"/>
  <c r="H747" i="98"/>
  <c r="L747" i="98" s="1"/>
  <c r="E169" i="98"/>
  <c r="H169" i="98"/>
  <c r="L169" i="98" s="1"/>
  <c r="E867" i="98"/>
  <c r="H867" i="98"/>
  <c r="L867" i="98" s="1"/>
  <c r="E765" i="98"/>
  <c r="H765" i="98"/>
  <c r="L765" i="98" s="1"/>
  <c r="E821" i="98"/>
  <c r="H821" i="98"/>
  <c r="L821" i="98" s="1"/>
  <c r="E418" i="98"/>
  <c r="H418" i="98"/>
  <c r="L418" i="98" s="1"/>
  <c r="E88" i="98"/>
  <c r="H88" i="98"/>
  <c r="L88" i="98" s="1"/>
  <c r="E386" i="98"/>
  <c r="H386" i="98"/>
  <c r="L386" i="98" s="1"/>
  <c r="E290" i="98"/>
  <c r="H290" i="98"/>
  <c r="L290" i="98" s="1"/>
  <c r="E840" i="98"/>
  <c r="H840" i="98"/>
  <c r="L840" i="98" s="1"/>
  <c r="E102" i="98"/>
  <c r="H102" i="98"/>
  <c r="L102" i="98" s="1"/>
  <c r="E287" i="98"/>
  <c r="H287" i="98"/>
  <c r="L287" i="98" s="1"/>
  <c r="K287" i="98" l="1"/>
  <c r="K840" i="98"/>
  <c r="K386" i="98"/>
  <c r="K418" i="98"/>
  <c r="K765" i="98"/>
  <c r="K169" i="98"/>
  <c r="K656" i="98"/>
  <c r="Q656" i="98"/>
  <c r="K144" i="98"/>
  <c r="K194" i="98"/>
  <c r="K383" i="98"/>
  <c r="K671" i="98"/>
  <c r="Q671" i="98"/>
  <c r="K381" i="98"/>
  <c r="K157" i="98"/>
  <c r="K810" i="98"/>
  <c r="K388" i="98"/>
  <c r="Q388" i="98"/>
  <c r="K577" i="98"/>
  <c r="K886" i="98"/>
  <c r="Q886" i="98"/>
  <c r="K372" i="98"/>
  <c r="Q372" i="98"/>
  <c r="K412" i="98"/>
  <c r="Q412" i="98"/>
  <c r="K16" i="98"/>
  <c r="K473" i="98"/>
  <c r="Q473" i="98"/>
  <c r="K73" i="98"/>
  <c r="Q73" i="98"/>
  <c r="K875" i="98"/>
  <c r="Q875" i="98"/>
  <c r="K71" i="98"/>
  <c r="K573" i="98"/>
  <c r="Q573" i="98"/>
  <c r="K147" i="98"/>
  <c r="Q147" i="98"/>
  <c r="K278" i="98"/>
  <c r="K873" i="98"/>
  <c r="Q873" i="98"/>
  <c r="K645" i="98"/>
  <c r="K312" i="98"/>
  <c r="K878" i="98"/>
  <c r="K439" i="98"/>
  <c r="Q439" i="98"/>
  <c r="K803" i="98"/>
  <c r="K559" i="98"/>
  <c r="Q559" i="98"/>
  <c r="K510" i="98"/>
  <c r="Q510" i="98"/>
  <c r="K350" i="98"/>
  <c r="K70" i="98"/>
  <c r="K336" i="98"/>
  <c r="K400" i="98"/>
  <c r="K276" i="98"/>
  <c r="Q276" i="98"/>
  <c r="K213" i="98"/>
  <c r="K853" i="98"/>
  <c r="Q853" i="98"/>
  <c r="K900" i="98"/>
  <c r="Q900" i="98"/>
  <c r="K306" i="98"/>
  <c r="K425" i="98"/>
  <c r="K76" i="98"/>
  <c r="Q76" i="98"/>
  <c r="K445" i="98"/>
  <c r="K68" i="98"/>
  <c r="K697" i="98"/>
  <c r="K691" i="98"/>
  <c r="Q691" i="98"/>
  <c r="K237" i="98"/>
  <c r="Q237" i="98"/>
  <c r="K382" i="98"/>
  <c r="K607" i="98"/>
  <c r="K880" i="98"/>
  <c r="Q880" i="98"/>
  <c r="K918" i="98"/>
  <c r="K603" i="98"/>
  <c r="K801" i="98"/>
  <c r="Q801" i="98"/>
  <c r="K64" i="98"/>
  <c r="K253" i="98"/>
  <c r="K641" i="98"/>
  <c r="K701" i="98"/>
  <c r="K427" i="98"/>
  <c r="K699" i="98"/>
  <c r="K375" i="98"/>
  <c r="Q375" i="98"/>
  <c r="K925" i="98"/>
  <c r="K720" i="98"/>
  <c r="K907" i="98"/>
  <c r="Q907" i="98"/>
  <c r="K901" i="98"/>
  <c r="K39" i="98"/>
  <c r="K534" i="98"/>
  <c r="K161" i="98"/>
  <c r="K491" i="98"/>
  <c r="Q491" i="98"/>
  <c r="K156" i="98"/>
  <c r="K894" i="98"/>
  <c r="Q894" i="98"/>
  <c r="K398" i="98"/>
  <c r="Q398" i="98"/>
  <c r="K390" i="98"/>
  <c r="Q390" i="98"/>
  <c r="K646" i="98"/>
  <c r="Q646" i="98"/>
  <c r="K116" i="98"/>
  <c r="K274" i="98"/>
  <c r="Q274" i="98"/>
  <c r="K313" i="98"/>
  <c r="K201" i="98"/>
  <c r="K799" i="98"/>
  <c r="K152" i="98"/>
  <c r="Q152" i="98"/>
  <c r="K198" i="98"/>
  <c r="K687" i="98"/>
  <c r="K719" i="98"/>
  <c r="K866" i="98"/>
  <c r="Q866" i="98"/>
  <c r="K42" i="98"/>
  <c r="K763" i="98"/>
  <c r="Q763" i="98"/>
  <c r="K405" i="98"/>
  <c r="K305" i="98"/>
  <c r="Q305" i="98"/>
  <c r="K911" i="98"/>
  <c r="K795" i="98"/>
  <c r="Q795" i="98"/>
  <c r="K267" i="98"/>
  <c r="Q267" i="98"/>
  <c r="K806" i="98"/>
  <c r="Q806" i="98"/>
  <c r="K459" i="98"/>
  <c r="Q459" i="98"/>
  <c r="K415" i="98"/>
  <c r="Q415" i="98"/>
  <c r="K49" i="98"/>
  <c r="K442" i="98"/>
  <c r="K937" i="98"/>
  <c r="K53" i="98"/>
  <c r="Q53" i="98"/>
  <c r="K323" i="98"/>
  <c r="Q323" i="98"/>
  <c r="K297" i="98"/>
  <c r="K516" i="98"/>
  <c r="K478" i="98"/>
  <c r="K711" i="98"/>
  <c r="K204" i="98"/>
  <c r="K499" i="98"/>
  <c r="Q499" i="98"/>
  <c r="K513" i="98"/>
  <c r="K705" i="98"/>
  <c r="K823" i="98"/>
  <c r="K775" i="98"/>
  <c r="K556" i="98"/>
  <c r="K528" i="98"/>
  <c r="K330" i="98"/>
  <c r="Q330" i="98"/>
  <c r="K915" i="98"/>
  <c r="Q915" i="98"/>
  <c r="K543" i="98"/>
  <c r="Q543" i="98"/>
  <c r="K624" i="98"/>
  <c r="K380" i="98"/>
  <c r="K713" i="98"/>
  <c r="K856" i="98"/>
  <c r="K770" i="98"/>
  <c r="K467" i="98"/>
  <c r="K591" i="98"/>
  <c r="Q591" i="98"/>
  <c r="K376" i="98"/>
  <c r="Q376" i="98"/>
  <c r="K750" i="98"/>
  <c r="K190" i="98"/>
  <c r="Q190" i="98"/>
  <c r="K240" i="98"/>
  <c r="Q240" i="98"/>
  <c r="K906" i="98"/>
  <c r="K91" i="98"/>
  <c r="K698" i="98"/>
  <c r="K179" i="98"/>
  <c r="Q179" i="98"/>
  <c r="K905" i="98"/>
  <c r="Q905" i="98"/>
  <c r="K668" i="98"/>
  <c r="K142" i="98"/>
  <c r="K115" i="98"/>
  <c r="Q115" i="98"/>
  <c r="K209" i="98"/>
  <c r="Q209" i="98"/>
  <c r="K318" i="98"/>
  <c r="Q318" i="98"/>
  <c r="K554" i="98"/>
  <c r="Q554" i="98"/>
  <c r="K342" i="98"/>
  <c r="Q342" i="98"/>
  <c r="K929" i="98"/>
  <c r="K552" i="98"/>
  <c r="Q552" i="98"/>
  <c r="K414" i="98"/>
  <c r="Q414" i="98"/>
  <c r="K484" i="98"/>
  <c r="Q484" i="98"/>
  <c r="K744" i="98"/>
  <c r="Q744" i="98"/>
  <c r="K211" i="98"/>
  <c r="K173" i="98"/>
  <c r="Q173" i="98"/>
  <c r="K628" i="98"/>
  <c r="K31" i="98"/>
  <c r="K889" i="98"/>
  <c r="K429" i="98"/>
  <c r="K692" i="98"/>
  <c r="K272" i="98"/>
  <c r="K256" i="98"/>
  <c r="K320" i="98"/>
  <c r="Q320" i="98"/>
  <c r="K759" i="98"/>
  <c r="Q759" i="98"/>
  <c r="K924" i="98"/>
  <c r="Q924" i="98"/>
  <c r="K488" i="98"/>
  <c r="K280" i="98"/>
  <c r="K891" i="98"/>
  <c r="K210" i="98"/>
  <c r="K788" i="98"/>
  <c r="K160" i="98"/>
  <c r="Q160" i="98"/>
  <c r="K370" i="98"/>
  <c r="K612" i="98"/>
  <c r="Q612" i="98"/>
  <c r="K832" i="98"/>
  <c r="K618" i="98"/>
  <c r="Q618" i="98"/>
  <c r="K468" i="98"/>
  <c r="Q468" i="98"/>
  <c r="K663" i="98"/>
  <c r="Q663" i="98"/>
  <c r="K794" i="98"/>
  <c r="K363" i="98"/>
  <c r="K625" i="98"/>
  <c r="K215" i="98"/>
  <c r="K509" i="98"/>
  <c r="K563" i="98"/>
  <c r="K562" i="98"/>
  <c r="K676" i="98"/>
  <c r="Q676" i="98"/>
  <c r="K536" i="98"/>
  <c r="K532" i="98"/>
  <c r="Q532" i="98"/>
  <c r="K811" i="98"/>
  <c r="K175" i="98"/>
  <c r="Q175" i="98"/>
  <c r="K535" i="98"/>
  <c r="K610" i="98"/>
  <c r="K761" i="98"/>
  <c r="Q761" i="98"/>
  <c r="K835" i="98"/>
  <c r="Q835" i="98"/>
  <c r="K377" i="98"/>
  <c r="Q377" i="98"/>
  <c r="K174" i="98"/>
  <c r="K81" i="98"/>
  <c r="K632" i="98"/>
  <c r="K479" i="98"/>
  <c r="K447" i="98"/>
  <c r="Q447" i="98"/>
  <c r="K85" i="98"/>
  <c r="K623" i="98"/>
  <c r="Q623" i="98"/>
  <c r="K128" i="98"/>
  <c r="K353" i="98"/>
  <c r="Q353" i="98"/>
  <c r="K684" i="98"/>
  <c r="K326" i="98"/>
  <c r="Q326" i="98"/>
  <c r="K241" i="98"/>
  <c r="K365" i="98"/>
  <c r="K754" i="98"/>
  <c r="K685" i="98"/>
  <c r="K236" i="98"/>
  <c r="Q236" i="98"/>
  <c r="K555" i="98"/>
  <c r="Q555" i="98"/>
  <c r="K728" i="98"/>
  <c r="K234" i="98"/>
  <c r="Q234" i="98"/>
  <c r="K331" i="98"/>
  <c r="Q331" i="98"/>
  <c r="K908" i="98"/>
  <c r="K408" i="98"/>
  <c r="K243" i="98"/>
  <c r="Q243" i="98"/>
  <c r="K60" i="98"/>
  <c r="K595" i="98"/>
  <c r="K217" i="98"/>
  <c r="K489" i="98"/>
  <c r="K289" i="98"/>
  <c r="K888" i="98"/>
  <c r="K782" i="98"/>
  <c r="Q782" i="98"/>
  <c r="K143" i="98"/>
  <c r="K678" i="98"/>
  <c r="Q678" i="98"/>
  <c r="K208" i="98"/>
  <c r="K920" i="98"/>
  <c r="K644" i="98"/>
  <c r="K449" i="98"/>
  <c r="K192" i="98"/>
  <c r="K218" i="98"/>
  <c r="K890" i="98"/>
  <c r="K304" i="98"/>
  <c r="K456" i="98"/>
  <c r="K537" i="98"/>
  <c r="K557" i="98"/>
  <c r="K397" i="98"/>
  <c r="K762" i="98"/>
  <c r="K238" i="98"/>
  <c r="K314" i="98"/>
  <c r="K511" i="98"/>
  <c r="K851" i="98"/>
  <c r="K797" i="98"/>
  <c r="Q797" i="98"/>
  <c r="K232" i="98"/>
  <c r="Q232" i="98"/>
  <c r="K41" i="98"/>
  <c r="Q41" i="98"/>
  <c r="K101" i="98"/>
  <c r="Q101" i="98"/>
  <c r="K558" i="98"/>
  <c r="Q558" i="98"/>
  <c r="K807" i="98"/>
  <c r="K669" i="98"/>
  <c r="K371" i="98"/>
  <c r="Q371" i="98"/>
  <c r="K827" i="98"/>
  <c r="Q827" i="98"/>
  <c r="K522" i="98"/>
  <c r="K928" i="98"/>
  <c r="Q928" i="98"/>
  <c r="K50" i="98"/>
  <c r="K514" i="98"/>
  <c r="Q514" i="98"/>
  <c r="K123" i="98"/>
  <c r="K360" i="98"/>
  <c r="Q360" i="98"/>
  <c r="K872" i="98"/>
  <c r="K738" i="98"/>
  <c r="K519" i="98"/>
  <c r="K572" i="98"/>
  <c r="K67" i="98"/>
  <c r="K403" i="98"/>
  <c r="K82" i="98"/>
  <c r="K118" i="98"/>
  <c r="K845" i="98"/>
  <c r="K847" i="98"/>
  <c r="K932" i="98"/>
  <c r="K74" i="98"/>
  <c r="K507" i="98"/>
  <c r="Q507" i="98"/>
  <c r="K112" i="98"/>
  <c r="K530" i="98"/>
  <c r="Q530" i="98"/>
  <c r="K735" i="98"/>
  <c r="Q735" i="98"/>
  <c r="K651" i="98"/>
  <c r="Q651" i="98"/>
  <c r="K355" i="98"/>
  <c r="Q355" i="98"/>
  <c r="K148" i="98"/>
  <c r="Q148" i="98"/>
  <c r="K935" i="98"/>
  <c r="Q935" i="98"/>
  <c r="K884" i="98"/>
  <c r="K436" i="98"/>
  <c r="Q436" i="98"/>
  <c r="K443" i="98"/>
  <c r="Q443" i="98"/>
  <c r="K539" i="98"/>
  <c r="Q539" i="98"/>
  <c r="K675" i="98"/>
  <c r="Q675" i="98"/>
  <c r="K181" i="98"/>
  <c r="Q181" i="98"/>
  <c r="K48" i="98"/>
  <c r="K714" i="98"/>
  <c r="K406" i="98"/>
  <c r="K409" i="98"/>
  <c r="K322" i="98"/>
  <c r="K219" i="98"/>
  <c r="Q219" i="98"/>
  <c r="K721" i="98"/>
  <c r="K145" i="98"/>
  <c r="K611" i="98"/>
  <c r="K481" i="98"/>
  <c r="K914" i="98"/>
  <c r="K135" i="98"/>
  <c r="K710" i="98"/>
  <c r="K52" i="98"/>
  <c r="K922" i="98"/>
  <c r="K590" i="98"/>
  <c r="K739" i="98"/>
  <c r="Q739" i="98"/>
  <c r="K715" i="98"/>
  <c r="Q715" i="98"/>
  <c r="K154" i="98"/>
  <c r="Q154" i="98"/>
  <c r="K233" i="98"/>
  <c r="K613" i="98"/>
  <c r="Q613" i="98"/>
  <c r="K364" i="98"/>
  <c r="K769" i="98"/>
  <c r="K92" i="98"/>
  <c r="K420" i="98"/>
  <c r="K502" i="98"/>
  <c r="K652" i="98"/>
  <c r="K167" i="98"/>
  <c r="K235" i="98"/>
  <c r="K486" i="98"/>
  <c r="K185" i="98"/>
  <c r="K475" i="98"/>
  <c r="K21" i="98"/>
  <c r="Q21" i="98"/>
  <c r="K102" i="98"/>
  <c r="K290" i="98"/>
  <c r="K88" i="98"/>
  <c r="K821" i="98"/>
  <c r="K867" i="98"/>
  <c r="K747" i="98"/>
  <c r="K634" i="98"/>
  <c r="K841" i="98"/>
  <c r="K492" i="98"/>
  <c r="K357" i="98"/>
  <c r="K98" i="98"/>
  <c r="K818" i="98"/>
  <c r="Q818" i="98"/>
  <c r="K14" i="98"/>
  <c r="K760" i="98"/>
  <c r="Q760" i="98"/>
  <c r="K783" i="98"/>
  <c r="K571" i="98"/>
  <c r="Q571" i="98"/>
  <c r="K700" i="98"/>
  <c r="Q700" i="98"/>
  <c r="K311" i="98"/>
  <c r="Q311" i="98"/>
  <c r="K151" i="98"/>
  <c r="Q151" i="98"/>
  <c r="K879" i="98"/>
  <c r="K808" i="98"/>
  <c r="Q808" i="98"/>
  <c r="K250" i="98"/>
  <c r="Q250" i="98"/>
  <c r="K22" i="98"/>
  <c r="Q22" i="98"/>
  <c r="K560" i="98"/>
  <c r="K337" i="98"/>
  <c r="Q337" i="98"/>
  <c r="K448" i="98"/>
  <c r="K393" i="98"/>
  <c r="K454" i="98"/>
  <c r="Q454" i="98"/>
  <c r="K281" i="98"/>
  <c r="K609" i="98"/>
  <c r="Q609" i="98"/>
  <c r="K898" i="98"/>
  <c r="K520" i="98"/>
  <c r="K56" i="98"/>
  <c r="K466" i="98"/>
  <c r="Q466" i="98"/>
  <c r="K470" i="98"/>
  <c r="K800" i="98"/>
  <c r="K367" i="98"/>
  <c r="K621" i="98"/>
  <c r="K246" i="98"/>
  <c r="K706" i="98"/>
  <c r="K120" i="98"/>
  <c r="K451" i="98"/>
  <c r="K137" i="98"/>
  <c r="K247" i="98"/>
  <c r="K277" i="98"/>
  <c r="K2" i="98"/>
  <c r="K13" i="98"/>
  <c r="K885" i="98"/>
  <c r="Q885" i="98"/>
  <c r="K638" i="98"/>
  <c r="Q638" i="98"/>
  <c r="K741" i="98"/>
  <c r="Q741" i="98"/>
  <c r="K637" i="98"/>
  <c r="Q637" i="98"/>
  <c r="K310" i="98"/>
  <c r="K777" i="98"/>
  <c r="Q777" i="98"/>
  <c r="K107" i="98"/>
  <c r="K264" i="98"/>
  <c r="K727" i="98"/>
  <c r="K207" i="98"/>
  <c r="K566" i="98"/>
  <c r="K517" i="98"/>
  <c r="Q517" i="98"/>
  <c r="K96" i="98"/>
  <c r="K339" i="98"/>
  <c r="K195" i="98"/>
  <c r="K664" i="98"/>
  <c r="K472" i="98"/>
  <c r="K30" i="98"/>
  <c r="K707" i="98"/>
  <c r="K252" i="98"/>
  <c r="K106" i="98"/>
  <c r="K822" i="98"/>
  <c r="K460" i="98"/>
  <c r="K421" i="98"/>
  <c r="K647" i="98"/>
  <c r="K244" i="98"/>
  <c r="Q244" i="98"/>
  <c r="K392" i="98"/>
  <c r="Q392" i="98"/>
  <c r="K8" i="98"/>
  <c r="Q8" i="98"/>
  <c r="K294" i="98"/>
  <c r="Q294" i="98"/>
  <c r="K239" i="98"/>
  <c r="Q239" i="98"/>
  <c r="K270" i="98"/>
  <c r="Q270" i="98"/>
  <c r="K260" i="98"/>
  <c r="Q260" i="98"/>
  <c r="K279" i="98"/>
  <c r="K686" i="98"/>
  <c r="Q686" i="98"/>
  <c r="K792" i="98"/>
  <c r="K117" i="98"/>
  <c r="Q117" i="98"/>
  <c r="K191" i="98"/>
  <c r="K926" i="98"/>
  <c r="Q926" i="98"/>
  <c r="K401" i="98"/>
  <c r="K838" i="98"/>
  <c r="K716" i="98"/>
  <c r="Q716" i="98"/>
  <c r="K791" i="98"/>
  <c r="Q791" i="98"/>
  <c r="K80" i="98"/>
  <c r="Q80" i="98"/>
  <c r="K746" i="98"/>
  <c r="Q746" i="98"/>
  <c r="K616" i="98"/>
  <c r="K733" i="98"/>
  <c r="Q733" i="98"/>
  <c r="K162" i="98"/>
  <c r="K136" i="98"/>
  <c r="Q136" i="98"/>
  <c r="K182" i="98"/>
  <c r="Q182" i="98"/>
  <c r="K683" i="98"/>
  <c r="Q683" i="98"/>
  <c r="K702" i="98"/>
  <c r="K349" i="98"/>
  <c r="Q349" i="98"/>
  <c r="K730" i="98"/>
  <c r="K286" i="98"/>
  <c r="Q286" i="98"/>
  <c r="K588" i="98"/>
  <c r="K40" i="98"/>
  <c r="K736" i="98"/>
  <c r="Q736" i="98"/>
  <c r="K899" i="98"/>
  <c r="K639" i="98"/>
  <c r="Q639" i="98"/>
  <c r="K549" i="98"/>
  <c r="Q549" i="98"/>
  <c r="K494" i="98"/>
  <c r="Q494" i="98"/>
  <c r="K796" i="98"/>
  <c r="K17" i="98"/>
  <c r="K188" i="98"/>
  <c r="Q188" i="98"/>
  <c r="K205" i="98"/>
  <c r="K87" i="98"/>
  <c r="K316" i="98"/>
  <c r="Q316" i="98"/>
  <c r="K203" i="98"/>
  <c r="Q203" i="98"/>
  <c r="K504" i="98"/>
  <c r="Q504" i="98"/>
  <c r="K444" i="98"/>
  <c r="K666" i="98"/>
  <c r="Q666" i="98"/>
  <c r="K419" i="98"/>
  <c r="K934" i="98"/>
  <c r="K28" i="98"/>
  <c r="K776" i="98"/>
  <c r="Q776" i="98"/>
  <c r="K919" i="98"/>
  <c r="K474" i="98"/>
  <c r="Q474" i="98"/>
  <c r="K936" i="98"/>
  <c r="Q936" i="98"/>
  <c r="K95" i="98"/>
  <c r="K126" i="98"/>
  <c r="K768" i="98"/>
  <c r="K826" i="98"/>
  <c r="K166" i="98"/>
  <c r="K359" i="98"/>
  <c r="K485" i="98"/>
  <c r="K24" i="98"/>
  <c r="K506" i="98"/>
  <c r="K465" i="98"/>
  <c r="K553" i="98"/>
  <c r="Q553" i="98"/>
  <c r="K271" i="98"/>
  <c r="Q271" i="98"/>
  <c r="K335" i="98"/>
  <c r="Q335" i="98"/>
  <c r="K921" i="98"/>
  <c r="Q921" i="98"/>
  <c r="K249" i="98"/>
  <c r="K677" i="98"/>
  <c r="Q677" i="98"/>
  <c r="K693" i="98"/>
  <c r="Q693" i="98"/>
  <c r="K300" i="98"/>
  <c r="K923" i="98"/>
  <c r="Q923" i="98"/>
  <c r="K903" i="98"/>
  <c r="K97" i="98"/>
  <c r="K850" i="98"/>
  <c r="Q850" i="98"/>
  <c r="K524" i="98"/>
  <c r="Q524" i="98"/>
  <c r="K338" i="98"/>
  <c r="Q338" i="98"/>
  <c r="K36" i="98"/>
  <c r="K753" i="98"/>
  <c r="K127" i="98"/>
  <c r="K46" i="98"/>
  <c r="K643" i="98"/>
  <c r="K904" i="98"/>
  <c r="Q904" i="98"/>
  <c r="K125" i="98"/>
  <c r="Q125" i="98"/>
  <c r="K570" i="98"/>
  <c r="K758" i="98"/>
  <c r="Q758" i="98"/>
  <c r="K222" i="98"/>
  <c r="K293" i="98"/>
  <c r="K635" i="98"/>
  <c r="K620" i="98"/>
  <c r="K902" i="98"/>
  <c r="K575" i="98"/>
  <c r="Q575" i="98"/>
  <c r="K124" i="98"/>
  <c r="Q124" i="98"/>
  <c r="K695" i="98"/>
  <c r="Q695" i="98"/>
  <c r="K223" i="98"/>
  <c r="K696" i="98"/>
  <c r="K99" i="98"/>
  <c r="Q99" i="98"/>
  <c r="K257" i="98"/>
  <c r="K77" i="98"/>
  <c r="K477" i="98"/>
  <c r="Q477" i="98"/>
  <c r="K248" i="98"/>
  <c r="K551" i="98"/>
  <c r="Q551" i="98"/>
  <c r="K327" i="98"/>
  <c r="K564" i="98"/>
  <c r="K303" i="98"/>
  <c r="Q303" i="98"/>
  <c r="K86" i="98"/>
  <c r="Q86" i="98"/>
  <c r="K605" i="98"/>
  <c r="Q605" i="98"/>
  <c r="K378" i="98"/>
  <c r="K615" i="98"/>
  <c r="Q615" i="98"/>
  <c r="K529" i="98"/>
  <c r="K614" i="98"/>
  <c r="Q614" i="98"/>
  <c r="K321" i="98"/>
  <c r="K636" i="98"/>
  <c r="K781" i="98"/>
  <c r="Q781" i="98"/>
  <c r="K354" i="98"/>
  <c r="K358" i="98"/>
  <c r="Q358" i="98"/>
  <c r="K834" i="98"/>
  <c r="Q834" i="98"/>
  <c r="K379" i="98"/>
  <c r="K526" i="98"/>
  <c r="K688" i="98"/>
  <c r="K740" i="98"/>
  <c r="K59" i="98"/>
  <c r="K196" i="98"/>
  <c r="K495" i="98"/>
  <c r="Q495" i="98"/>
  <c r="K622" i="98"/>
  <c r="Q622" i="98"/>
  <c r="K38" i="98"/>
  <c r="K105" i="98"/>
  <c r="Q105" i="98"/>
  <c r="K37" i="98"/>
  <c r="Q37" i="98"/>
  <c r="K690" i="98"/>
  <c r="K780" i="98"/>
  <c r="K83" i="98"/>
  <c r="K275" i="98"/>
  <c r="Q275" i="98"/>
  <c r="K895" i="98"/>
  <c r="Q895" i="98"/>
  <c r="K748" i="98"/>
  <c r="Q748" i="98"/>
  <c r="K55" i="98"/>
  <c r="K913" i="98"/>
  <c r="K333" i="98"/>
  <c r="K594" i="98"/>
  <c r="K785" i="98"/>
  <c r="K793" i="98"/>
  <c r="Q793" i="98"/>
  <c r="K426" i="98"/>
  <c r="Q426" i="98"/>
  <c r="K334" i="98"/>
  <c r="K712" i="98"/>
  <c r="K417" i="98"/>
  <c r="M417" i="98" s="1"/>
  <c r="Q417" i="98"/>
  <c r="K490" i="98"/>
  <c r="K54" i="98"/>
  <c r="K4" i="98"/>
  <c r="Q4" i="98"/>
  <c r="K896" i="98"/>
  <c r="K771" i="98"/>
  <c r="K860" i="98"/>
  <c r="K642" i="98"/>
  <c r="K916" i="98"/>
  <c r="K346" i="98"/>
  <c r="K94" i="98"/>
  <c r="K23" i="98"/>
  <c r="K141" i="98"/>
  <c r="K784" i="98"/>
  <c r="Q784" i="98"/>
  <c r="K772" i="98"/>
  <c r="K168" i="98"/>
  <c r="K389" i="98"/>
  <c r="K284" i="98"/>
  <c r="K602" i="98"/>
  <c r="Q602" i="98"/>
  <c r="K47" i="98"/>
  <c r="Q47" i="98"/>
  <c r="K681" i="98"/>
  <c r="Q681" i="98"/>
  <c r="K525" i="98"/>
  <c r="Q525" i="98"/>
  <c r="K329" i="98"/>
  <c r="Q329" i="98"/>
  <c r="K887" i="98"/>
  <c r="Q887" i="98"/>
  <c r="K411" i="98"/>
  <c r="K542" i="98"/>
  <c r="Q542" i="98"/>
  <c r="K836" i="98"/>
  <c r="K608" i="98"/>
  <c r="K356" i="98"/>
  <c r="K708" i="98"/>
  <c r="K43" i="98"/>
  <c r="M43" i="98" s="1"/>
  <c r="Q43" i="98" s="1"/>
  <c r="K32" i="98"/>
  <c r="K214" i="98"/>
  <c r="K457" i="98"/>
  <c r="Q457" i="98"/>
  <c r="K538" i="98"/>
  <c r="Q538" i="98"/>
  <c r="K843" i="98"/>
  <c r="K583" i="98"/>
  <c r="K874" i="98"/>
  <c r="K146" i="98"/>
  <c r="K255" i="98"/>
  <c r="K453" i="98"/>
  <c r="K852" i="98"/>
  <c r="Q852" i="98"/>
  <c r="K812" i="98"/>
  <c r="K187" i="98"/>
  <c r="Q187" i="98"/>
  <c r="K561" i="98"/>
  <c r="K34" i="98"/>
  <c r="K438" i="98"/>
  <c r="K930" i="98"/>
  <c r="K938" i="98"/>
  <c r="Q938" i="98"/>
  <c r="K582" i="98"/>
  <c r="K779" i="98"/>
  <c r="Q779" i="98"/>
  <c r="K606" i="98"/>
  <c r="K149" i="98"/>
  <c r="M149" i="98" s="1"/>
  <c r="Q149" i="98"/>
  <c r="K230" i="98"/>
  <c r="Q230" i="98"/>
  <c r="K458" i="98"/>
  <c r="M458" i="98" s="1"/>
  <c r="Q458" i="98" s="1"/>
  <c r="K176" i="98"/>
  <c r="Q176" i="98"/>
  <c r="K786" i="98"/>
  <c r="K416" i="98"/>
  <c r="M416" i="98" s="1"/>
  <c r="Q416" i="98"/>
  <c r="K368" i="98"/>
  <c r="M368" i="98" s="1"/>
  <c r="Q368" i="98" s="1"/>
  <c r="K805" i="98"/>
  <c r="M805" i="98" s="1"/>
  <c r="Q805" i="98" s="1"/>
  <c r="K285" i="98"/>
  <c r="M285" i="98" s="1"/>
  <c r="Q285" i="98"/>
  <c r="K410" i="98"/>
  <c r="Q410" i="98"/>
  <c r="K348" i="98"/>
  <c r="M348" i="98" s="1"/>
  <c r="Q348" i="98"/>
  <c r="K576" i="98"/>
  <c r="M576" i="98" s="1"/>
  <c r="Q576" i="98"/>
  <c r="K667" i="98"/>
  <c r="M667" i="98" s="1"/>
  <c r="Q667" i="98"/>
  <c r="K498" i="98"/>
  <c r="M498" i="98" s="1"/>
  <c r="Q498" i="98" s="1"/>
  <c r="K548" i="98"/>
  <c r="K221" i="98"/>
  <c r="M221" i="98" s="1"/>
  <c r="Q221" i="98" s="1"/>
  <c r="K51" i="98"/>
  <c r="K202" i="98"/>
  <c r="K487" i="98"/>
  <c r="K574" i="98"/>
  <c r="K296" i="98"/>
  <c r="K480" i="98"/>
  <c r="K242" i="98"/>
  <c r="Q242" i="98"/>
  <c r="K177" i="98"/>
  <c r="M177" i="98" s="1"/>
  <c r="Q177" i="98"/>
  <c r="K533" i="98"/>
  <c r="K129" i="98"/>
  <c r="M129" i="98" s="1"/>
  <c r="Q129" i="98"/>
  <c r="K790" i="98"/>
  <c r="Q790" i="98"/>
  <c r="K689" i="98"/>
  <c r="M689" i="98" s="1"/>
  <c r="Q689" i="98" s="1"/>
  <c r="K259" i="98"/>
  <c r="K27" i="98"/>
  <c r="M27" i="98" s="1"/>
  <c r="Q27" i="98" s="1"/>
  <c r="K220" i="98"/>
  <c r="M220" i="98" s="1"/>
  <c r="Q220" i="98" s="1"/>
  <c r="K598" i="98"/>
  <c r="M598" i="98" s="1"/>
  <c r="Q598" i="98" s="1"/>
  <c r="K178" i="98"/>
  <c r="M178" i="98" s="1"/>
  <c r="Q178" i="98"/>
  <c r="K732" i="98"/>
  <c r="K114" i="98"/>
  <c r="M114" i="98" s="1"/>
  <c r="Q114" i="98" s="1"/>
  <c r="K864" i="98"/>
  <c r="M864" i="98" s="1"/>
  <c r="Q864" i="98" s="1"/>
  <c r="K435" i="98"/>
  <c r="Q435" i="98"/>
  <c r="K79" i="98"/>
  <c r="M79" i="98" s="1"/>
  <c r="Q79" i="98" s="1"/>
  <c r="K817" i="98"/>
  <c r="Q817" i="98"/>
  <c r="M48" i="98"/>
  <c r="Q48" i="98" s="1"/>
  <c r="M480" i="98"/>
  <c r="Q480" i="98" s="1"/>
  <c r="M886" i="98"/>
  <c r="M116" i="98"/>
  <c r="Q116" i="98" s="1"/>
  <c r="M443" i="98"/>
  <c r="M721" i="98"/>
  <c r="Q721" i="98" s="1"/>
  <c r="M82" i="98"/>
  <c r="Q82" i="98" s="1"/>
  <c r="M539" i="98"/>
  <c r="M52" i="98"/>
  <c r="Q52" i="98" s="1"/>
  <c r="M219" i="98"/>
  <c r="M548" i="98"/>
  <c r="Q548" i="98" s="1"/>
  <c r="M922" i="98"/>
  <c r="Q922" i="98" s="1"/>
  <c r="M406" i="98"/>
  <c r="Q406" i="98" s="1"/>
  <c r="M296" i="98"/>
  <c r="Q296" i="98" s="1"/>
  <c r="M675" i="98"/>
  <c r="M786" i="98"/>
  <c r="Q786" i="98" s="1"/>
  <c r="M409" i="98"/>
  <c r="Q409" i="98" s="1"/>
  <c r="M710" i="98"/>
  <c r="Q710" i="98" s="1"/>
  <c r="M436" i="98"/>
  <c r="M714" i="98"/>
  <c r="Q714" i="98" s="1"/>
  <c r="M611" i="98"/>
  <c r="Q611" i="98" s="1"/>
  <c r="M914" i="98"/>
  <c r="Q914" i="98" s="1"/>
  <c r="M181" i="98"/>
  <c r="M322" i="98"/>
  <c r="Q322" i="98" s="1"/>
  <c r="M135" i="98"/>
  <c r="Q135" i="98" s="1"/>
  <c r="M202" i="98"/>
  <c r="Q202" i="98" s="1"/>
  <c r="M715" i="98"/>
  <c r="M233" i="98"/>
  <c r="Q233" i="98" s="1"/>
  <c r="M769" i="98"/>
  <c r="Q769" i="98" s="1"/>
  <c r="M92" i="98"/>
  <c r="Q92" i="98" s="1"/>
  <c r="M185" i="98"/>
  <c r="Q185" i="98" s="1"/>
  <c r="M242" i="98"/>
  <c r="M533" i="98"/>
  <c r="Q533" i="98" s="1"/>
  <c r="M259" i="98"/>
  <c r="Q259" i="98" s="1"/>
  <c r="M420" i="98"/>
  <c r="Q420" i="98" s="1"/>
  <c r="M613" i="98"/>
  <c r="M732" i="98"/>
  <c r="Q732" i="98" s="1"/>
  <c r="M21" i="98"/>
  <c r="M817" i="98"/>
  <c r="M364" i="98"/>
  <c r="Q364" i="98" s="1"/>
  <c r="M652" i="98"/>
  <c r="Q652" i="98" s="1"/>
  <c r="M435" i="98"/>
  <c r="M230" i="98"/>
  <c r="M176" i="98"/>
  <c r="M410" i="98"/>
  <c r="M145" i="98"/>
  <c r="Q145" i="98" s="1"/>
  <c r="M481" i="98"/>
  <c r="Q481" i="98" s="1"/>
  <c r="M51" i="98"/>
  <c r="Q51" i="98" s="1"/>
  <c r="M487" i="98"/>
  <c r="Q487" i="98" s="1"/>
  <c r="M574" i="98"/>
  <c r="Q574" i="98" s="1"/>
  <c r="M590" i="98"/>
  <c r="Q590" i="98" s="1"/>
  <c r="M739" i="98"/>
  <c r="M154" i="98"/>
  <c r="M790" i="98"/>
  <c r="M502" i="98"/>
  <c r="Q502" i="98" s="1"/>
  <c r="M167" i="98"/>
  <c r="Q167" i="98" s="1"/>
  <c r="M235" i="98"/>
  <c r="Q235" i="98" s="1"/>
  <c r="M486" i="98"/>
  <c r="Q486" i="98" s="1"/>
  <c r="M475" i="98"/>
  <c r="Q475" i="98" s="1"/>
  <c r="M162" i="98"/>
  <c r="Q162" i="98" s="1"/>
  <c r="M499" i="98"/>
  <c r="M678" i="98"/>
  <c r="M896" i="98"/>
  <c r="Q896" i="98" s="1"/>
  <c r="M449" i="98"/>
  <c r="Q449" i="98" s="1"/>
  <c r="M287" i="98"/>
  <c r="Q287" i="98" s="1"/>
  <c r="M102" i="98"/>
  <c r="Q102" i="98" s="1"/>
  <c r="M765" i="98"/>
  <c r="Q765" i="98" s="1"/>
  <c r="M799" i="98"/>
  <c r="Q799" i="98" s="1"/>
  <c r="M557" i="98"/>
  <c r="Q557" i="98" s="1"/>
  <c r="M856" i="98"/>
  <c r="Q856" i="98" s="1"/>
  <c r="M376" i="98"/>
  <c r="M474" i="98"/>
  <c r="M899" i="98"/>
  <c r="Q899" i="98" s="1"/>
  <c r="M937" i="98"/>
  <c r="Q937" i="98" s="1"/>
  <c r="M286" i="98"/>
  <c r="M556" i="98"/>
  <c r="Q556" i="98" s="1"/>
  <c r="M205" i="98"/>
  <c r="Q205" i="98" s="1"/>
  <c r="M666" i="98"/>
  <c r="M49" i="98"/>
  <c r="Q49" i="98" s="1"/>
  <c r="M504" i="98"/>
  <c r="M459" i="98"/>
  <c r="M683" i="98"/>
  <c r="M415" i="98"/>
  <c r="M297" i="98"/>
  <c r="Q297" i="98" s="1"/>
  <c r="M516" i="98"/>
  <c r="Q516" i="98" s="1"/>
  <c r="M796" i="98"/>
  <c r="Q796" i="98" s="1"/>
  <c r="M770" i="98"/>
  <c r="Q770" i="98" s="1"/>
  <c r="M936" i="98"/>
  <c r="M190" i="98"/>
  <c r="M166" i="98"/>
  <c r="Q166" i="98" s="1"/>
  <c r="M919" i="98"/>
  <c r="M668" i="98"/>
  <c r="Q668" i="98" s="1"/>
  <c r="M465" i="98"/>
  <c r="Q465" i="98" s="1"/>
  <c r="M267" i="98"/>
  <c r="M136" i="98"/>
  <c r="M53" i="98"/>
  <c r="M711" i="98"/>
  <c r="Q711" i="98" s="1"/>
  <c r="M494" i="98"/>
  <c r="M705" i="98"/>
  <c r="Q705" i="98" s="1"/>
  <c r="M823" i="98"/>
  <c r="Q823" i="98" s="1"/>
  <c r="M316" i="98"/>
  <c r="M624" i="98"/>
  <c r="Q624" i="98" s="1"/>
  <c r="M380" i="98"/>
  <c r="Q380" i="98" s="1"/>
  <c r="M713" i="98"/>
  <c r="Q713" i="98" s="1"/>
  <c r="M28" i="98"/>
  <c r="Q28" i="98" s="1"/>
  <c r="M467" i="98"/>
  <c r="Q467" i="98" s="1"/>
  <c r="M95" i="98"/>
  <c r="Q95" i="98" s="1"/>
  <c r="M179" i="98"/>
  <c r="M24" i="98"/>
  <c r="Q24" i="98" s="1"/>
  <c r="M806" i="98"/>
  <c r="M442" i="98"/>
  <c r="Q442" i="98" s="1"/>
  <c r="M588" i="98"/>
  <c r="Q588" i="98" s="1"/>
  <c r="M639" i="98"/>
  <c r="M775" i="98"/>
  <c r="Q775" i="98" s="1"/>
  <c r="M444" i="98"/>
  <c r="Q444" i="98" s="1"/>
  <c r="M419" i="98"/>
  <c r="Q419" i="98" s="1"/>
  <c r="M776" i="98"/>
  <c r="M240" i="98"/>
  <c r="M91" i="98"/>
  <c r="Q91" i="98" s="1"/>
  <c r="M359" i="98"/>
  <c r="Q359" i="98" s="1"/>
  <c r="M905" i="98"/>
  <c r="M506" i="98"/>
  <c r="Q506" i="98" s="1"/>
  <c r="M182" i="98"/>
  <c r="M702" i="98"/>
  <c r="Q702" i="98" s="1"/>
  <c r="M349" i="98"/>
  <c r="M730" i="98"/>
  <c r="Q730" i="98" s="1"/>
  <c r="M323" i="98"/>
  <c r="M40" i="98"/>
  <c r="Q40" i="98" s="1"/>
  <c r="M736" i="98"/>
  <c r="M478" i="98"/>
  <c r="Q478" i="98" s="1"/>
  <c r="M549" i="98"/>
  <c r="M188" i="98"/>
  <c r="M528" i="98"/>
  <c r="Q528" i="98" s="1"/>
  <c r="M203" i="98"/>
  <c r="M934" i="98"/>
  <c r="Q934" i="98" s="1"/>
  <c r="M591" i="98"/>
  <c r="M750" i="98"/>
  <c r="Q750" i="98" s="1"/>
  <c r="M126" i="98"/>
  <c r="Q126" i="98" s="1"/>
  <c r="M906" i="98"/>
  <c r="Q906" i="98" s="1"/>
  <c r="M768" i="98"/>
  <c r="Q768" i="98" s="1"/>
  <c r="M826" i="98"/>
  <c r="Q826" i="98" s="1"/>
  <c r="M485" i="98"/>
  <c r="Q485" i="98" s="1"/>
  <c r="M115" i="98"/>
  <c r="M87" i="98"/>
  <c r="Q87" i="98" s="1"/>
  <c r="M342" i="98"/>
  <c r="M759" i="98"/>
  <c r="M160" i="98"/>
  <c r="M744" i="98"/>
  <c r="M363" i="98"/>
  <c r="Q363" i="98" s="1"/>
  <c r="M692" i="98"/>
  <c r="Q692" i="98" s="1"/>
  <c r="M127" i="98"/>
  <c r="Q127" i="98" s="1"/>
  <c r="M338" i="98"/>
  <c r="M553" i="98"/>
  <c r="M677" i="98"/>
  <c r="M850" i="98"/>
  <c r="M280" i="98"/>
  <c r="Q280" i="98" s="1"/>
  <c r="M618" i="98"/>
  <c r="M209" i="98"/>
  <c r="M335" i="98"/>
  <c r="M552" i="98"/>
  <c r="M484" i="98"/>
  <c r="M923" i="98"/>
  <c r="M173" i="98"/>
  <c r="M753" i="98"/>
  <c r="Q753" i="98" s="1"/>
  <c r="M256" i="98"/>
  <c r="Q256" i="98" s="1"/>
  <c r="M570" i="98"/>
  <c r="Q570" i="98" s="1"/>
  <c r="M635" i="98"/>
  <c r="M124" i="98"/>
  <c r="M99" i="98"/>
  <c r="M509" i="98"/>
  <c r="Q509" i="98" s="1"/>
  <c r="M563" i="98"/>
  <c r="Q563" i="98" s="1"/>
  <c r="M318" i="98"/>
  <c r="M921" i="98"/>
  <c r="M929" i="98"/>
  <c r="Q929" i="98" s="1"/>
  <c r="M693" i="98"/>
  <c r="M903" i="98"/>
  <c r="Q903" i="98" s="1"/>
  <c r="M628" i="98"/>
  <c r="Q628" i="98" s="1"/>
  <c r="M524" i="98"/>
  <c r="M31" i="98"/>
  <c r="Q31" i="98" s="1"/>
  <c r="M889" i="98"/>
  <c r="Q889" i="98" s="1"/>
  <c r="M272" i="98"/>
  <c r="Q272" i="98" s="1"/>
  <c r="M320" i="98"/>
  <c r="M904" i="98"/>
  <c r="M125" i="98"/>
  <c r="M222" i="98"/>
  <c r="M902" i="98"/>
  <c r="Q902" i="98" s="1"/>
  <c r="M223" i="98"/>
  <c r="Q223" i="98" s="1"/>
  <c r="M77" i="98"/>
  <c r="Q77" i="98" s="1"/>
  <c r="M327" i="98"/>
  <c r="Q327" i="98" s="1"/>
  <c r="M271" i="98"/>
  <c r="M249" i="98"/>
  <c r="Q249" i="98" s="1"/>
  <c r="M300" i="98"/>
  <c r="M211" i="98"/>
  <c r="Q211" i="98" s="1"/>
  <c r="M429" i="98"/>
  <c r="Q429" i="98" s="1"/>
  <c r="M46" i="98"/>
  <c r="Q46" i="98" s="1"/>
  <c r="M924" i="98"/>
  <c r="M210" i="98"/>
  <c r="Q210" i="98" s="1"/>
  <c r="M612" i="98"/>
  <c r="M663" i="98"/>
  <c r="M477" i="98"/>
  <c r="M479" i="98"/>
  <c r="Q479" i="98" s="1"/>
  <c r="M610" i="98"/>
  <c r="Q610" i="98" s="1"/>
  <c r="M38" i="98"/>
  <c r="Q38" i="98" s="1"/>
  <c r="M532" i="98"/>
  <c r="M59" i="98"/>
  <c r="Q59" i="98" s="1"/>
  <c r="M780" i="98"/>
  <c r="Q780" i="98" s="1"/>
  <c r="M615" i="98"/>
  <c r="M636" i="98"/>
  <c r="Q636" i="98" s="1"/>
  <c r="M358" i="98"/>
  <c r="M834" i="98"/>
  <c r="M688" i="98"/>
  <c r="Q688" i="98" s="1"/>
  <c r="M623" i="98"/>
  <c r="M684" i="98"/>
  <c r="Q684" i="98" s="1"/>
  <c r="M326" i="98"/>
  <c r="M754" i="98"/>
  <c r="Q754" i="98" s="1"/>
  <c r="M685" i="98"/>
  <c r="Q685" i="98" s="1"/>
  <c r="M676" i="98"/>
  <c r="M605" i="98"/>
  <c r="M614" i="98"/>
  <c r="M781" i="98"/>
  <c r="M174" i="98"/>
  <c r="Q174" i="98" s="1"/>
  <c r="M379" i="98"/>
  <c r="Q379" i="98" s="1"/>
  <c r="M526" i="98"/>
  <c r="Q526" i="98" s="1"/>
  <c r="M128" i="98"/>
  <c r="Q128" i="98" s="1"/>
  <c r="M353" i="98"/>
  <c r="M241" i="98"/>
  <c r="Q241" i="98" s="1"/>
  <c r="M365" i="98"/>
  <c r="Q365" i="98" s="1"/>
  <c r="M236" i="98"/>
  <c r="M83" i="98"/>
  <c r="Q83" i="98" s="1"/>
  <c r="M303" i="98"/>
  <c r="M175" i="98"/>
  <c r="M835" i="98"/>
  <c r="M81" i="98"/>
  <c r="Q81" i="98" s="1"/>
  <c r="M85" i="98"/>
  <c r="Q85" i="98" s="1"/>
  <c r="M495" i="98"/>
  <c r="M37" i="98"/>
  <c r="M728" i="98"/>
  <c r="Q728" i="98" s="1"/>
  <c r="M60" i="98"/>
  <c r="Q60" i="98" s="1"/>
  <c r="M143" i="98"/>
  <c r="Q143" i="98" s="1"/>
  <c r="M644" i="98"/>
  <c r="Q644" i="98" s="1"/>
  <c r="M888" i="98"/>
  <c r="Q888" i="98" s="1"/>
  <c r="M782" i="98"/>
  <c r="M389" i="98"/>
  <c r="Q389" i="98" s="1"/>
  <c r="M54" i="98"/>
  <c r="Q54" i="98" s="1"/>
  <c r="M920" i="98"/>
  <c r="Q920" i="98" s="1"/>
  <c r="M642" i="98"/>
  <c r="Q642" i="98" s="1"/>
  <c r="M397" i="98"/>
  <c r="Q397" i="98" s="1"/>
  <c r="M762" i="98"/>
  <c r="Q762" i="98" s="1"/>
  <c r="M331" i="98"/>
  <c r="M771" i="98"/>
  <c r="Q771" i="98" s="1"/>
  <c r="M748" i="98"/>
  <c r="M55" i="98"/>
  <c r="Q55" i="98" s="1"/>
  <c r="M594" i="98"/>
  <c r="Q594" i="98" s="1"/>
  <c r="M785" i="98"/>
  <c r="Q785" i="98" s="1"/>
  <c r="M490" i="98"/>
  <c r="Q490" i="98" s="1"/>
  <c r="M890" i="98"/>
  <c r="Q890" i="98" s="1"/>
  <c r="M916" i="98"/>
  <c r="Q916" i="98" s="1"/>
  <c r="M304" i="98"/>
  <c r="Q304" i="98" s="1"/>
  <c r="M511" i="98"/>
  <c r="Q511" i="98" s="1"/>
  <c r="M851" i="98"/>
  <c r="Q851" i="98" s="1"/>
  <c r="M408" i="98"/>
  <c r="Q408" i="98" s="1"/>
  <c r="M217" i="98"/>
  <c r="Q217" i="98" s="1"/>
  <c r="M334" i="98"/>
  <c r="Q334" i="98" s="1"/>
  <c r="M208" i="98"/>
  <c r="Q208" i="98" s="1"/>
  <c r="M346" i="98"/>
  <c r="Q346" i="98" s="1"/>
  <c r="M537" i="98"/>
  <c r="Q537" i="98" s="1"/>
  <c r="M275" i="98"/>
  <c r="M895" i="98"/>
  <c r="M913" i="98"/>
  <c r="Q913" i="98" s="1"/>
  <c r="M333" i="98"/>
  <c r="Q333" i="98" s="1"/>
  <c r="M793" i="98"/>
  <c r="M489" i="98"/>
  <c r="Q489" i="98" s="1"/>
  <c r="M426" i="98"/>
  <c r="M289" i="98"/>
  <c r="Q289" i="98" s="1"/>
  <c r="M712" i="98"/>
  <c r="Q712" i="98" s="1"/>
  <c r="M4" i="98"/>
  <c r="M192" i="98"/>
  <c r="Q192" i="98" s="1"/>
  <c r="M860" i="98"/>
  <c r="Q860" i="98" s="1"/>
  <c r="M218" i="98"/>
  <c r="Q218" i="98" s="1"/>
  <c r="M456" i="98"/>
  <c r="Q456" i="98" s="1"/>
  <c r="M141" i="98"/>
  <c r="Q141" i="98" s="1"/>
  <c r="M238" i="98"/>
  <c r="Q238" i="98" s="1"/>
  <c r="M314" i="98"/>
  <c r="Q314" i="98" s="1"/>
  <c r="M772" i="98"/>
  <c r="Q772" i="98" s="1"/>
  <c r="M932" i="98"/>
  <c r="Q932" i="98" s="1"/>
  <c r="M329" i="98"/>
  <c r="M572" i="98"/>
  <c r="Q572" i="98" s="1"/>
  <c r="M67" i="98"/>
  <c r="Q67" i="98" s="1"/>
  <c r="M561" i="98"/>
  <c r="Q561" i="98" s="1"/>
  <c r="M34" i="98"/>
  <c r="Q34" i="98" s="1"/>
  <c r="M602" i="98"/>
  <c r="M836" i="98"/>
  <c r="Q836" i="98" s="1"/>
  <c r="M538" i="98"/>
  <c r="M118" i="98"/>
  <c r="Q118" i="98" s="1"/>
  <c r="M845" i="98"/>
  <c r="Q845" i="98" s="1"/>
  <c r="M797" i="98"/>
  <c r="M232" i="98"/>
  <c r="M558" i="98"/>
  <c r="M807" i="98"/>
  <c r="Q807" i="98" s="1"/>
  <c r="M827" i="98"/>
  <c r="M522" i="98"/>
  <c r="Q522" i="98" s="1"/>
  <c r="M514" i="98"/>
  <c r="M123" i="98"/>
  <c r="Q123" i="98" s="1"/>
  <c r="M738" i="98"/>
  <c r="Q738" i="98" s="1"/>
  <c r="M519" i="98"/>
  <c r="Q519" i="98" s="1"/>
  <c r="M583" i="98"/>
  <c r="Q583" i="98" s="1"/>
  <c r="M146" i="98"/>
  <c r="Q146" i="98" s="1"/>
  <c r="M812" i="98"/>
  <c r="Q812" i="98" s="1"/>
  <c r="M112" i="98"/>
  <c r="Q112" i="98" s="1"/>
  <c r="M681" i="98"/>
  <c r="M411" i="98"/>
  <c r="Q411" i="98" s="1"/>
  <c r="M356" i="98"/>
  <c r="Q356" i="98" s="1"/>
  <c r="M214" i="98"/>
  <c r="Q214" i="98" s="1"/>
  <c r="M403" i="98"/>
  <c r="Q403" i="98" s="1"/>
  <c r="M847" i="98"/>
  <c r="Q847" i="98" s="1"/>
  <c r="M438" i="98"/>
  <c r="Q438" i="98" s="1"/>
  <c r="M41" i="98"/>
  <c r="M101" i="98"/>
  <c r="M669" i="98"/>
  <c r="M371" i="98"/>
  <c r="M928" i="98"/>
  <c r="M50" i="98"/>
  <c r="Q50" i="98" s="1"/>
  <c r="M360" i="98"/>
  <c r="M872" i="98"/>
  <c r="Q872" i="98" s="1"/>
  <c r="M453" i="98"/>
  <c r="Q453" i="98" s="1"/>
  <c r="M74" i="98"/>
  <c r="Q74" i="98" s="1"/>
  <c r="M720" i="98"/>
  <c r="Q720" i="98" s="1"/>
  <c r="M938" i="98"/>
  <c r="M355" i="98"/>
  <c r="M637" i="98"/>
  <c r="M382" i="98"/>
  <c r="Q382" i="98" s="1"/>
  <c r="M822" i="98"/>
  <c r="Q822" i="98" s="1"/>
  <c r="M534" i="98"/>
  <c r="Q534" i="98" s="1"/>
  <c r="M517" i="98"/>
  <c r="M901" i="98"/>
  <c r="Q901" i="98" s="1"/>
  <c r="M735" i="98"/>
  <c r="M148" i="98"/>
  <c r="M779" i="98"/>
  <c r="M935" i="98"/>
  <c r="M264" i="98"/>
  <c r="Q264" i="98" s="1"/>
  <c r="M664" i="98"/>
  <c r="Q664" i="98" s="1"/>
  <c r="M607" i="98"/>
  <c r="Q607" i="98" s="1"/>
  <c r="M207" i="98"/>
  <c r="Q207" i="98" s="1"/>
  <c r="M339" i="98"/>
  <c r="Q339" i="98" s="1"/>
  <c r="M30" i="98"/>
  <c r="Q30" i="98" s="1"/>
  <c r="M907" i="98"/>
  <c r="M421" i="98"/>
  <c r="Q421" i="98" s="1"/>
  <c r="M582" i="98"/>
  <c r="Q582" i="98" s="1"/>
  <c r="M777" i="98"/>
  <c r="M880" i="98"/>
  <c r="M801" i="98"/>
  <c r="M64" i="98"/>
  <c r="Q64" i="98" s="1"/>
  <c r="M701" i="98"/>
  <c r="Q701" i="98" s="1"/>
  <c r="M427" i="98"/>
  <c r="Q427" i="98" s="1"/>
  <c r="M925" i="98"/>
  <c r="Q925" i="98" s="1"/>
  <c r="M161" i="98"/>
  <c r="Q161" i="98" s="1"/>
  <c r="M930" i="98"/>
  <c r="Q930" i="98" s="1"/>
  <c r="M606" i="98"/>
  <c r="Q606" i="98" s="1"/>
  <c r="M918" i="98"/>
  <c r="Q918" i="98" s="1"/>
  <c r="M603" i="98"/>
  <c r="Q603" i="98" s="1"/>
  <c r="M253" i="98"/>
  <c r="Q253" i="98" s="1"/>
  <c r="M641" i="98"/>
  <c r="Q641" i="98" s="1"/>
  <c r="M699" i="98"/>
  <c r="Q699" i="98" s="1"/>
  <c r="M375" i="98"/>
  <c r="M252" i="98"/>
  <c r="Q252" i="98" s="1"/>
  <c r="M39" i="98"/>
  <c r="Q39" i="98" s="1"/>
  <c r="M651" i="98"/>
  <c r="M884" i="98"/>
  <c r="Q884" i="98" s="1"/>
  <c r="M204" i="98"/>
  <c r="Q204" i="98" s="1"/>
  <c r="M17" i="98"/>
  <c r="Q17" i="98" s="1"/>
  <c r="M513" i="98"/>
  <c r="Q513" i="98" s="1"/>
  <c r="M915" i="98"/>
  <c r="M698" i="98"/>
  <c r="Q698" i="98" s="1"/>
  <c r="M142" i="98"/>
  <c r="Q142" i="98" s="1"/>
  <c r="M554" i="98"/>
  <c r="M414" i="98"/>
  <c r="M97" i="98"/>
  <c r="Q97" i="98" s="1"/>
  <c r="M36" i="98"/>
  <c r="Q36" i="98" s="1"/>
  <c r="M643" i="98"/>
  <c r="Q643" i="98" s="1"/>
  <c r="M330" i="98"/>
  <c r="M543" i="98"/>
  <c r="M488" i="98"/>
  <c r="Q488" i="98" s="1"/>
  <c r="M758" i="98"/>
  <c r="M891" i="98"/>
  <c r="Q891" i="98" s="1"/>
  <c r="M293" i="98"/>
  <c r="Q293" i="98" s="1"/>
  <c r="M788" i="98"/>
  <c r="Q788" i="98" s="1"/>
  <c r="M620" i="98"/>
  <c r="Q620" i="98" s="1"/>
  <c r="M370" i="98"/>
  <c r="Q370" i="98" s="1"/>
  <c r="M575" i="98"/>
  <c r="M832" i="98"/>
  <c r="Q832" i="98" s="1"/>
  <c r="M695" i="98"/>
  <c r="M468" i="98"/>
  <c r="M696" i="98"/>
  <c r="Q696" i="98" s="1"/>
  <c r="M794" i="98"/>
  <c r="Q794" i="98" s="1"/>
  <c r="M257" i="98"/>
  <c r="Q257" i="98" s="1"/>
  <c r="M625" i="98"/>
  <c r="Q625" i="98" s="1"/>
  <c r="M215" i="98"/>
  <c r="Q215" i="98" s="1"/>
  <c r="M248" i="98"/>
  <c r="Q248" i="98" s="1"/>
  <c r="M551" i="98"/>
  <c r="M562" i="98"/>
  <c r="Q562" i="98" s="1"/>
  <c r="M564" i="98"/>
  <c r="Q564" i="98" s="1"/>
  <c r="M536" i="98"/>
  <c r="Q536" i="98" s="1"/>
  <c r="M86" i="98"/>
  <c r="M811" i="98"/>
  <c r="Q811" i="98" s="1"/>
  <c r="M378" i="98"/>
  <c r="Q378" i="98" s="1"/>
  <c r="M535" i="98"/>
  <c r="Q535" i="98" s="1"/>
  <c r="M529" i="98"/>
  <c r="Q529" i="98" s="1"/>
  <c r="M761" i="98"/>
  <c r="M321" i="98"/>
  <c r="Q321" i="98" s="1"/>
  <c r="M632" i="98"/>
  <c r="M447" i="98"/>
  <c r="M740" i="98"/>
  <c r="Q740" i="98" s="1"/>
  <c r="M196" i="98"/>
  <c r="Q196" i="98" s="1"/>
  <c r="M622" i="98"/>
  <c r="M105" i="98"/>
  <c r="M690" i="98"/>
  <c r="Q690" i="98" s="1"/>
  <c r="M555" i="98"/>
  <c r="M234" i="98"/>
  <c r="M908" i="98"/>
  <c r="Q908" i="98" s="1"/>
  <c r="M243" i="98"/>
  <c r="M595" i="98"/>
  <c r="Q595" i="98" s="1"/>
  <c r="M377" i="98"/>
  <c r="M354" i="98"/>
  <c r="Q354" i="98" s="1"/>
  <c r="M94" i="98"/>
  <c r="Q94" i="98" s="1"/>
  <c r="M23" i="98"/>
  <c r="Q23" i="98" s="1"/>
  <c r="M784" i="98"/>
  <c r="M168" i="98"/>
  <c r="Q168" i="98" s="1"/>
  <c r="M284" i="98"/>
  <c r="Q284" i="98" s="1"/>
  <c r="M47" i="98"/>
  <c r="M525" i="98"/>
  <c r="M887" i="98"/>
  <c r="M542" i="98"/>
  <c r="M608" i="98"/>
  <c r="Q608" i="98" s="1"/>
  <c r="M708" i="98"/>
  <c r="Q708" i="98" s="1"/>
  <c r="M32" i="98"/>
  <c r="Q32" i="98" s="1"/>
  <c r="M457" i="98"/>
  <c r="M843" i="98"/>
  <c r="Q843" i="98" s="1"/>
  <c r="M874" i="98"/>
  <c r="Q874" i="98" s="1"/>
  <c r="M255" i="98"/>
  <c r="Q255" i="98" s="1"/>
  <c r="M852" i="98"/>
  <c r="M187" i="98"/>
  <c r="M507" i="98"/>
  <c r="M530" i="98"/>
  <c r="M305" i="98"/>
  <c r="M290" i="98"/>
  <c r="Q290" i="98" s="1"/>
  <c r="M386" i="98"/>
  <c r="Q386" i="98" s="1"/>
  <c r="M88" i="98"/>
  <c r="Q88" i="98" s="1"/>
  <c r="M194" i="98"/>
  <c r="Q194" i="98" s="1"/>
  <c r="M492" i="98"/>
  <c r="Q492" i="98" s="1"/>
  <c r="M383" i="98"/>
  <c r="Q383" i="98" s="1"/>
  <c r="M357" i="98"/>
  <c r="Q357" i="98" s="1"/>
  <c r="M867" i="98"/>
  <c r="Q867" i="98" s="1"/>
  <c r="M491" i="98"/>
  <c r="M747" i="98"/>
  <c r="Q747" i="98" s="1"/>
  <c r="M398" i="98"/>
  <c r="M198" i="98"/>
  <c r="Q198" i="98" s="1"/>
  <c r="M818" i="98"/>
  <c r="M926" i="98"/>
  <c r="M156" i="98"/>
  <c r="Q156" i="98" s="1"/>
  <c r="M274" i="98"/>
  <c r="M686" i="98"/>
  <c r="M687" i="98"/>
  <c r="Q687" i="98" s="1"/>
  <c r="M838" i="98"/>
  <c r="Q838" i="98" s="1"/>
  <c r="M42" i="98"/>
  <c r="Q42" i="98" s="1"/>
  <c r="M763" i="98"/>
  <c r="M418" i="98"/>
  <c r="Q418" i="98" s="1"/>
  <c r="M656" i="98"/>
  <c r="M634" i="98"/>
  <c r="Q634" i="98" s="1"/>
  <c r="M157" i="98"/>
  <c r="Q157" i="98" s="1"/>
  <c r="M810" i="98"/>
  <c r="Q810" i="98" s="1"/>
  <c r="M390" i="98"/>
  <c r="M117" i="98"/>
  <c r="M152" i="98"/>
  <c r="M821" i="98"/>
  <c r="Q821" i="98" s="1"/>
  <c r="M144" i="98"/>
  <c r="Q144" i="98" s="1"/>
  <c r="M760" i="98"/>
  <c r="M244" i="98"/>
  <c r="M894" i="98"/>
  <c r="M239" i="98"/>
  <c r="M646" i="98"/>
  <c r="M260" i="98"/>
  <c r="M313" i="98"/>
  <c r="Q313" i="98" s="1"/>
  <c r="M201" i="98"/>
  <c r="Q201" i="98" s="1"/>
  <c r="M719" i="98"/>
  <c r="Q719" i="98" s="1"/>
  <c r="M866" i="98"/>
  <c r="M791" i="98"/>
  <c r="M405" i="98"/>
  <c r="Q405" i="98" s="1"/>
  <c r="M733" i="98"/>
  <c r="M795" i="98"/>
  <c r="M840" i="98"/>
  <c r="Q840" i="98" s="1"/>
  <c r="M169" i="98"/>
  <c r="Q169" i="98" s="1"/>
  <c r="M841" i="98"/>
  <c r="Q841" i="98" s="1"/>
  <c r="M671" i="98"/>
  <c r="M381" i="98"/>
  <c r="Q381" i="98" s="1"/>
  <c r="M388" i="98"/>
  <c r="M577" i="98"/>
  <c r="Q577" i="98" s="1"/>
  <c r="M8" i="98"/>
  <c r="M746" i="98"/>
  <c r="M310" i="98"/>
  <c r="Q310" i="98" s="1"/>
  <c r="M107" i="98"/>
  <c r="Q107" i="98" s="1"/>
  <c r="M727" i="98"/>
  <c r="Q727" i="98" s="1"/>
  <c r="M566" i="98"/>
  <c r="Q566" i="98" s="1"/>
  <c r="M96" i="98"/>
  <c r="Q96" i="98" s="1"/>
  <c r="M195" i="98"/>
  <c r="Q195" i="98" s="1"/>
  <c r="M472" i="98"/>
  <c r="Q472" i="98" s="1"/>
  <c r="M707" i="98"/>
  <c r="Q707" i="98" s="1"/>
  <c r="M106" i="98"/>
  <c r="Q106" i="98" s="1"/>
  <c r="M460" i="98"/>
  <c r="Q460" i="98" s="1"/>
  <c r="M647" i="98"/>
  <c r="Q647" i="98" s="1"/>
  <c r="M392" i="98"/>
  <c r="M294" i="98"/>
  <c r="M270" i="98"/>
  <c r="M279" i="98"/>
  <c r="Q279" i="98" s="1"/>
  <c r="M792" i="98"/>
  <c r="Q792" i="98" s="1"/>
  <c r="M191" i="98"/>
  <c r="Q191" i="98" s="1"/>
  <c r="M401" i="98"/>
  <c r="Q401" i="98" s="1"/>
  <c r="M716" i="98"/>
  <c r="M80" i="98"/>
  <c r="M616" i="98"/>
  <c r="Q616" i="98" s="1"/>
  <c r="M911" i="98"/>
  <c r="Q911" i="98" s="1"/>
  <c r="M147" i="98"/>
  <c r="M466" i="98"/>
  <c r="M451" i="98"/>
  <c r="Q451" i="98" s="1"/>
  <c r="M609" i="98"/>
  <c r="M621" i="98"/>
  <c r="Q621" i="98" s="1"/>
  <c r="M445" i="98"/>
  <c r="Q445" i="98" s="1"/>
  <c r="M879" i="98"/>
  <c r="Q879" i="98" s="1"/>
  <c r="M71" i="98"/>
  <c r="Q71" i="98" s="1"/>
  <c r="M278" i="98"/>
  <c r="Q278" i="98" s="1"/>
  <c r="M873" i="98"/>
  <c r="M473" i="98"/>
  <c r="M73" i="98"/>
  <c r="M560" i="98"/>
  <c r="Q560" i="98" s="1"/>
  <c r="M454" i="98"/>
  <c r="M312" i="98"/>
  <c r="Q312" i="98" s="1"/>
  <c r="M878" i="98"/>
  <c r="Q878" i="98" s="1"/>
  <c r="M439" i="98"/>
  <c r="M510" i="98"/>
  <c r="M350" i="98"/>
  <c r="Q350" i="98" s="1"/>
  <c r="M400" i="98"/>
  <c r="Q400" i="98" s="1"/>
  <c r="M276" i="98"/>
  <c r="M900" i="98"/>
  <c r="M306" i="98"/>
  <c r="Q306" i="98" s="1"/>
  <c r="M2" i="98"/>
  <c r="Q2" i="98" s="1"/>
  <c r="M68" i="98"/>
  <c r="Q68" i="98" s="1"/>
  <c r="M13" i="98"/>
  <c r="Q13" i="98" s="1"/>
  <c r="M311" i="98"/>
  <c r="M250" i="98"/>
  <c r="M573" i="98"/>
  <c r="M645" i="98"/>
  <c r="Q645" i="98" s="1"/>
  <c r="M520" i="98"/>
  <c r="Q520" i="98" s="1"/>
  <c r="M800" i="98"/>
  <c r="Q800" i="98" s="1"/>
  <c r="M706" i="98"/>
  <c r="Q706" i="98" s="1"/>
  <c r="M247" i="98"/>
  <c r="Q247" i="98" s="1"/>
  <c r="M697" i="98"/>
  <c r="Q697" i="98" s="1"/>
  <c r="M571" i="98"/>
  <c r="M372" i="98"/>
  <c r="M412" i="98"/>
  <c r="M16" i="98"/>
  <c r="Q16" i="98" s="1"/>
  <c r="M875" i="98"/>
  <c r="M448" i="98"/>
  <c r="Q448" i="98" s="1"/>
  <c r="M803" i="98"/>
  <c r="Q803" i="98" s="1"/>
  <c r="M559" i="98"/>
  <c r="M70" i="98"/>
  <c r="Q70" i="98" s="1"/>
  <c r="M336" i="98"/>
  <c r="Q336" i="98" s="1"/>
  <c r="M213" i="98"/>
  <c r="Q213" i="98" s="1"/>
  <c r="M853" i="98"/>
  <c r="M425" i="98"/>
  <c r="Q425" i="98" s="1"/>
  <c r="M277" i="98"/>
  <c r="Q277" i="98" s="1"/>
  <c r="M638" i="98"/>
  <c r="M691" i="98"/>
  <c r="M741" i="98"/>
  <c r="M237" i="98"/>
  <c r="M885" i="98"/>
  <c r="M98" i="98"/>
  <c r="Q98" i="98" s="1"/>
  <c r="M14" i="98"/>
  <c r="Q14" i="98" s="1"/>
  <c r="M783" i="98"/>
  <c r="Q783" i="98" s="1"/>
  <c r="M700" i="98"/>
  <c r="M151" i="98"/>
  <c r="M808" i="98"/>
  <c r="M22" i="98"/>
  <c r="M337" i="98"/>
  <c r="M393" i="98"/>
  <c r="Q393" i="98" s="1"/>
  <c r="M281" i="98"/>
  <c r="Q281" i="98" s="1"/>
  <c r="M898" i="98"/>
  <c r="Q898" i="98" s="1"/>
  <c r="M56" i="98"/>
  <c r="Q56" i="98" s="1"/>
  <c r="M470" i="98"/>
  <c r="Q470" i="98" s="1"/>
  <c r="M367" i="98"/>
  <c r="Q367" i="98" s="1"/>
  <c r="M246" i="98"/>
  <c r="Q246" i="98" s="1"/>
  <c r="M120" i="98"/>
  <c r="Q120" i="98" s="1"/>
  <c r="M137" i="98"/>
  <c r="Q137" i="98" s="1"/>
  <c r="M76" i="98"/>
  <c r="E464" i="98" l="1"/>
  <c r="H464" i="98"/>
  <c r="L464" i="98" s="1"/>
  <c r="E164" i="98"/>
  <c r="H164" i="98"/>
  <c r="L164" i="98" s="1"/>
  <c r="E150" i="98"/>
  <c r="H150" i="98"/>
  <c r="L150" i="98" s="1"/>
  <c r="E9" i="98"/>
  <c r="H9" i="98"/>
  <c r="L9" i="98" s="1"/>
  <c r="E258" i="98"/>
  <c r="H258" i="98"/>
  <c r="L258" i="98" s="1"/>
  <c r="E909" i="98"/>
  <c r="H909" i="98"/>
  <c r="L909" i="98" s="1"/>
  <c r="E600" i="98"/>
  <c r="H600" i="98"/>
  <c r="L600" i="98" s="1"/>
  <c r="E661" i="98"/>
  <c r="H661" i="98"/>
  <c r="L661" i="98" s="1"/>
  <c r="E57" i="98"/>
  <c r="H57" i="98"/>
  <c r="L57" i="98" s="1"/>
  <c r="E387" i="98"/>
  <c r="H387" i="98"/>
  <c r="L387" i="98" s="1"/>
  <c r="E430" i="98"/>
  <c r="H430" i="98"/>
  <c r="L430" i="98" s="1"/>
  <c r="E344" i="98"/>
  <c r="H344" i="98"/>
  <c r="L344" i="98" s="1"/>
  <c r="E225" i="98"/>
  <c r="H225" i="98"/>
  <c r="L225" i="98" s="1"/>
  <c r="E61" i="98"/>
  <c r="H61" i="98"/>
  <c r="L61" i="98" s="1"/>
  <c r="E11" i="98"/>
  <c r="H11" i="98"/>
  <c r="L11" i="98" s="1"/>
  <c r="E512" i="98"/>
  <c r="H512" i="98"/>
  <c r="L512" i="98" s="1"/>
  <c r="E819" i="98"/>
  <c r="H819" i="98"/>
  <c r="L819" i="98" s="1"/>
  <c r="E471" i="98"/>
  <c r="H471" i="98"/>
  <c r="L471" i="98" s="1"/>
  <c r="E802" i="98"/>
  <c r="H802" i="98"/>
  <c r="L802" i="98" s="1"/>
  <c r="E861" i="98"/>
  <c r="H861" i="98"/>
  <c r="L861" i="98" s="1"/>
  <c r="E89" i="98"/>
  <c r="H89" i="98"/>
  <c r="L89" i="98" s="1"/>
  <c r="E820" i="98"/>
  <c r="H820" i="98"/>
  <c r="L820" i="98" s="1"/>
  <c r="E629" i="98"/>
  <c r="H629" i="98"/>
  <c r="L629" i="98" s="1"/>
  <c r="E332" i="98"/>
  <c r="H332" i="98"/>
  <c r="L332" i="98" s="1"/>
  <c r="O332" i="98"/>
  <c r="P332" i="98"/>
  <c r="E170" i="98"/>
  <c r="H170" i="98"/>
  <c r="L170" i="98" s="1"/>
  <c r="E672" i="98"/>
  <c r="H672" i="98"/>
  <c r="L672" i="98" s="1"/>
  <c r="E197" i="98"/>
  <c r="H197" i="98"/>
  <c r="L197" i="98" s="1"/>
  <c r="E849" i="98"/>
  <c r="H849" i="98"/>
  <c r="L849" i="98" s="1"/>
  <c r="E631" i="98"/>
  <c r="H631" i="98"/>
  <c r="L631" i="98" s="1"/>
  <c r="E657" i="98"/>
  <c r="H657" i="98"/>
  <c r="L657" i="98" s="1"/>
  <c r="E15" i="98"/>
  <c r="H15" i="98"/>
  <c r="L15" i="98" s="1"/>
  <c r="E764" i="98"/>
  <c r="H764" i="98"/>
  <c r="L764" i="98" s="1"/>
  <c r="E501" i="98"/>
  <c r="H501" i="98"/>
  <c r="L501" i="98" s="1"/>
  <c r="E724" i="98"/>
  <c r="H724" i="98"/>
  <c r="L724" i="98" s="1"/>
  <c r="E463" i="98"/>
  <c r="H463" i="98"/>
  <c r="L463" i="98" s="1"/>
  <c r="E881" i="98"/>
  <c r="H881" i="98"/>
  <c r="L881" i="98" s="1"/>
  <c r="E500" i="98"/>
  <c r="H500" i="98"/>
  <c r="L500" i="98" s="1"/>
  <c r="E892" i="98"/>
  <c r="H892" i="98"/>
  <c r="L892" i="98" s="1"/>
  <c r="E428" i="98"/>
  <c r="H428" i="98"/>
  <c r="L428" i="98" s="1"/>
  <c r="E345" i="98"/>
  <c r="H345" i="98"/>
  <c r="L345" i="98" s="1"/>
  <c r="E729" i="98"/>
  <c r="H729" i="98"/>
  <c r="L729" i="98" s="1"/>
  <c r="E352" i="98"/>
  <c r="H352" i="98"/>
  <c r="L352" i="98" s="1"/>
  <c r="E45" i="98"/>
  <c r="H45" i="98"/>
  <c r="L45" i="98" s="1"/>
  <c r="E617" i="98"/>
  <c r="H617" i="98"/>
  <c r="L617" i="98" s="1"/>
  <c r="E569" i="98"/>
  <c r="H569" i="98"/>
  <c r="L569" i="98" s="1"/>
  <c r="E266" i="98"/>
  <c r="H266" i="98"/>
  <c r="L266" i="98" s="1"/>
  <c r="E315" i="98"/>
  <c r="H315" i="98"/>
  <c r="L315" i="98" s="1"/>
  <c r="E206" i="98"/>
  <c r="H206" i="98"/>
  <c r="L206" i="98" s="1"/>
  <c r="E844" i="98"/>
  <c r="H844" i="98"/>
  <c r="L844" i="98" s="1"/>
  <c r="E121" i="98"/>
  <c r="H121" i="98"/>
  <c r="L121" i="98" s="1"/>
  <c r="E391" i="98"/>
  <c r="H391" i="98"/>
  <c r="L391" i="98" s="1"/>
  <c r="E347" i="98"/>
  <c r="H347" i="98"/>
  <c r="L347" i="98" s="1"/>
  <c r="E596" i="98"/>
  <c r="H596" i="98"/>
  <c r="L596" i="98" s="1"/>
  <c r="E269" i="98"/>
  <c r="H269" i="98"/>
  <c r="L269" i="98" s="1"/>
  <c r="E848" i="98"/>
  <c r="H848" i="98"/>
  <c r="L848" i="98" s="1"/>
  <c r="E863" i="98"/>
  <c r="H863" i="98"/>
  <c r="L863" i="98" s="1"/>
  <c r="E578" i="98"/>
  <c r="H578" i="98"/>
  <c r="L578" i="98" s="1"/>
  <c r="E319" i="98"/>
  <c r="H319" i="98"/>
  <c r="L319" i="98" s="1"/>
  <c r="E515" i="98"/>
  <c r="H515" i="98"/>
  <c r="L515" i="98" s="1"/>
  <c r="E751" i="98"/>
  <c r="H751" i="98"/>
  <c r="L751" i="98" s="1"/>
  <c r="E833" i="98"/>
  <c r="H833" i="98"/>
  <c r="L833" i="98" s="1"/>
  <c r="E876" i="98"/>
  <c r="H876" i="98"/>
  <c r="L876" i="98" s="1"/>
  <c r="E670" i="98"/>
  <c r="H670" i="98"/>
  <c r="L670" i="98" s="1"/>
  <c r="E26" i="98"/>
  <c r="H26" i="98"/>
  <c r="L26" i="98" s="1"/>
  <c r="E854" i="98"/>
  <c r="H854" i="98"/>
  <c r="L854" i="98" s="1"/>
  <c r="E846" i="98"/>
  <c r="H846" i="98"/>
  <c r="L846" i="98" s="1"/>
  <c r="E604" i="98"/>
  <c r="H604" i="98"/>
  <c r="L604" i="98" s="1"/>
  <c r="E589" i="98"/>
  <c r="H589" i="98"/>
  <c r="L589" i="98" s="1"/>
  <c r="E189" i="98"/>
  <c r="H189" i="98"/>
  <c r="L189" i="98" s="1"/>
  <c r="E25" i="98"/>
  <c r="H25" i="98"/>
  <c r="L25" i="98" s="1"/>
  <c r="E824" i="98"/>
  <c r="H824" i="98"/>
  <c r="L824" i="98" s="1"/>
  <c r="E455" i="98"/>
  <c r="H455" i="98"/>
  <c r="L455" i="98" s="1"/>
  <c r="E831" i="98"/>
  <c r="H831" i="98"/>
  <c r="L831" i="98" s="1"/>
  <c r="E855" i="98"/>
  <c r="H855" i="98"/>
  <c r="L855" i="98" s="1"/>
  <c r="E422" i="98"/>
  <c r="H422" i="98"/>
  <c r="L422" i="98" s="1"/>
  <c r="E254" i="98"/>
  <c r="H254" i="98"/>
  <c r="L254" i="98" s="1"/>
  <c r="E665" i="98"/>
  <c r="H665" i="98"/>
  <c r="L665" i="98" s="1"/>
  <c r="E626" i="98"/>
  <c r="H626" i="98"/>
  <c r="L626" i="98" s="1"/>
  <c r="E66" i="98"/>
  <c r="H66" i="98"/>
  <c r="L66" i="98" s="1"/>
  <c r="E366" i="98"/>
  <c r="H366" i="98"/>
  <c r="L366" i="98" s="1"/>
  <c r="E917" i="98"/>
  <c r="H917" i="98"/>
  <c r="L917" i="98" s="1"/>
  <c r="E369" i="98"/>
  <c r="H369" i="98"/>
  <c r="L369" i="98" s="1"/>
  <c r="E84" i="98"/>
  <c r="H84" i="98"/>
  <c r="L84" i="98" s="1"/>
  <c r="E523" i="98"/>
  <c r="H523" i="98"/>
  <c r="L523" i="98" s="1"/>
  <c r="E108" i="98"/>
  <c r="H108" i="98"/>
  <c r="L108" i="98" s="1"/>
  <c r="O108" i="98"/>
  <c r="P108" i="98"/>
  <c r="E65" i="98"/>
  <c r="H65" i="98"/>
  <c r="L65" i="98" s="1"/>
  <c r="E773" i="98"/>
  <c r="H773" i="98"/>
  <c r="L773" i="98" s="1"/>
  <c r="E798" i="98"/>
  <c r="H798" i="98"/>
  <c r="L798" i="98" s="1"/>
  <c r="E462" i="98"/>
  <c r="H462" i="98"/>
  <c r="L462" i="98" s="1"/>
  <c r="E12" i="98"/>
  <c r="H12" i="98"/>
  <c r="L12" i="98" s="1"/>
  <c r="E139" i="98"/>
  <c r="H139" i="98"/>
  <c r="L139" i="98" s="1"/>
  <c r="E130" i="98"/>
  <c r="H130" i="98"/>
  <c r="L130" i="98" s="1"/>
  <c r="E756" i="98"/>
  <c r="H756" i="98"/>
  <c r="L756" i="98" s="1"/>
  <c r="E301" i="98"/>
  <c r="H301" i="98"/>
  <c r="L301" i="98" s="1"/>
  <c r="E814" i="98"/>
  <c r="H814" i="98"/>
  <c r="L814" i="98" s="1"/>
  <c r="E704" i="98"/>
  <c r="H704" i="98"/>
  <c r="L704" i="98" s="1"/>
  <c r="E593" i="98"/>
  <c r="H593" i="98"/>
  <c r="L593" i="98" s="1"/>
  <c r="E216" i="98"/>
  <c r="H216" i="98"/>
  <c r="L216" i="98" s="1"/>
  <c r="E659" i="98"/>
  <c r="H659" i="98"/>
  <c r="L659" i="98" s="1"/>
  <c r="E262" i="98"/>
  <c r="H262" i="98"/>
  <c r="L262" i="98" s="1"/>
  <c r="E745" i="98"/>
  <c r="H745" i="98"/>
  <c r="L745" i="98" s="1"/>
  <c r="E505" i="98"/>
  <c r="H505" i="98"/>
  <c r="L505" i="98" s="1"/>
  <c r="E111" i="98"/>
  <c r="H111" i="98"/>
  <c r="L111" i="98" s="1"/>
  <c r="E828" i="98"/>
  <c r="H828" i="98"/>
  <c r="L828" i="98" s="1"/>
  <c r="E361" i="98"/>
  <c r="H361" i="98"/>
  <c r="L361" i="98" s="1"/>
  <c r="E119" i="98"/>
  <c r="H119" i="98"/>
  <c r="L119" i="98" s="1"/>
  <c r="E508" i="98"/>
  <c r="H508" i="98"/>
  <c r="L508" i="98" s="1"/>
  <c r="E815" i="98"/>
  <c r="H815" i="98"/>
  <c r="L815" i="98" s="1"/>
  <c r="E19" i="98"/>
  <c r="H19" i="98"/>
  <c r="L19" i="98" s="1"/>
  <c r="E199" i="98"/>
  <c r="H199" i="98"/>
  <c r="L199" i="98" s="1"/>
  <c r="E755" i="98"/>
  <c r="H755" i="98"/>
  <c r="L755" i="98" s="1"/>
  <c r="E63" i="98"/>
  <c r="H63" i="98"/>
  <c r="L63" i="98" s="1"/>
  <c r="E131" i="98"/>
  <c r="H131" i="98"/>
  <c r="L131" i="98" s="1"/>
  <c r="E224" i="98"/>
  <c r="H224" i="98"/>
  <c r="L224" i="98" s="1"/>
  <c r="E302" i="98"/>
  <c r="H302" i="98"/>
  <c r="L302" i="98" s="1"/>
  <c r="E703" i="98"/>
  <c r="H703" i="98"/>
  <c r="L703" i="98" s="1"/>
  <c r="E680" i="98"/>
  <c r="H680" i="98"/>
  <c r="L680" i="98" s="1"/>
  <c r="E268" i="98"/>
  <c r="H268" i="98"/>
  <c r="L268" i="98" s="1"/>
  <c r="E385" i="98"/>
  <c r="H385" i="98"/>
  <c r="L385" i="98" s="1"/>
  <c r="E540" i="98"/>
  <c r="H540" i="98"/>
  <c r="L540" i="98" s="1"/>
  <c r="E6" i="98"/>
  <c r="H6" i="98"/>
  <c r="L6" i="98" s="1"/>
  <c r="E842" i="98"/>
  <c r="H842" i="98"/>
  <c r="L842" i="98" s="1"/>
  <c r="E180" i="98"/>
  <c r="H180" i="98"/>
  <c r="L180" i="98" s="1"/>
  <c r="E749" i="98"/>
  <c r="H749" i="98"/>
  <c r="L749" i="98" s="1"/>
  <c r="E362" i="98"/>
  <c r="H362" i="98"/>
  <c r="L362" i="98" s="1"/>
  <c r="E723" i="98"/>
  <c r="H723" i="98"/>
  <c r="L723" i="98" s="1"/>
  <c r="E674" i="98"/>
  <c r="H674" i="98"/>
  <c r="L674" i="98" s="1"/>
  <c r="E62" i="98"/>
  <c r="H62" i="98"/>
  <c r="L62" i="98" s="1"/>
  <c r="E133" i="98"/>
  <c r="H133" i="98"/>
  <c r="L133" i="98" s="1"/>
  <c r="E722" i="98"/>
  <c r="H722" i="98"/>
  <c r="L722" i="98" s="1"/>
  <c r="E384" i="98"/>
  <c r="H384" i="98"/>
  <c r="L384" i="98" s="1"/>
  <c r="E787" i="98"/>
  <c r="H787" i="98"/>
  <c r="L787" i="98" s="1"/>
  <c r="E581" i="98"/>
  <c r="H581" i="98"/>
  <c r="L581" i="98" s="1"/>
  <c r="E158" i="98"/>
  <c r="H158" i="98"/>
  <c r="L158" i="98" s="1"/>
  <c r="E544" i="98"/>
  <c r="H544" i="98"/>
  <c r="L544" i="98" s="1"/>
  <c r="E757" i="98"/>
  <c r="H757" i="98"/>
  <c r="L757" i="98" s="1"/>
  <c r="E461" i="98"/>
  <c r="H461" i="98"/>
  <c r="L461" i="98" s="1"/>
  <c r="E227" i="98"/>
  <c r="H227" i="98"/>
  <c r="L227" i="98" s="1"/>
  <c r="E100" i="98"/>
  <c r="H100" i="98"/>
  <c r="L100" i="98" s="1"/>
  <c r="E649" i="98"/>
  <c r="H649" i="98"/>
  <c r="L649" i="98" s="1"/>
  <c r="E291" i="98"/>
  <c r="H291" i="98"/>
  <c r="L291" i="98" s="1"/>
  <c r="E172" i="98"/>
  <c r="H172" i="98"/>
  <c r="L172" i="98" s="1"/>
  <c r="E434" i="98"/>
  <c r="H434" i="98"/>
  <c r="L434" i="98" s="1"/>
  <c r="E869" i="98"/>
  <c r="H869" i="98"/>
  <c r="L869" i="98" s="1"/>
  <c r="E766" i="98"/>
  <c r="H766" i="98"/>
  <c r="L766" i="98" s="1"/>
  <c r="E450" i="98"/>
  <c r="H450" i="98"/>
  <c r="L450" i="98" s="1"/>
  <c r="E394" i="98"/>
  <c r="H394" i="98"/>
  <c r="L394" i="98" s="1"/>
  <c r="E134" i="98"/>
  <c r="H134" i="98"/>
  <c r="L134" i="98" s="1"/>
  <c r="E200" i="98"/>
  <c r="H200" i="98"/>
  <c r="L200" i="98" s="1"/>
  <c r="E399" i="98"/>
  <c r="H399" i="98"/>
  <c r="L399" i="98" s="1"/>
  <c r="E407" i="98"/>
  <c r="H407" i="98"/>
  <c r="L407" i="98" s="1"/>
  <c r="E165" i="98"/>
  <c r="H165" i="98"/>
  <c r="L165" i="98" s="1"/>
  <c r="E90" i="98"/>
  <c r="H90" i="98"/>
  <c r="L90" i="98" s="1"/>
  <c r="E778" i="98"/>
  <c r="H778" i="98"/>
  <c r="L778" i="98" s="1"/>
  <c r="E402" i="98"/>
  <c r="H402" i="98"/>
  <c r="L402" i="98" s="1"/>
  <c r="E527" i="98"/>
  <c r="H527" i="98"/>
  <c r="L527" i="98" s="1"/>
  <c r="E29" i="98"/>
  <c r="H29" i="98"/>
  <c r="L29" i="98" s="1"/>
  <c r="E298" i="98"/>
  <c r="H298" i="98"/>
  <c r="L298" i="98" s="1"/>
  <c r="E5" i="98"/>
  <c r="H5" i="98"/>
  <c r="L5" i="98" s="1"/>
  <c r="E69" i="98"/>
  <c r="H69" i="98"/>
  <c r="L69" i="98" s="1"/>
  <c r="E469" i="98"/>
  <c r="H469" i="98"/>
  <c r="L469" i="98" s="1"/>
  <c r="E265" i="98"/>
  <c r="H265" i="98"/>
  <c r="L265" i="98" s="1"/>
  <c r="O265" i="98"/>
  <c r="P265" i="98"/>
  <c r="E273" i="98"/>
  <c r="H273" i="98"/>
  <c r="L273" i="98" s="1"/>
  <c r="E229" i="98"/>
  <c r="H229" i="98"/>
  <c r="L229" i="98" s="1"/>
  <c r="E437" i="98"/>
  <c r="H437" i="98"/>
  <c r="L437" i="98" s="1"/>
  <c r="E396" i="98"/>
  <c r="H396" i="98"/>
  <c r="L396" i="98" s="1"/>
  <c r="E709" i="98"/>
  <c r="H709" i="98"/>
  <c r="L709" i="98" s="1"/>
  <c r="E882" i="98"/>
  <c r="H882" i="98"/>
  <c r="L882" i="98" s="1"/>
  <c r="E893" i="98"/>
  <c r="H893" i="98"/>
  <c r="L893" i="98" s="1"/>
  <c r="E640" i="98"/>
  <c r="H640" i="98"/>
  <c r="L640" i="98" s="1"/>
  <c r="E72" i="98"/>
  <c r="H72" i="98"/>
  <c r="L72" i="98" s="1"/>
  <c r="E662" i="98"/>
  <c r="H662" i="98"/>
  <c r="L662" i="98" s="1"/>
  <c r="E568" i="98"/>
  <c r="H568" i="98"/>
  <c r="L568" i="98" s="1"/>
  <c r="E452" i="98"/>
  <c r="H452" i="98"/>
  <c r="L452" i="98" s="1"/>
  <c r="E774" i="98"/>
  <c r="H774" i="98"/>
  <c r="L774" i="98" s="1"/>
  <c r="E251" i="98"/>
  <c r="H251" i="98"/>
  <c r="L251" i="98" s="1"/>
  <c r="E694" i="98"/>
  <c r="Q694" i="98" s="1"/>
  <c r="H694" i="98"/>
  <c r="L694" i="98" s="1"/>
  <c r="E658" i="98"/>
  <c r="H658" i="98"/>
  <c r="L658" i="98" s="1"/>
  <c r="E324" i="98"/>
  <c r="H324" i="98"/>
  <c r="L324" i="98" s="1"/>
  <c r="O324" i="98"/>
  <c r="P324" i="98"/>
  <c r="E341" i="98"/>
  <c r="H341" i="98"/>
  <c r="L341" i="98" s="1"/>
  <c r="E742" i="98"/>
  <c r="H742" i="98"/>
  <c r="L742" i="98" s="1"/>
  <c r="E231" i="98"/>
  <c r="H231" i="98"/>
  <c r="L231" i="98" s="1"/>
  <c r="E541" i="98"/>
  <c r="H541" i="98"/>
  <c r="L541" i="98" s="1"/>
  <c r="E33" i="98"/>
  <c r="H33" i="98"/>
  <c r="L33" i="98" s="1"/>
  <c r="E837" i="98"/>
  <c r="H837" i="98"/>
  <c r="L837" i="98" s="1"/>
  <c r="E682" i="98"/>
  <c r="H682" i="98"/>
  <c r="L682" i="98" s="1"/>
  <c r="E44" i="98"/>
  <c r="H44" i="98"/>
  <c r="L44" i="98" s="1"/>
  <c r="E648" i="98"/>
  <c r="H648" i="98"/>
  <c r="L648" i="98" s="1"/>
  <c r="E10" i="98"/>
  <c r="H10" i="98"/>
  <c r="L10" i="98" s="1"/>
  <c r="E912" i="98"/>
  <c r="H912" i="98"/>
  <c r="L912" i="98" s="1"/>
  <c r="E58" i="98"/>
  <c r="H58" i="98"/>
  <c r="L58" i="98" s="1"/>
  <c r="E226" i="98"/>
  <c r="H226" i="98"/>
  <c r="L226" i="98" s="1"/>
  <c r="E292" i="98"/>
  <c r="H292" i="98"/>
  <c r="L292" i="98" s="1"/>
  <c r="E673" i="98"/>
  <c r="H673" i="98"/>
  <c r="L673" i="98" s="1"/>
  <c r="E545" i="98"/>
  <c r="H545" i="98"/>
  <c r="L545" i="98" s="1"/>
  <c r="E7" i="98"/>
  <c r="H7" i="98"/>
  <c r="L7" i="98" s="1"/>
  <c r="E171" i="98"/>
  <c r="H171" i="98"/>
  <c r="L171" i="98" s="1"/>
  <c r="E288" i="98"/>
  <c r="H288" i="98"/>
  <c r="L288" i="98" s="1"/>
  <c r="E328" i="98"/>
  <c r="H328" i="98"/>
  <c r="L328" i="98" s="1"/>
  <c r="E374" i="98"/>
  <c r="H374" i="98"/>
  <c r="L374" i="98" s="1"/>
  <c r="E859" i="98"/>
  <c r="H859" i="98"/>
  <c r="L859" i="98" s="1"/>
  <c r="E601" i="98"/>
  <c r="H601" i="98"/>
  <c r="L601" i="98" s="1"/>
  <c r="E307" i="98"/>
  <c r="H307" i="98"/>
  <c r="L307" i="98" s="1"/>
  <c r="E482" i="98"/>
  <c r="H482" i="98"/>
  <c r="L482" i="98" s="1"/>
  <c r="E138" i="98"/>
  <c r="H138" i="98"/>
  <c r="L138" i="98" s="1"/>
  <c r="E857" i="98"/>
  <c r="H857" i="98"/>
  <c r="L857" i="98" s="1"/>
  <c r="E75" i="98"/>
  <c r="H75" i="98"/>
  <c r="L75" i="98" s="1"/>
  <c r="O75" i="98"/>
  <c r="P75" i="98"/>
  <c r="E584" i="98"/>
  <c r="H584" i="98"/>
  <c r="L584" i="98" s="1"/>
  <c r="E813" i="98"/>
  <c r="H813" i="98"/>
  <c r="L813" i="98" s="1"/>
  <c r="E351" i="98"/>
  <c r="H351" i="98"/>
  <c r="L351" i="98" s="1"/>
  <c r="E718" i="98"/>
  <c r="H718" i="98"/>
  <c r="L718" i="98" s="1"/>
  <c r="E155" i="98"/>
  <c r="H155" i="98"/>
  <c r="L155" i="98" s="1"/>
  <c r="E717" i="98"/>
  <c r="H717" i="98"/>
  <c r="L717" i="98" s="1"/>
  <c r="E493" i="98"/>
  <c r="H493" i="98"/>
  <c r="L493" i="98" s="1"/>
  <c r="E159" i="98"/>
  <c r="H159" i="98"/>
  <c r="L159" i="98" s="1"/>
  <c r="E630" i="98"/>
  <c r="H630" i="98"/>
  <c r="L630" i="98" s="1"/>
  <c r="E153" i="98"/>
  <c r="H153" i="98"/>
  <c r="L153" i="98" s="1"/>
  <c r="E931" i="98"/>
  <c r="H931" i="98"/>
  <c r="L931" i="98" s="1"/>
  <c r="E282" i="98"/>
  <c r="H282" i="98"/>
  <c r="L282" i="98" s="1"/>
  <c r="E184" i="98"/>
  <c r="H184" i="98"/>
  <c r="L184" i="98" s="1"/>
  <c r="E567" i="98"/>
  <c r="H567" i="98"/>
  <c r="L567" i="98" s="1"/>
  <c r="E109" i="98"/>
  <c r="H109" i="98"/>
  <c r="L109" i="98" s="1"/>
  <c r="E547" i="98"/>
  <c r="H547" i="98"/>
  <c r="L547" i="98" s="1"/>
  <c r="E633" i="98"/>
  <c r="H633" i="98"/>
  <c r="L633" i="98" s="1"/>
  <c r="E340" i="98"/>
  <c r="H340" i="98"/>
  <c r="L340" i="98" s="1"/>
  <c r="E20" i="98"/>
  <c r="H20" i="98"/>
  <c r="L20" i="98" s="1"/>
  <c r="E599" i="98"/>
  <c r="H599" i="98"/>
  <c r="L599" i="98" s="1"/>
  <c r="E163" i="98"/>
  <c r="H163" i="98"/>
  <c r="L163" i="98" s="1"/>
  <c r="E317" i="98"/>
  <c r="H317" i="98"/>
  <c r="L317" i="98" s="1"/>
  <c r="E476" i="98"/>
  <c r="H476" i="98"/>
  <c r="L476" i="98" s="1"/>
  <c r="E877" i="98"/>
  <c r="H877" i="98"/>
  <c r="L877" i="98" s="1"/>
  <c r="E283" i="98"/>
  <c r="H283" i="98"/>
  <c r="L283" i="98" s="1"/>
  <c r="E825" i="98"/>
  <c r="H825" i="98"/>
  <c r="L825" i="98" s="1"/>
  <c r="E113" i="98"/>
  <c r="H113" i="98"/>
  <c r="L113" i="98" s="1"/>
  <c r="E503" i="98"/>
  <c r="H503" i="98"/>
  <c r="L503" i="98" s="1"/>
  <c r="E186" i="98"/>
  <c r="H186" i="98"/>
  <c r="L186" i="98" s="1"/>
  <c r="E585" i="98"/>
  <c r="H585" i="98"/>
  <c r="L585" i="98" s="1"/>
  <c r="E619" i="98"/>
  <c r="H619" i="98"/>
  <c r="L619" i="98" s="1"/>
  <c r="E404" i="98"/>
  <c r="H404" i="98"/>
  <c r="L404" i="98" s="1"/>
  <c r="E933" i="98"/>
  <c r="H933" i="98"/>
  <c r="L933" i="98" s="1"/>
  <c r="E752" i="98"/>
  <c r="H752" i="98"/>
  <c r="L752" i="98" s="1"/>
  <c r="E413" i="98"/>
  <c r="H413" i="98"/>
  <c r="L413" i="98" s="1"/>
  <c r="E789" i="98"/>
  <c r="H789" i="98"/>
  <c r="L789" i="98" s="1"/>
  <c r="E110" i="98"/>
  <c r="H110" i="98"/>
  <c r="L110" i="98" s="1"/>
  <c r="E295" i="98"/>
  <c r="H295" i="98"/>
  <c r="L295" i="98" s="1"/>
  <c r="E550" i="98"/>
  <c r="H550" i="98"/>
  <c r="L550" i="98" s="1"/>
  <c r="E441" i="98"/>
  <c r="H441" i="98"/>
  <c r="L441" i="98" s="1"/>
  <c r="E816" i="98"/>
  <c r="H816" i="98"/>
  <c r="L816" i="98" s="1"/>
  <c r="E103" i="98"/>
  <c r="H103" i="98"/>
  <c r="L103" i="98" s="1"/>
  <c r="E104" i="98"/>
  <c r="H104" i="98"/>
  <c r="L104" i="98" s="1"/>
  <c r="E78" i="98"/>
  <c r="H78" i="98"/>
  <c r="L78" i="98" s="1"/>
  <c r="E865" i="98"/>
  <c r="H865" i="98"/>
  <c r="L865" i="98" s="1"/>
  <c r="E734" i="98"/>
  <c r="H734" i="98"/>
  <c r="L734" i="98" s="1"/>
  <c r="E927" i="98"/>
  <c r="H927" i="98"/>
  <c r="L927" i="98" s="1"/>
  <c r="E655" i="98"/>
  <c r="H655" i="98"/>
  <c r="L655" i="98" s="1"/>
  <c r="E627" i="98"/>
  <c r="H627" i="98"/>
  <c r="L627" i="98" s="1"/>
  <c r="E432" i="98"/>
  <c r="H432" i="98"/>
  <c r="L432" i="98" s="1"/>
  <c r="E431" i="98"/>
  <c r="H431" i="98"/>
  <c r="L431" i="98" s="1"/>
  <c r="E767" i="98"/>
  <c r="H767" i="98"/>
  <c r="L767" i="98" s="1"/>
  <c r="E587" i="98"/>
  <c r="H587" i="98"/>
  <c r="L587" i="98" s="1"/>
  <c r="E870" i="98"/>
  <c r="H870" i="98"/>
  <c r="L870" i="98" s="1"/>
  <c r="E579" i="98"/>
  <c r="H579" i="98"/>
  <c r="L579" i="98" s="1"/>
  <c r="E868" i="98"/>
  <c r="H868" i="98"/>
  <c r="L868" i="98" s="1"/>
  <c r="E839" i="98"/>
  <c r="H839" i="98"/>
  <c r="L839" i="98" s="1"/>
  <c r="E726" i="98"/>
  <c r="H726" i="98"/>
  <c r="L726" i="98" s="1"/>
  <c r="E122" i="98"/>
  <c r="H122" i="98"/>
  <c r="L122" i="98" s="1"/>
  <c r="E910" i="98"/>
  <c r="H910" i="98"/>
  <c r="L910" i="98" s="1"/>
  <c r="O910" i="98"/>
  <c r="P910" i="98"/>
  <c r="E592" i="98"/>
  <c r="H592" i="98"/>
  <c r="L592" i="98" s="1"/>
  <c r="E829" i="98"/>
  <c r="H829" i="98"/>
  <c r="L829" i="98" s="1"/>
  <c r="E743" i="98"/>
  <c r="H743" i="98"/>
  <c r="L743" i="98" s="1"/>
  <c r="E660" i="98"/>
  <c r="H660" i="98"/>
  <c r="L660" i="98" s="1"/>
  <c r="E263" i="98"/>
  <c r="H263" i="98"/>
  <c r="L263" i="98" s="1"/>
  <c r="E395" i="98"/>
  <c r="H395" i="98"/>
  <c r="L395" i="98" s="1"/>
  <c r="E650" i="98"/>
  <c r="H650" i="98"/>
  <c r="L650" i="98" s="1"/>
  <c r="E35" i="98"/>
  <c r="H35" i="98"/>
  <c r="L35" i="98" s="1"/>
  <c r="O35" i="98"/>
  <c r="P35" i="98"/>
  <c r="E228" i="98"/>
  <c r="H228" i="98"/>
  <c r="L228" i="98" s="1"/>
  <c r="E830" i="98"/>
  <c r="H830" i="98"/>
  <c r="L830" i="98" s="1"/>
  <c r="E183" i="98"/>
  <c r="H183" i="98"/>
  <c r="L183" i="98" s="1"/>
  <c r="E309" i="98"/>
  <c r="H309" i="98"/>
  <c r="L309" i="98" s="1"/>
  <c r="E373" i="98"/>
  <c r="H373" i="98"/>
  <c r="L373" i="98" s="1"/>
  <c r="E483" i="98"/>
  <c r="H483" i="98"/>
  <c r="L483" i="98" s="1"/>
  <c r="E858" i="98"/>
  <c r="H858" i="98"/>
  <c r="L858" i="98" s="1"/>
  <c r="E440" i="98"/>
  <c r="E93" i="98"/>
  <c r="O446" i="98"/>
  <c r="E325" i="98"/>
  <c r="H18" i="98"/>
  <c r="L18" i="98" s="1"/>
  <c r="H424" i="98"/>
  <c r="L424" i="98" s="1"/>
  <c r="H261" i="98"/>
  <c r="L261" i="98" s="1"/>
  <c r="H212" i="98"/>
  <c r="L212" i="98" s="1"/>
  <c r="H653" i="98"/>
  <c r="L653" i="98" s="1"/>
  <c r="H518" i="98"/>
  <c r="L518" i="98" s="1"/>
  <c r="H245" i="98"/>
  <c r="L245" i="98" s="1"/>
  <c r="H521" i="98"/>
  <c r="L521" i="98" s="1"/>
  <c r="H299" i="98"/>
  <c r="L299" i="98" s="1"/>
  <c r="H897" i="98"/>
  <c r="L897" i="98" s="1"/>
  <c r="H193" i="98"/>
  <c r="L193" i="98" s="1"/>
  <c r="H737" i="98"/>
  <c r="L737" i="98" s="1"/>
  <c r="H565" i="98"/>
  <c r="L565" i="98" s="1"/>
  <c r="H325" i="98"/>
  <c r="L325" i="98" s="1"/>
  <c r="H93" i="98"/>
  <c r="L93" i="98" s="1"/>
  <c r="H497" i="98"/>
  <c r="L497" i="98" s="1"/>
  <c r="H423" i="98"/>
  <c r="L423" i="98" s="1"/>
  <c r="H883" i="98"/>
  <c r="L883" i="98" s="1"/>
  <c r="H531" i="98"/>
  <c r="L531" i="98" s="1"/>
  <c r="H725" i="98"/>
  <c r="L725" i="98" s="1"/>
  <c r="H496" i="98"/>
  <c r="L496" i="98" s="1"/>
  <c r="H132" i="98"/>
  <c r="L132" i="98" s="1"/>
  <c r="H440" i="98"/>
  <c r="L440" i="98" s="1"/>
  <c r="H809" i="98"/>
  <c r="L809" i="98" s="1"/>
  <c r="P446" i="98"/>
  <c r="H446" i="98"/>
  <c r="L446" i="98" s="1"/>
  <c r="H580" i="98"/>
  <c r="L580" i="98" s="1"/>
  <c r="H862" i="98"/>
  <c r="L862" i="98" s="1"/>
  <c r="H871" i="98"/>
  <c r="L871" i="98" s="1"/>
  <c r="H546" i="98"/>
  <c r="L546" i="98" s="1"/>
  <c r="H343" i="98"/>
  <c r="L343" i="98" s="1"/>
  <c r="H597" i="98"/>
  <c r="L597" i="98" s="1"/>
  <c r="H433" i="98"/>
  <c r="L433" i="98" s="1"/>
  <c r="H804" i="98"/>
  <c r="L804" i="98" s="1"/>
  <c r="H731" i="98"/>
  <c r="L731" i="98" s="1"/>
  <c r="H586" i="98"/>
  <c r="L586" i="98" s="1"/>
  <c r="H654" i="98"/>
  <c r="L654" i="98" s="1"/>
  <c r="H140" i="98"/>
  <c r="L140" i="98" s="1"/>
  <c r="H308" i="98"/>
  <c r="L308" i="98" s="1"/>
  <c r="H679" i="98"/>
  <c r="L679" i="98" s="1"/>
  <c r="H3" i="98"/>
  <c r="L3" i="98" s="1"/>
  <c r="K858" i="98" l="1"/>
  <c r="Q858" i="98"/>
  <c r="K839" i="98"/>
  <c r="K431" i="98"/>
  <c r="Q431" i="98"/>
  <c r="K927" i="98"/>
  <c r="K865" i="98"/>
  <c r="Q865" i="98"/>
  <c r="K816" i="98"/>
  <c r="K110" i="98"/>
  <c r="K933" i="98"/>
  <c r="Q933" i="98"/>
  <c r="K186" i="98"/>
  <c r="K283" i="98"/>
  <c r="K163" i="98"/>
  <c r="Q163" i="98"/>
  <c r="K633" i="98"/>
  <c r="Q633" i="98"/>
  <c r="K109" i="98"/>
  <c r="K931" i="98"/>
  <c r="K493" i="98"/>
  <c r="Q493" i="98"/>
  <c r="K351" i="98"/>
  <c r="Q351" i="98"/>
  <c r="K75" i="98"/>
  <c r="K307" i="98"/>
  <c r="Q307" i="98"/>
  <c r="K328" i="98"/>
  <c r="Q328" i="98"/>
  <c r="K545" i="98"/>
  <c r="Q545" i="98"/>
  <c r="K292" i="98"/>
  <c r="Q292" i="98"/>
  <c r="K10" i="98"/>
  <c r="K44" i="98"/>
  <c r="Q44" i="98"/>
  <c r="K837" i="98"/>
  <c r="Q837" i="98"/>
  <c r="K541" i="98"/>
  <c r="K742" i="98"/>
  <c r="K5" i="98"/>
  <c r="K402" i="98"/>
  <c r="K90" i="98"/>
  <c r="Q90" i="98"/>
  <c r="K200" i="98"/>
  <c r="Q200" i="98"/>
  <c r="K434" i="98"/>
  <c r="Q434" i="98"/>
  <c r="K100" i="98"/>
  <c r="K544" i="98"/>
  <c r="K384" i="98"/>
  <c r="K674" i="98"/>
  <c r="K6" i="98"/>
  <c r="K755" i="98"/>
  <c r="K523" i="98"/>
  <c r="K369" i="98"/>
  <c r="Q369" i="98"/>
  <c r="K626" i="98"/>
  <c r="K254" i="98"/>
  <c r="Q254" i="98"/>
  <c r="K855" i="98"/>
  <c r="K455" i="98"/>
  <c r="K25" i="98"/>
  <c r="K589" i="98"/>
  <c r="K846" i="98"/>
  <c r="Q846" i="98"/>
  <c r="K26" i="98"/>
  <c r="K876" i="98"/>
  <c r="K751" i="98"/>
  <c r="K319" i="98"/>
  <c r="K863" i="98"/>
  <c r="K269" i="98"/>
  <c r="K347" i="98"/>
  <c r="Q347" i="98"/>
  <c r="K121" i="98"/>
  <c r="K206" i="98"/>
  <c r="K266" i="98"/>
  <c r="K617" i="98"/>
  <c r="K352" i="98"/>
  <c r="K345" i="98"/>
  <c r="Q345" i="98"/>
  <c r="K892" i="98"/>
  <c r="K881" i="98"/>
  <c r="K724" i="98"/>
  <c r="K764" i="98"/>
  <c r="Q764" i="98"/>
  <c r="K657" i="98"/>
  <c r="Q657" i="98"/>
  <c r="K849" i="98"/>
  <c r="K672" i="98"/>
  <c r="Q672" i="98"/>
  <c r="K629" i="98"/>
  <c r="K802" i="98"/>
  <c r="K11" i="98"/>
  <c r="K57" i="98"/>
  <c r="K483" i="98"/>
  <c r="Q483" i="98"/>
  <c r="K309" i="98"/>
  <c r="K830" i="98"/>
  <c r="K650" i="98"/>
  <c r="K592" i="98"/>
  <c r="K868" i="98"/>
  <c r="K432" i="98"/>
  <c r="K734" i="98"/>
  <c r="Q734" i="98"/>
  <c r="K103" i="98"/>
  <c r="K295" i="98"/>
  <c r="K752" i="98"/>
  <c r="K585" i="98"/>
  <c r="K503" i="98"/>
  <c r="Q503" i="98"/>
  <c r="K825" i="98"/>
  <c r="K877" i="98"/>
  <c r="K599" i="98"/>
  <c r="Q599" i="98"/>
  <c r="K340" i="98"/>
  <c r="K547" i="98"/>
  <c r="K567" i="98"/>
  <c r="K282" i="98"/>
  <c r="K153" i="98"/>
  <c r="K159" i="98"/>
  <c r="Q159" i="98"/>
  <c r="K717" i="98"/>
  <c r="K718" i="98"/>
  <c r="K813" i="98"/>
  <c r="Q813" i="98"/>
  <c r="K857" i="98"/>
  <c r="Q857" i="98"/>
  <c r="K374" i="98"/>
  <c r="Q374" i="98"/>
  <c r="K673" i="98"/>
  <c r="Q673" i="98"/>
  <c r="K648" i="98"/>
  <c r="K231" i="98"/>
  <c r="K694" i="98"/>
  <c r="K72" i="98"/>
  <c r="K709" i="98"/>
  <c r="K265" i="98"/>
  <c r="K527" i="98"/>
  <c r="K399" i="98"/>
  <c r="Q399" i="98"/>
  <c r="K869" i="98"/>
  <c r="K227" i="98"/>
  <c r="Q227" i="98"/>
  <c r="K787" i="98"/>
  <c r="K723" i="98"/>
  <c r="K540" i="98"/>
  <c r="K224" i="98"/>
  <c r="K119" i="98"/>
  <c r="Q119" i="98"/>
  <c r="K262" i="98"/>
  <c r="K301" i="98"/>
  <c r="K798" i="98"/>
  <c r="Q798" i="98"/>
  <c r="K84" i="98"/>
  <c r="Q84" i="98"/>
  <c r="K665" i="98"/>
  <c r="K824" i="98"/>
  <c r="Q824" i="98"/>
  <c r="K670" i="98"/>
  <c r="K848" i="98"/>
  <c r="Q848" i="98"/>
  <c r="K315" i="98"/>
  <c r="K729" i="98"/>
  <c r="Q729" i="98"/>
  <c r="K463" i="98"/>
  <c r="K631" i="98"/>
  <c r="Q631" i="98"/>
  <c r="K332" i="98"/>
  <c r="Q332" i="98"/>
  <c r="K471" i="98"/>
  <c r="Q471" i="98"/>
  <c r="K344" i="98"/>
  <c r="Q344" i="98"/>
  <c r="K909" i="98"/>
  <c r="K164" i="98"/>
  <c r="K263" i="98"/>
  <c r="Q263" i="98"/>
  <c r="K743" i="98"/>
  <c r="K910" i="98"/>
  <c r="K726" i="98"/>
  <c r="K870" i="98"/>
  <c r="K767" i="98"/>
  <c r="Q767" i="98"/>
  <c r="K655" i="98"/>
  <c r="Q655" i="98"/>
  <c r="K78" i="98"/>
  <c r="K441" i="98"/>
  <c r="K789" i="98"/>
  <c r="K404" i="98"/>
  <c r="K317" i="98"/>
  <c r="K482" i="98"/>
  <c r="K601" i="98"/>
  <c r="K288" i="98"/>
  <c r="Q288" i="98"/>
  <c r="K7" i="98"/>
  <c r="Q7" i="98"/>
  <c r="K226" i="98"/>
  <c r="Q226" i="98"/>
  <c r="K912" i="98"/>
  <c r="K682" i="98"/>
  <c r="Q682" i="98"/>
  <c r="K33" i="98"/>
  <c r="Q33" i="98"/>
  <c r="K341" i="98"/>
  <c r="K324" i="98"/>
  <c r="Q324" i="98"/>
  <c r="K774" i="98"/>
  <c r="Q774" i="98"/>
  <c r="K568" i="98"/>
  <c r="K893" i="98"/>
  <c r="Q893" i="98"/>
  <c r="K437" i="98"/>
  <c r="K273" i="98"/>
  <c r="Q273" i="98"/>
  <c r="K69" i="98"/>
  <c r="K298" i="98"/>
  <c r="K778" i="98"/>
  <c r="Q778" i="98"/>
  <c r="K165" i="98"/>
  <c r="Q165" i="98"/>
  <c r="K134" i="98"/>
  <c r="K450" i="98"/>
  <c r="K172" i="98"/>
  <c r="Q172" i="98"/>
  <c r="K649" i="98"/>
  <c r="Q649" i="98"/>
  <c r="K757" i="98"/>
  <c r="K158" i="98"/>
  <c r="Q158" i="98"/>
  <c r="K722" i="98"/>
  <c r="K62" i="98"/>
  <c r="K749" i="98"/>
  <c r="K842" i="98"/>
  <c r="Q842" i="98"/>
  <c r="K268" i="98"/>
  <c r="Q268" i="98"/>
  <c r="K703" i="98"/>
  <c r="K63" i="98"/>
  <c r="K199" i="98"/>
  <c r="K815" i="98"/>
  <c r="Q815" i="98"/>
  <c r="K828" i="98"/>
  <c r="Q828" i="98"/>
  <c r="K505" i="98"/>
  <c r="K216" i="98"/>
  <c r="Q216" i="98"/>
  <c r="K704" i="98"/>
  <c r="Q704" i="98"/>
  <c r="K130" i="98"/>
  <c r="K12" i="98"/>
  <c r="Q12" i="98"/>
  <c r="K65" i="98"/>
  <c r="Q65" i="98"/>
  <c r="K108" i="98"/>
  <c r="Q108" i="98"/>
  <c r="K917" i="98"/>
  <c r="K66" i="98"/>
  <c r="K422" i="98"/>
  <c r="Q422" i="98"/>
  <c r="K831" i="98"/>
  <c r="K189" i="98"/>
  <c r="Q189" i="98"/>
  <c r="K604" i="98"/>
  <c r="K854" i="98"/>
  <c r="K833" i="98"/>
  <c r="Q833" i="98"/>
  <c r="K515" i="98"/>
  <c r="K578" i="98"/>
  <c r="K596" i="98"/>
  <c r="K391" i="98"/>
  <c r="K844" i="98"/>
  <c r="K569" i="98"/>
  <c r="K45" i="98"/>
  <c r="K428" i="98"/>
  <c r="K500" i="98"/>
  <c r="K501" i="98"/>
  <c r="Q501" i="98"/>
  <c r="K15" i="98"/>
  <c r="Q15" i="98"/>
  <c r="K197" i="98"/>
  <c r="K170" i="98"/>
  <c r="Q170" i="98"/>
  <c r="K820" i="98"/>
  <c r="K861" i="98"/>
  <c r="K512" i="98"/>
  <c r="K61" i="98"/>
  <c r="K387" i="98"/>
  <c r="K661" i="98"/>
  <c r="K9" i="98"/>
  <c r="Q9" i="98"/>
  <c r="K325" i="98"/>
  <c r="K373" i="98"/>
  <c r="K183" i="98"/>
  <c r="K228" i="98"/>
  <c r="K35" i="98"/>
  <c r="K395" i="98"/>
  <c r="K660" i="98"/>
  <c r="Q660" i="98"/>
  <c r="K829" i="98"/>
  <c r="Q829" i="98"/>
  <c r="K122" i="98"/>
  <c r="Q122" i="98"/>
  <c r="K579" i="98"/>
  <c r="K587" i="98"/>
  <c r="Q587" i="98"/>
  <c r="K627" i="98"/>
  <c r="K104" i="98"/>
  <c r="K550" i="98"/>
  <c r="Q550" i="98"/>
  <c r="K413" i="98"/>
  <c r="K619" i="98"/>
  <c r="K113" i="98"/>
  <c r="K476" i="98"/>
  <c r="Q476" i="98"/>
  <c r="K20" i="98"/>
  <c r="K184" i="98"/>
  <c r="K630" i="98"/>
  <c r="Q630" i="98"/>
  <c r="K155" i="98"/>
  <c r="K584" i="98"/>
  <c r="Q584" i="98"/>
  <c r="K138" i="98"/>
  <c r="Q138" i="98"/>
  <c r="K859" i="98"/>
  <c r="K171" i="98"/>
  <c r="Q171" i="98"/>
  <c r="K58" i="98"/>
  <c r="Q58" i="98"/>
  <c r="K658" i="98"/>
  <c r="K251" i="98"/>
  <c r="Q251" i="98"/>
  <c r="K452" i="98"/>
  <c r="Q452" i="98"/>
  <c r="K662" i="98"/>
  <c r="K640" i="98"/>
  <c r="K882" i="98"/>
  <c r="Q882" i="98"/>
  <c r="K396" i="98"/>
  <c r="Q396" i="98"/>
  <c r="K229" i="98"/>
  <c r="Q229" i="98"/>
  <c r="K469" i="98"/>
  <c r="K29" i="98"/>
  <c r="K407" i="98"/>
  <c r="K394" i="98"/>
  <c r="K766" i="98"/>
  <c r="K291" i="98"/>
  <c r="Q291" i="98"/>
  <c r="K461" i="98"/>
  <c r="K581" i="98"/>
  <c r="K133" i="98"/>
  <c r="K362" i="98"/>
  <c r="K180" i="98"/>
  <c r="Q180" i="98"/>
  <c r="K385" i="98"/>
  <c r="K680" i="98"/>
  <c r="K302" i="98"/>
  <c r="Q302" i="98"/>
  <c r="K131" i="98"/>
  <c r="Q131" i="98"/>
  <c r="K19" i="98"/>
  <c r="K508" i="98"/>
  <c r="M508" i="98" s="1"/>
  <c r="Q508" i="98"/>
  <c r="K361" i="98"/>
  <c r="Q361" i="98"/>
  <c r="K111" i="98"/>
  <c r="K745" i="98"/>
  <c r="Q745" i="98"/>
  <c r="K659" i="98"/>
  <c r="K593" i="98"/>
  <c r="Q593" i="98"/>
  <c r="K814" i="98"/>
  <c r="K756" i="98"/>
  <c r="K139" i="98"/>
  <c r="K462" i="98"/>
  <c r="K773" i="98"/>
  <c r="Q773" i="98"/>
  <c r="K366" i="98"/>
  <c r="Q366" i="98"/>
  <c r="K89" i="98"/>
  <c r="K819" i="98"/>
  <c r="K225" i="98"/>
  <c r="K430" i="98"/>
  <c r="K600" i="98"/>
  <c r="K258" i="98"/>
  <c r="M258" i="98" s="1"/>
  <c r="Q258" i="98" s="1"/>
  <c r="K150" i="98"/>
  <c r="K464" i="98"/>
  <c r="Q464" i="98"/>
  <c r="M640" i="98"/>
  <c r="Q640" i="98" s="1"/>
  <c r="M396" i="98"/>
  <c r="M265" i="98"/>
  <c r="Q265" i="98" s="1"/>
  <c r="M298" i="98"/>
  <c r="Q298" i="98" s="1"/>
  <c r="M778" i="98"/>
  <c r="M399" i="98"/>
  <c r="M450" i="98"/>
  <c r="Q450" i="98" s="1"/>
  <c r="M172" i="98"/>
  <c r="M100" i="98"/>
  <c r="Q100" i="98" s="1"/>
  <c r="M859" i="98"/>
  <c r="Q859" i="98" s="1"/>
  <c r="M200" i="98"/>
  <c r="M798" i="98"/>
  <c r="M288" i="98"/>
  <c r="M869" i="98"/>
  <c r="Q869" i="98" s="1"/>
  <c r="M626" i="98"/>
  <c r="Q626" i="98" s="1"/>
  <c r="M876" i="98"/>
  <c r="Q876" i="98" s="1"/>
  <c r="M266" i="98"/>
  <c r="Q266" i="98" s="1"/>
  <c r="M25" i="98"/>
  <c r="Q25" i="98" s="1"/>
  <c r="M269" i="98"/>
  <c r="Q269" i="98" s="1"/>
  <c r="M892" i="98"/>
  <c r="Q892" i="98" s="1"/>
  <c r="M917" i="98"/>
  <c r="Q917" i="98" s="1"/>
  <c r="M831" i="98"/>
  <c r="Q831" i="98" s="1"/>
  <c r="M854" i="98"/>
  <c r="Q854" i="98" s="1"/>
  <c r="M578" i="98"/>
  <c r="Q578" i="98" s="1"/>
  <c r="M844" i="98"/>
  <c r="Q844" i="98" s="1"/>
  <c r="M729" i="98"/>
  <c r="M84" i="98"/>
  <c r="M665" i="98"/>
  <c r="Q665" i="98" s="1"/>
  <c r="M189" i="98"/>
  <c r="M833" i="98"/>
  <c r="M596" i="98"/>
  <c r="Q596" i="98" s="1"/>
  <c r="M569" i="98"/>
  <c r="Q569" i="98" s="1"/>
  <c r="M500" i="98"/>
  <c r="Q500" i="98" s="1"/>
  <c r="M65" i="98"/>
  <c r="M369" i="98"/>
  <c r="M855" i="98"/>
  <c r="Q855" i="98" s="1"/>
  <c r="M846" i="98"/>
  <c r="M319" i="98"/>
  <c r="Q319" i="98" s="1"/>
  <c r="M121" i="98"/>
  <c r="Q121" i="98" s="1"/>
  <c r="M352" i="98"/>
  <c r="Q352" i="98" s="1"/>
  <c r="M724" i="98"/>
  <c r="Q724" i="98" s="1"/>
  <c r="M108" i="98"/>
  <c r="M523" i="98"/>
  <c r="Q523" i="98" s="1"/>
  <c r="M325" i="98"/>
  <c r="Q325" i="98" s="1"/>
  <c r="M723" i="98"/>
  <c r="Q723" i="98" s="1"/>
  <c r="M581" i="98"/>
  <c r="Q581" i="98" s="1"/>
  <c r="M384" i="98"/>
  <c r="Q384" i="98" s="1"/>
  <c r="M722" i="98"/>
  <c r="Q722" i="98" s="1"/>
  <c r="M820" i="98"/>
  <c r="Q820" i="98" s="1"/>
  <c r="M755" i="98"/>
  <c r="Q755" i="98" s="1"/>
  <c r="M268" i="98"/>
  <c r="M131" i="98"/>
  <c r="M631" i="98"/>
  <c r="M672" i="98"/>
  <c r="M471" i="98"/>
  <c r="M819" i="98"/>
  <c r="Q819" i="98" s="1"/>
  <c r="M61" i="98"/>
  <c r="Q61" i="98" s="1"/>
  <c r="M57" i="98"/>
  <c r="Q57" i="98" s="1"/>
  <c r="M362" i="98"/>
  <c r="Q362" i="98" s="1"/>
  <c r="M180" i="98"/>
  <c r="M680" i="98"/>
  <c r="Q680" i="98" s="1"/>
  <c r="M302" i="98"/>
  <c r="M224" i="98"/>
  <c r="Q224" i="98" s="1"/>
  <c r="M199" i="98"/>
  <c r="Q199" i="98" s="1"/>
  <c r="M89" i="98"/>
  <c r="Q89" i="98" s="1"/>
  <c r="M544" i="98"/>
  <c r="Q544" i="98" s="1"/>
  <c r="M842" i="98"/>
  <c r="M19" i="98"/>
  <c r="Q19" i="98" s="1"/>
  <c r="M501" i="98"/>
  <c r="M657" i="98"/>
  <c r="M170" i="98"/>
  <c r="M225" i="98"/>
  <c r="Q225" i="98" s="1"/>
  <c r="M387" i="98"/>
  <c r="Q387" i="98" s="1"/>
  <c r="M164" i="98"/>
  <c r="Q164" i="98" s="1"/>
  <c r="M464" i="98"/>
  <c r="M158" i="98"/>
  <c r="M133" i="98"/>
  <c r="Q133" i="98" s="1"/>
  <c r="M674" i="98"/>
  <c r="Q674" i="98" s="1"/>
  <c r="M6" i="98"/>
  <c r="Q6" i="98" s="1"/>
  <c r="M385" i="98"/>
  <c r="Q385" i="98" s="1"/>
  <c r="M909" i="98"/>
  <c r="Q909" i="98" s="1"/>
  <c r="M773" i="98"/>
  <c r="M366" i="98"/>
  <c r="M66" i="98"/>
  <c r="Q66" i="98" s="1"/>
  <c r="M254" i="98"/>
  <c r="M422" i="98"/>
  <c r="M455" i="98"/>
  <c r="Q455" i="98" s="1"/>
  <c r="M824" i="98"/>
  <c r="M589" i="98"/>
  <c r="Q589" i="98" s="1"/>
  <c r="M604" i="98"/>
  <c r="Q604" i="98" s="1"/>
  <c r="M26" i="98"/>
  <c r="Q26" i="98" s="1"/>
  <c r="M670" i="98"/>
  <c r="Q670" i="98" s="1"/>
  <c r="M751" i="98"/>
  <c r="Q751" i="98" s="1"/>
  <c r="M515" i="98"/>
  <c r="Q515" i="98" s="1"/>
  <c r="M863" i="98"/>
  <c r="Q863" i="98" s="1"/>
  <c r="M848" i="98"/>
  <c r="M347" i="98"/>
  <c r="M391" i="98"/>
  <c r="Q391" i="98" s="1"/>
  <c r="M206" i="98"/>
  <c r="Q206" i="98" s="1"/>
  <c r="M315" i="98"/>
  <c r="Q315" i="98" s="1"/>
  <c r="M617" i="98"/>
  <c r="Q617" i="98" s="1"/>
  <c r="M45" i="98"/>
  <c r="Q45" i="98" s="1"/>
  <c r="M345" i="98"/>
  <c r="M428" i="98"/>
  <c r="Q428" i="98" s="1"/>
  <c r="M881" i="98"/>
  <c r="Q881" i="98" s="1"/>
  <c r="M463" i="98"/>
  <c r="Q463" i="98" s="1"/>
  <c r="M764" i="98"/>
  <c r="M15" i="98"/>
  <c r="M849" i="98"/>
  <c r="Q849" i="98" s="1"/>
  <c r="M197" i="98"/>
  <c r="Q197" i="98" s="1"/>
  <c r="M332" i="98"/>
  <c r="M629" i="98"/>
  <c r="Q629" i="98" s="1"/>
  <c r="M861" i="98"/>
  <c r="Q861" i="98" s="1"/>
  <c r="M802" i="98"/>
  <c r="Q802" i="98" s="1"/>
  <c r="M512" i="98"/>
  <c r="Q512" i="98" s="1"/>
  <c r="M11" i="98"/>
  <c r="Q11" i="98" s="1"/>
  <c r="M344" i="98"/>
  <c r="M430" i="98"/>
  <c r="Q430" i="98" s="1"/>
  <c r="M661" i="98"/>
  <c r="Q661" i="98" s="1"/>
  <c r="M600" i="98"/>
  <c r="Q600" i="98" s="1"/>
  <c r="M9" i="98"/>
  <c r="M150" i="98"/>
  <c r="Q150" i="98" s="1"/>
  <c r="M341" i="98"/>
  <c r="Q341" i="98" s="1"/>
  <c r="M33" i="98"/>
  <c r="M648" i="98"/>
  <c r="Q648" i="98" s="1"/>
  <c r="M226" i="98"/>
  <c r="M662" i="98"/>
  <c r="Q662" i="98" s="1"/>
  <c r="M282" i="98"/>
  <c r="Q282" i="98" s="1"/>
  <c r="M153" i="98"/>
  <c r="Q153" i="98" s="1"/>
  <c r="M251" i="98"/>
  <c r="M139" i="98"/>
  <c r="Q139" i="98" s="1"/>
  <c r="M742" i="98"/>
  <c r="Q742" i="98" s="1"/>
  <c r="M171" i="98"/>
  <c r="M7" i="98"/>
  <c r="M912" i="98"/>
  <c r="Q912" i="98" s="1"/>
  <c r="M682" i="98"/>
  <c r="M231" i="98"/>
  <c r="Q231" i="98" s="1"/>
  <c r="M658" i="98"/>
  <c r="Q658" i="98" s="1"/>
  <c r="M452" i="98"/>
  <c r="M119" i="98"/>
  <c r="M361" i="98"/>
  <c r="M505" i="98"/>
  <c r="Q505" i="98" s="1"/>
  <c r="M659" i="98"/>
  <c r="Q659" i="98" s="1"/>
  <c r="M593" i="98"/>
  <c r="M717" i="98"/>
  <c r="Q717" i="98" s="1"/>
  <c r="M813" i="98"/>
  <c r="M584" i="98"/>
  <c r="M138" i="98"/>
  <c r="M482" i="98"/>
  <c r="Q482" i="98" s="1"/>
  <c r="M374" i="98"/>
  <c r="M134" i="98"/>
  <c r="Q134" i="98" s="1"/>
  <c r="M766" i="98"/>
  <c r="Q766" i="98" s="1"/>
  <c r="M159" i="98"/>
  <c r="M718" i="98"/>
  <c r="Q718" i="98" s="1"/>
  <c r="M351" i="98"/>
  <c r="M857" i="98"/>
  <c r="M601" i="98"/>
  <c r="Q601" i="98" s="1"/>
  <c r="M673" i="98"/>
  <c r="M893" i="98"/>
  <c r="M882" i="98"/>
  <c r="M437" i="98"/>
  <c r="Q437" i="98" s="1"/>
  <c r="M229" i="98"/>
  <c r="M469" i="98"/>
  <c r="Q469" i="98" s="1"/>
  <c r="M69" i="98"/>
  <c r="Q69" i="98" s="1"/>
  <c r="M29" i="98"/>
  <c r="Q29" i="98" s="1"/>
  <c r="M527" i="98"/>
  <c r="Q527" i="98" s="1"/>
  <c r="M90" i="98"/>
  <c r="M165" i="98"/>
  <c r="M111" i="98"/>
  <c r="Q111" i="98" s="1"/>
  <c r="M745" i="98"/>
  <c r="M216" i="98"/>
  <c r="M814" i="98"/>
  <c r="Q814" i="98" s="1"/>
  <c r="M12" i="98"/>
  <c r="M462" i="98"/>
  <c r="Q462" i="98" s="1"/>
  <c r="M292" i="98"/>
  <c r="M10" i="98"/>
  <c r="Q10" i="98" s="1"/>
  <c r="M837" i="98"/>
  <c r="M694" i="98"/>
  <c r="M568" i="98"/>
  <c r="Q568" i="98" s="1"/>
  <c r="M301" i="98"/>
  <c r="Q301" i="98" s="1"/>
  <c r="M756" i="98"/>
  <c r="Q756" i="98" s="1"/>
  <c r="M787" i="98"/>
  <c r="Q787" i="98" s="1"/>
  <c r="M62" i="98"/>
  <c r="Q62" i="98" s="1"/>
  <c r="M749" i="98"/>
  <c r="Q749" i="98" s="1"/>
  <c r="M540" i="98"/>
  <c r="Q540" i="98" s="1"/>
  <c r="M703" i="98"/>
  <c r="Q703" i="98" s="1"/>
  <c r="M63" i="98"/>
  <c r="Q63" i="98" s="1"/>
  <c r="M815" i="98"/>
  <c r="M828" i="98"/>
  <c r="M262" i="98"/>
  <c r="Q262" i="98" s="1"/>
  <c r="M704" i="98"/>
  <c r="M130" i="98"/>
  <c r="Q130" i="98" s="1"/>
  <c r="M183" i="98"/>
  <c r="Q183" i="98" s="1"/>
  <c r="M650" i="98"/>
  <c r="Q650" i="98" s="1"/>
  <c r="M743" i="98"/>
  <c r="Q743" i="98" s="1"/>
  <c r="M927" i="98"/>
  <c r="Q927" i="98" s="1"/>
  <c r="M858" i="98"/>
  <c r="M592" i="98"/>
  <c r="Q592" i="98" s="1"/>
  <c r="M122" i="98"/>
  <c r="M627" i="98"/>
  <c r="Q627" i="98" s="1"/>
  <c r="M228" i="98"/>
  <c r="Q228" i="98" s="1"/>
  <c r="M431" i="98"/>
  <c r="M870" i="98"/>
  <c r="Q870" i="98" s="1"/>
  <c r="M830" i="98"/>
  <c r="Q830" i="98" s="1"/>
  <c r="M829" i="98"/>
  <c r="M432" i="98"/>
  <c r="Q432" i="98" s="1"/>
  <c r="M291" i="98"/>
  <c r="M649" i="98"/>
  <c r="M461" i="98"/>
  <c r="Q461" i="98" s="1"/>
  <c r="M483" i="98"/>
  <c r="M395" i="98"/>
  <c r="Q395" i="98" s="1"/>
  <c r="M726" i="98"/>
  <c r="Q726" i="98" s="1"/>
  <c r="M579" i="98"/>
  <c r="Q579" i="98" s="1"/>
  <c r="M587" i="98"/>
  <c r="M227" i="98"/>
  <c r="M757" i="98"/>
  <c r="Q757" i="98" s="1"/>
  <c r="M373" i="98"/>
  <c r="Q373" i="98" s="1"/>
  <c r="M263" i="98"/>
  <c r="M839" i="98"/>
  <c r="Q839" i="98" s="1"/>
  <c r="M630" i="98"/>
  <c r="M493" i="98"/>
  <c r="M155" i="98"/>
  <c r="Q155" i="98" s="1"/>
  <c r="M931" i="98"/>
  <c r="Q931" i="98" s="1"/>
  <c r="M75" i="98"/>
  <c r="Q75" i="98" s="1"/>
  <c r="M307" i="98"/>
  <c r="M328" i="98"/>
  <c r="M545" i="98"/>
  <c r="M58" i="98"/>
  <c r="M44" i="98"/>
  <c r="M541" i="98"/>
  <c r="Q541" i="98" s="1"/>
  <c r="M324" i="98"/>
  <c r="M774" i="98"/>
  <c r="M72" i="98"/>
  <c r="Q72" i="98" s="1"/>
  <c r="M709" i="98"/>
  <c r="Q709" i="98" s="1"/>
  <c r="M273" i="98"/>
  <c r="M5" i="98"/>
  <c r="Q5" i="98" s="1"/>
  <c r="M402" i="98"/>
  <c r="Q402" i="98" s="1"/>
  <c r="M407" i="98"/>
  <c r="Q407" i="98" s="1"/>
  <c r="M394" i="98"/>
  <c r="Q394" i="98" s="1"/>
  <c r="M434" i="98"/>
  <c r="M295" i="98"/>
  <c r="Q295" i="98" s="1"/>
  <c r="M317" i="98"/>
  <c r="Q317" i="98" s="1"/>
  <c r="M734" i="98"/>
  <c r="M585" i="98"/>
  <c r="Q585" i="98" s="1"/>
  <c r="M567" i="98"/>
  <c r="Q567" i="98" s="1"/>
  <c r="M816" i="98"/>
  <c r="Q816" i="98" s="1"/>
  <c r="M550" i="98"/>
  <c r="M933" i="98"/>
  <c r="M619" i="98"/>
  <c r="Q619" i="98" s="1"/>
  <c r="M283" i="98"/>
  <c r="Q283" i="98" s="1"/>
  <c r="M877" i="98"/>
  <c r="Q877" i="98" s="1"/>
  <c r="M476" i="98"/>
  <c r="M633" i="98"/>
  <c r="M547" i="98"/>
  <c r="Q547" i="98" s="1"/>
  <c r="M109" i="98"/>
  <c r="Q109" i="98" s="1"/>
  <c r="M865" i="98"/>
  <c r="M104" i="98"/>
  <c r="Q104" i="98" s="1"/>
  <c r="M110" i="98"/>
  <c r="Q110" i="98" s="1"/>
  <c r="M413" i="98"/>
  <c r="Q413" i="98" s="1"/>
  <c r="M186" i="98"/>
  <c r="Q186" i="98" s="1"/>
  <c r="M113" i="98"/>
  <c r="Q113" i="98" s="1"/>
  <c r="M163" i="98"/>
  <c r="M599" i="98"/>
  <c r="M20" i="98"/>
  <c r="Q20" i="98" s="1"/>
  <c r="M184" i="98"/>
  <c r="Q184" i="98" s="1"/>
  <c r="M103" i="98"/>
  <c r="Q103" i="98" s="1"/>
  <c r="M752" i="98"/>
  <c r="Q752" i="98" s="1"/>
  <c r="M825" i="98"/>
  <c r="Q825" i="98" s="1"/>
  <c r="M340" i="98"/>
  <c r="Q340" i="98" s="1"/>
  <c r="M35" i="98"/>
  <c r="Q35" i="98" s="1"/>
  <c r="M660" i="98"/>
  <c r="M910" i="98"/>
  <c r="Q910" i="98" s="1"/>
  <c r="M309" i="98"/>
  <c r="Q309" i="98" s="1"/>
  <c r="M868" i="98"/>
  <c r="Q868" i="98" s="1"/>
  <c r="M767" i="98"/>
  <c r="M655" i="98"/>
  <c r="M78" i="98"/>
  <c r="Q78" i="98" s="1"/>
  <c r="M441" i="98"/>
  <c r="Q441" i="98" s="1"/>
  <c r="M789" i="98"/>
  <c r="Q789" i="98" s="1"/>
  <c r="M404" i="98"/>
  <c r="Q404" i="98" s="1"/>
  <c r="M503" i="98"/>
  <c r="E580" i="98" l="1"/>
  <c r="E3" i="98"/>
  <c r="E654" i="98"/>
  <c r="E531" i="98"/>
  <c r="E424" i="98"/>
  <c r="E521" i="98"/>
  <c r="E193" i="98"/>
  <c r="K440" i="98"/>
  <c r="E433" i="98"/>
  <c r="E518" i="98"/>
  <c r="E343" i="98"/>
  <c r="E586" i="98"/>
  <c r="E871" i="98"/>
  <c r="E546" i="98"/>
  <c r="E496" i="98"/>
  <c r="E862" i="98"/>
  <c r="E565" i="98"/>
  <c r="E809" i="98"/>
  <c r="E245" i="98"/>
  <c r="E446" i="98"/>
  <c r="E679" i="98"/>
  <c r="E299" i="98"/>
  <c r="E132" i="98"/>
  <c r="K93" i="98"/>
  <c r="E140" i="98"/>
  <c r="E731" i="98"/>
  <c r="E883" i="98"/>
  <c r="E804" i="98"/>
  <c r="E18" i="98"/>
  <c r="E261" i="98"/>
  <c r="E212" i="98"/>
  <c r="E597" i="98"/>
  <c r="E423" i="98"/>
  <c r="E897" i="98"/>
  <c r="E497" i="98"/>
  <c r="E308" i="98"/>
  <c r="E725" i="98"/>
  <c r="E653" i="98"/>
  <c r="E737" i="98"/>
  <c r="K308" i="98" l="1"/>
  <c r="M308" i="98" s="1"/>
  <c r="Q308" i="98" s="1"/>
  <c r="K597" i="98"/>
  <c r="K804" i="98"/>
  <c r="K446" i="98"/>
  <c r="K862" i="98"/>
  <c r="M862" i="98" s="1"/>
  <c r="Q862" i="98" s="1"/>
  <c r="K586" i="98"/>
  <c r="K531" i="98"/>
  <c r="Q531" i="98"/>
  <c r="K737" i="98"/>
  <c r="M737" i="98" s="1"/>
  <c r="Q737" i="98" s="1"/>
  <c r="K497" i="98"/>
  <c r="K212" i="98"/>
  <c r="M212" i="98" s="1"/>
  <c r="Q212" i="98"/>
  <c r="K883" i="98"/>
  <c r="M883" i="98" s="1"/>
  <c r="Q883" i="98" s="1"/>
  <c r="K132" i="98"/>
  <c r="M132" i="98" s="1"/>
  <c r="Q132" i="98"/>
  <c r="K245" i="98"/>
  <c r="K496" i="98"/>
  <c r="M496" i="98" s="1"/>
  <c r="Q496" i="98" s="1"/>
  <c r="K343" i="98"/>
  <c r="K193" i="98"/>
  <c r="M193" i="98" s="1"/>
  <c r="Q193" i="98" s="1"/>
  <c r="K654" i="98"/>
  <c r="K653" i="98"/>
  <c r="M653" i="98" s="1"/>
  <c r="Q653" i="98"/>
  <c r="K897" i="98"/>
  <c r="M897" i="98" s="1"/>
  <c r="Q897" i="98" s="1"/>
  <c r="K261" i="98"/>
  <c r="Q261" i="98"/>
  <c r="K731" i="98"/>
  <c r="M731" i="98" s="1"/>
  <c r="Q731" i="98" s="1"/>
  <c r="K299" i="98"/>
  <c r="M299" i="98" s="1"/>
  <c r="Q299" i="98" s="1"/>
  <c r="K809" i="98"/>
  <c r="K546" i="98"/>
  <c r="M546" i="98" s="1"/>
  <c r="Q546" i="98" s="1"/>
  <c r="K518" i="98"/>
  <c r="K521" i="98"/>
  <c r="K3" i="98"/>
  <c r="K725" i="98"/>
  <c r="M725" i="98" s="1"/>
  <c r="Q725" i="98"/>
  <c r="K423" i="98"/>
  <c r="M423" i="98" s="1"/>
  <c r="Q423" i="98" s="1"/>
  <c r="K18" i="98"/>
  <c r="K140" i="98"/>
  <c r="M140" i="98" s="1"/>
  <c r="Q140" i="98"/>
  <c r="K679" i="98"/>
  <c r="M679" i="98" s="1"/>
  <c r="Q679" i="98" s="1"/>
  <c r="K565" i="98"/>
  <c r="K871" i="98"/>
  <c r="M871" i="98" s="1"/>
  <c r="Q871" i="98"/>
  <c r="K433" i="98"/>
  <c r="M433" i="98" s="1"/>
  <c r="Q433" i="98"/>
  <c r="K424" i="98"/>
  <c r="M424" i="98" s="1"/>
  <c r="Q424" i="98"/>
  <c r="K580" i="98"/>
  <c r="M580" i="98" s="1"/>
  <c r="Q580" i="98"/>
  <c r="M521" i="98"/>
  <c r="Q521" i="98" s="1"/>
  <c r="M261" i="98"/>
  <c r="M497" i="98"/>
  <c r="Q497" i="98" s="1"/>
  <c r="M446" i="98"/>
  <c r="Q446" i="98" s="1"/>
  <c r="M565" i="98"/>
  <c r="Q565" i="98" s="1"/>
  <c r="M343" i="98"/>
  <c r="Q343" i="98" s="1"/>
  <c r="M654" i="98"/>
  <c r="Q654" i="98" s="1"/>
  <c r="M518" i="98"/>
  <c r="Q518" i="98" s="1"/>
  <c r="M3" i="98"/>
  <c r="Q3" i="98" s="1"/>
  <c r="M597" i="98"/>
  <c r="Q597" i="98" s="1"/>
  <c r="M18" i="98"/>
  <c r="Q18" i="98" s="1"/>
  <c r="M245" i="98"/>
  <c r="Q245" i="98" s="1"/>
  <c r="M804" i="98"/>
  <c r="Q804" i="98" s="1"/>
  <c r="M809" i="98"/>
  <c r="Q809" i="98" s="1"/>
  <c r="M586" i="98"/>
  <c r="Q586" i="98" s="1"/>
  <c r="M531" i="98"/>
  <c r="M93" i="98"/>
  <c r="Q93" i="98" s="1"/>
  <c r="M440" i="98"/>
  <c r="Q440" i="98" s="1"/>
  <c r="R842" i="96" l="1"/>
  <c r="Q842" i="96" s="1"/>
  <c r="R843" i="96"/>
  <c r="Q843" i="96" s="1"/>
  <c r="R755" i="96"/>
  <c r="Q755" i="96" s="1"/>
  <c r="R819" i="96"/>
  <c r="Q819" i="96" s="1"/>
  <c r="R789" i="96"/>
  <c r="Q789" i="96" s="1"/>
  <c r="R600" i="96"/>
  <c r="Q600" i="96" s="1"/>
  <c r="R599" i="96"/>
  <c r="Q599" i="96" s="1"/>
  <c r="R826" i="96"/>
  <c r="Q826" i="96" s="1"/>
  <c r="R742" i="96"/>
  <c r="Q742" i="96" s="1"/>
  <c r="R459" i="96"/>
  <c r="Q459" i="96" s="1"/>
  <c r="R743" i="96"/>
  <c r="Q743" i="96" s="1"/>
  <c r="R573" i="96"/>
  <c r="Q573" i="96" s="1"/>
  <c r="R851" i="96"/>
  <c r="Q851" i="96" s="1"/>
  <c r="R631" i="96"/>
  <c r="Q631" i="96" s="1"/>
  <c r="R635" i="96"/>
  <c r="Q635" i="96" s="1"/>
  <c r="R750" i="96"/>
  <c r="Q750" i="96" s="1"/>
  <c r="R648" i="96"/>
  <c r="Q648" i="96" s="1"/>
  <c r="R559" i="96"/>
  <c r="Q559" i="96" s="1"/>
  <c r="R821" i="96"/>
  <c r="Q821" i="96" s="1"/>
  <c r="R856" i="96"/>
  <c r="Q856" i="96" s="1"/>
  <c r="R824" i="96"/>
  <c r="Q824" i="96" s="1"/>
  <c r="R680" i="96"/>
  <c r="Q680" i="96" s="1"/>
  <c r="R542" i="96"/>
  <c r="Q542" i="96" s="1"/>
  <c r="R603" i="96"/>
  <c r="Q603" i="96" s="1"/>
  <c r="R767" i="96"/>
  <c r="Q767" i="96" s="1"/>
  <c r="R774" i="96"/>
  <c r="Q774" i="96" s="1"/>
  <c r="R667" i="96"/>
  <c r="Q667" i="96" s="1"/>
  <c r="R840" i="96"/>
  <c r="Q840" i="96" s="1"/>
  <c r="R810" i="96"/>
  <c r="Q810" i="96" s="1"/>
  <c r="R560" i="96"/>
  <c r="Q560" i="96" s="1"/>
  <c r="R678" i="96"/>
  <c r="Q678" i="96" s="1"/>
  <c r="R621" i="96"/>
  <c r="Q621" i="96" s="1"/>
  <c r="R844" i="96"/>
  <c r="Q844" i="96" s="1"/>
  <c r="R754" i="96"/>
  <c r="Q754" i="96" s="1"/>
  <c r="R729" i="96"/>
  <c r="Q729" i="96" s="1"/>
  <c r="R605" i="96"/>
  <c r="Q605" i="96" s="1"/>
  <c r="R611" i="96"/>
  <c r="Q611" i="96" s="1"/>
  <c r="R694" i="96"/>
  <c r="Q694" i="96" s="1"/>
  <c r="R792" i="96"/>
  <c r="Q792" i="96" s="1"/>
  <c r="R662" i="96"/>
  <c r="Q662" i="96" s="1"/>
  <c r="R841" i="96"/>
  <c r="Q841" i="96" s="1"/>
  <c r="R726" i="96"/>
  <c r="Q726" i="96" s="1"/>
  <c r="R618" i="96"/>
  <c r="Q618" i="96" s="1"/>
  <c r="R815" i="96"/>
  <c r="Q815" i="96" s="1"/>
  <c r="R720" i="96"/>
  <c r="Q720" i="96" s="1"/>
  <c r="R643" i="96"/>
  <c r="Q643" i="96" s="1"/>
  <c r="R601" i="96"/>
  <c r="Q601" i="96" s="1"/>
  <c r="R853" i="96"/>
  <c r="Q853" i="96" s="1"/>
  <c r="R758" i="96"/>
  <c r="Q758" i="96" s="1"/>
  <c r="R773" i="96"/>
  <c r="Q773" i="96" s="1"/>
  <c r="R809" i="96"/>
  <c r="Q809" i="96" s="1"/>
  <c r="R444" i="96"/>
  <c r="Q444" i="96" s="1"/>
  <c r="R595" i="96"/>
  <c r="Q595" i="96" s="1"/>
  <c r="R848" i="96"/>
  <c r="Q848" i="96" s="1"/>
  <c r="R661" i="96"/>
  <c r="Q661" i="96" s="1"/>
  <c r="R737" i="96"/>
  <c r="Q737" i="96" s="1"/>
  <c r="R653" i="96"/>
  <c r="Q653" i="96" s="1"/>
  <c r="R760" i="96"/>
  <c r="Q760" i="96" s="1"/>
  <c r="R689" i="96"/>
  <c r="Q689" i="96" s="1"/>
  <c r="R545" i="96"/>
  <c r="Q545" i="96" s="1"/>
  <c r="R825" i="96"/>
  <c r="Q825" i="96" s="1"/>
  <c r="R791" i="96"/>
  <c r="Q791" i="96" s="1"/>
  <c r="R539" i="96"/>
  <c r="Q539" i="96" s="1"/>
  <c r="R529" i="96"/>
  <c r="Q529" i="96" s="1"/>
  <c r="R649" i="96"/>
  <c r="Q649" i="96" s="1"/>
  <c r="R588" i="96"/>
  <c r="Q588" i="96" s="1"/>
  <c r="R596" i="96"/>
  <c r="Q596" i="96" s="1"/>
  <c r="R778" i="96"/>
  <c r="Q778" i="96" s="1"/>
  <c r="R766" i="96"/>
  <c r="Q766" i="96" s="1"/>
  <c r="R730" i="96"/>
  <c r="Q730" i="96" s="1"/>
  <c r="R830" i="96"/>
  <c r="Q830" i="96" s="1"/>
  <c r="R756" i="96"/>
  <c r="Q756" i="96" s="1"/>
  <c r="R514" i="96"/>
  <c r="Q514" i="96" s="1"/>
  <c r="R838" i="96"/>
  <c r="Q838" i="96" s="1"/>
  <c r="R629" i="96"/>
  <c r="Q629" i="96" s="1"/>
  <c r="R590" i="96"/>
  <c r="Q590" i="96" s="1"/>
  <c r="R685" i="96"/>
  <c r="Q685" i="96" s="1"/>
  <c r="R665" i="96"/>
  <c r="Q665" i="96" s="1"/>
  <c r="R633" i="96"/>
  <c r="Q633" i="96" s="1"/>
  <c r="R839" i="96"/>
  <c r="Q839" i="96" s="1"/>
  <c r="R657" i="96"/>
  <c r="Q657" i="96" s="1"/>
  <c r="R632" i="96"/>
  <c r="Q632" i="96" s="1"/>
  <c r="R579" i="96"/>
  <c r="Q579" i="96" s="1"/>
  <c r="R775" i="96"/>
  <c r="Q775" i="96" s="1"/>
  <c r="R705" i="96"/>
  <c r="Q705" i="96" s="1"/>
  <c r="R659" i="96"/>
  <c r="Q659" i="96" s="1"/>
  <c r="R589" i="96"/>
  <c r="Q589" i="96" s="1"/>
  <c r="R712" i="96"/>
  <c r="Q712" i="96" s="1"/>
  <c r="R725" i="96"/>
  <c r="Q725" i="96" s="1"/>
  <c r="R606" i="96"/>
  <c r="Q606" i="96" s="1"/>
  <c r="R759" i="96"/>
  <c r="Q759" i="96" s="1"/>
  <c r="R798" i="96"/>
  <c r="Q798" i="96" s="1"/>
  <c r="R575" i="96"/>
  <c r="Q575" i="96" s="1"/>
  <c r="R672" i="96"/>
  <c r="Q672" i="96" s="1"/>
  <c r="R772" i="96"/>
  <c r="Q772" i="96" s="1"/>
  <c r="R607" i="96"/>
  <c r="Q607" i="96" s="1"/>
  <c r="R615" i="96"/>
  <c r="Q615" i="96" s="1"/>
  <c r="R736" i="96"/>
  <c r="Q736" i="96" s="1"/>
  <c r="R640" i="96"/>
  <c r="Q640" i="96" s="1"/>
  <c r="R800" i="96"/>
  <c r="Q800" i="96" s="1"/>
  <c r="R597" i="96"/>
  <c r="Q597" i="96" s="1"/>
  <c r="R540" i="96"/>
  <c r="Q540" i="96" s="1"/>
  <c r="R598" i="96"/>
  <c r="Q598" i="96" s="1"/>
  <c r="R668" i="96"/>
  <c r="Q668" i="96" s="1"/>
  <c r="R846" i="96"/>
  <c r="Q846" i="96" s="1"/>
  <c r="R744" i="96"/>
  <c r="Q744" i="96" s="1"/>
  <c r="R609" i="96"/>
  <c r="Q609" i="96" s="1"/>
  <c r="R577" i="96"/>
  <c r="Q577" i="96" s="1"/>
  <c r="R674" i="96"/>
  <c r="Q674" i="96" s="1"/>
  <c r="R682" i="96"/>
  <c r="Q682" i="96" s="1"/>
  <c r="R510" i="96"/>
  <c r="Q510" i="96" s="1"/>
  <c r="R849" i="96"/>
  <c r="Q849" i="96" s="1"/>
  <c r="R823" i="96"/>
  <c r="Q823" i="96" s="1"/>
  <c r="R645" i="96"/>
  <c r="Q645" i="96" s="1"/>
  <c r="R799" i="96"/>
  <c r="Q799" i="96" s="1"/>
  <c r="R721" i="96"/>
  <c r="Q721" i="96" s="1"/>
  <c r="R504" i="96"/>
  <c r="Q504" i="96" s="1"/>
  <c r="R722" i="96"/>
  <c r="Q722" i="96" s="1"/>
  <c r="R544" i="96"/>
  <c r="Q544" i="96" s="1"/>
  <c r="R613" i="96"/>
  <c r="Q613" i="96" s="1"/>
  <c r="R453" i="96"/>
  <c r="Q453" i="96" s="1"/>
  <c r="R850" i="96"/>
  <c r="Q850" i="96" s="1"/>
  <c r="R699" i="96"/>
  <c r="Q699" i="96" s="1"/>
  <c r="R612" i="96"/>
  <c r="Q612" i="96" s="1"/>
  <c r="R677" i="96"/>
  <c r="Q677" i="96" s="1"/>
  <c r="R713" i="96"/>
  <c r="Q713" i="96" s="1"/>
  <c r="R614" i="96"/>
  <c r="Q614" i="96" s="1"/>
  <c r="R608" i="96"/>
  <c r="Q608" i="96" s="1"/>
  <c r="R604" i="96"/>
  <c r="Q604" i="96" s="1"/>
  <c r="R700" i="96"/>
  <c r="Q700" i="96" s="1"/>
  <c r="R695" i="96"/>
  <c r="Q695" i="96" s="1"/>
  <c r="R656" i="96"/>
  <c r="Q656" i="96" s="1"/>
  <c r="R703" i="96"/>
  <c r="Q703" i="96" s="1"/>
  <c r="R697" i="96"/>
  <c r="Q697" i="96" s="1"/>
  <c r="R564" i="96"/>
  <c r="Q564" i="96" s="1"/>
  <c r="R563" i="96"/>
  <c r="Q563" i="96" s="1"/>
  <c r="R676" i="96"/>
  <c r="Q676" i="96" s="1"/>
  <c r="R675" i="96"/>
  <c r="Q675" i="96" s="1"/>
  <c r="R854" i="96"/>
  <c r="Q854" i="96" s="1"/>
  <c r="R762" i="96"/>
  <c r="Q762" i="96" s="1"/>
  <c r="R580" i="96"/>
  <c r="Q580" i="96" s="1"/>
  <c r="R492" i="96"/>
  <c r="Q492" i="96" s="1"/>
  <c r="R693" i="96"/>
  <c r="Q693" i="96" s="1"/>
  <c r="R548" i="96"/>
  <c r="Q548" i="96" s="1"/>
  <c r="R622" i="96"/>
  <c r="Q622" i="96" s="1"/>
  <c r="R583" i="96"/>
  <c r="Q583" i="96" s="1"/>
  <c r="R796" i="96"/>
  <c r="Q796" i="96" s="1"/>
  <c r="R646" i="96"/>
  <c r="Q646" i="96" s="1"/>
  <c r="R757" i="96"/>
  <c r="Q757" i="96" s="1"/>
  <c r="R625" i="96"/>
  <c r="Q625" i="96" s="1"/>
  <c r="R835" i="96"/>
  <c r="Q835" i="96" s="1"/>
  <c r="R647" i="96"/>
  <c r="Q647" i="96" s="1"/>
  <c r="R644" i="96"/>
  <c r="Q644" i="96" s="1"/>
  <c r="R764" i="96"/>
  <c r="Q764" i="96" s="1"/>
  <c r="R706" i="96"/>
  <c r="Q706" i="96" s="1"/>
  <c r="R582" i="96"/>
  <c r="Q582" i="96" s="1"/>
  <c r="R779" i="96"/>
  <c r="Q779" i="96" s="1"/>
  <c r="R691" i="96"/>
  <c r="Q691" i="96" s="1"/>
  <c r="R586" i="96"/>
  <c r="Q586" i="96" s="1"/>
  <c r="R532" i="96"/>
  <c r="Q532" i="96" s="1"/>
  <c r="R463" i="96"/>
  <c r="Q463" i="96" s="1"/>
  <c r="R530" i="96"/>
  <c r="Q530" i="96" s="1"/>
  <c r="R405" i="96"/>
  <c r="Q405" i="96" s="1"/>
  <c r="R410" i="96"/>
  <c r="Q410" i="96" s="1"/>
  <c r="R450" i="96"/>
  <c r="Q450" i="96" s="1"/>
  <c r="R278" i="96"/>
  <c r="Q278" i="96" s="1"/>
  <c r="R470" i="96"/>
  <c r="Q470" i="96" s="1"/>
  <c r="R443" i="96"/>
  <c r="Q443" i="96" s="1"/>
  <c r="R228" i="96"/>
  <c r="Q228" i="96" s="1"/>
  <c r="R94" i="96"/>
  <c r="Q94" i="96" s="1"/>
  <c r="R383" i="96"/>
  <c r="Q383" i="96" s="1"/>
  <c r="R272" i="96"/>
  <c r="Q272" i="96" s="1"/>
  <c r="R200" i="96"/>
  <c r="Q200" i="96" s="1"/>
  <c r="R567" i="96"/>
  <c r="Q567" i="96" s="1"/>
  <c r="R261" i="96"/>
  <c r="Q261" i="96" s="1"/>
  <c r="R190" i="96"/>
  <c r="Q190" i="96" s="1"/>
  <c r="R549" i="96"/>
  <c r="Q549" i="96" s="1"/>
  <c r="R349" i="96"/>
  <c r="Q349" i="96" s="1"/>
  <c r="R124" i="96"/>
  <c r="Q124" i="96" s="1"/>
  <c r="R558" i="96"/>
  <c r="Q558" i="96" s="1"/>
  <c r="R287" i="96"/>
  <c r="Q287" i="96" s="1"/>
  <c r="R827" i="96"/>
  <c r="Q827" i="96" s="1"/>
  <c r="R628" i="96"/>
  <c r="Q628" i="96" s="1"/>
  <c r="R630" i="96"/>
  <c r="Q630" i="96" s="1"/>
  <c r="R594" i="96"/>
  <c r="Q594" i="96" s="1"/>
  <c r="R658" i="96"/>
  <c r="Q658" i="96" s="1"/>
  <c r="R688" i="96"/>
  <c r="Q688" i="96" s="1"/>
  <c r="R834" i="96"/>
  <c r="Q834" i="96" s="1"/>
  <c r="R828" i="96"/>
  <c r="Q828" i="96" s="1"/>
  <c r="R733" i="96"/>
  <c r="Q733" i="96" s="1"/>
  <c r="R847" i="96"/>
  <c r="Q847" i="96" s="1"/>
  <c r="R797" i="96"/>
  <c r="Q797" i="96" s="1"/>
  <c r="R708" i="96"/>
  <c r="Q708" i="96" s="1"/>
  <c r="R650" i="96"/>
  <c r="Q650" i="96" s="1"/>
  <c r="R528" i="96"/>
  <c r="Q528" i="96" s="1"/>
  <c r="R290" i="96"/>
  <c r="Q290" i="96" s="1"/>
  <c r="R104" i="96"/>
  <c r="Q104" i="96" s="1"/>
  <c r="R218" i="96"/>
  <c r="Q218" i="96" s="1"/>
  <c r="R213" i="96"/>
  <c r="Q213" i="96" s="1"/>
  <c r="R113" i="96"/>
  <c r="Q113" i="96" s="1"/>
  <c r="R451" i="96"/>
  <c r="Q451" i="96" s="1"/>
  <c r="R286" i="96"/>
  <c r="Q286" i="96" s="1"/>
  <c r="R97" i="96"/>
  <c r="Q97" i="96" s="1"/>
  <c r="R537" i="96"/>
  <c r="Q537" i="96" s="1"/>
  <c r="R666" i="96"/>
  <c r="Q666" i="96" s="1"/>
  <c r="R686" i="96"/>
  <c r="Q686" i="96" s="1"/>
  <c r="R832" i="96"/>
  <c r="Q832" i="96" s="1"/>
  <c r="R702" i="96"/>
  <c r="Q702" i="96" s="1"/>
  <c r="R765" i="96"/>
  <c r="Q765" i="96" s="1"/>
  <c r="R495" i="96"/>
  <c r="Q495" i="96" s="1"/>
  <c r="R795" i="96"/>
  <c r="Q795" i="96" s="1"/>
  <c r="R683" i="96"/>
  <c r="Q683" i="96" s="1"/>
  <c r="R734" i="96"/>
  <c r="Q734" i="96" s="1"/>
  <c r="R710" i="96"/>
  <c r="Q710" i="96" s="1"/>
  <c r="R536" i="96"/>
  <c r="Q536" i="96" s="1"/>
  <c r="R317" i="96"/>
  <c r="Q317" i="96" s="1"/>
  <c r="R179" i="96"/>
  <c r="Q179" i="96" s="1"/>
  <c r="R245" i="96"/>
  <c r="Q245" i="96" s="1"/>
  <c r="R379" i="96"/>
  <c r="Q379" i="96" s="1"/>
  <c r="R578" i="96"/>
  <c r="Q578" i="96" s="1"/>
  <c r="R485" i="96"/>
  <c r="Q485" i="96" s="1"/>
  <c r="R108" i="96"/>
  <c r="Q108" i="96" s="1"/>
  <c r="R439" i="96"/>
  <c r="Q439" i="96" s="1"/>
  <c r="R96" i="96"/>
  <c r="Q96" i="96" s="1"/>
  <c r="R502" i="96"/>
  <c r="Q502" i="96" s="1"/>
  <c r="R642" i="96"/>
  <c r="Q642" i="96" s="1"/>
  <c r="R670" i="96"/>
  <c r="Q670" i="96" s="1"/>
  <c r="R698" i="96"/>
  <c r="Q698" i="96" s="1"/>
  <c r="R771" i="96"/>
  <c r="Q771" i="96" s="1"/>
  <c r="R790" i="96"/>
  <c r="Q790" i="96" s="1"/>
  <c r="R692" i="96"/>
  <c r="Q692" i="96" s="1"/>
  <c r="R738" i="96"/>
  <c r="Q738" i="96" s="1"/>
  <c r="R593" i="96"/>
  <c r="Q593" i="96" s="1"/>
  <c r="R801" i="96"/>
  <c r="Q801" i="96" s="1"/>
  <c r="R761" i="96"/>
  <c r="Q761" i="96" s="1"/>
  <c r="R517" i="96"/>
  <c r="Q517" i="96" s="1"/>
  <c r="R534" i="96"/>
  <c r="Q534" i="96" s="1"/>
  <c r="R829" i="96"/>
  <c r="Q829" i="96" s="1"/>
  <c r="R727" i="96"/>
  <c r="Q727" i="96" s="1"/>
  <c r="R636" i="96"/>
  <c r="Q636" i="96" s="1"/>
  <c r="R553" i="96"/>
  <c r="Q553" i="96" s="1"/>
  <c r="R550" i="96"/>
  <c r="Q550" i="96" s="1"/>
  <c r="R43" i="96"/>
  <c r="Q43" i="96" s="1"/>
  <c r="R361" i="96"/>
  <c r="Q361" i="96" s="1"/>
  <c r="R442" i="96"/>
  <c r="Q442" i="96" s="1"/>
  <c r="R399" i="96"/>
  <c r="Q399" i="96" s="1"/>
  <c r="R425" i="96"/>
  <c r="Q425" i="96" s="1"/>
  <c r="R166" i="96"/>
  <c r="Q166" i="96" s="1"/>
  <c r="R546" i="96"/>
  <c r="Q546" i="96" s="1"/>
  <c r="R175" i="96"/>
  <c r="Q175" i="96" s="1"/>
  <c r="R142" i="96"/>
  <c r="Q142" i="96" s="1"/>
  <c r="R31" i="96"/>
  <c r="Q31" i="96" s="1"/>
  <c r="R115" i="96"/>
  <c r="Q115" i="96" s="1"/>
  <c r="R120" i="96"/>
  <c r="Q120" i="96" s="1"/>
  <c r="R165" i="96"/>
  <c r="Q165" i="96" s="1"/>
  <c r="R448" i="96"/>
  <c r="Q448" i="96" s="1"/>
  <c r="R188" i="96"/>
  <c r="Q188" i="96" s="1"/>
  <c r="R55" i="96"/>
  <c r="Q55" i="96" s="1"/>
  <c r="R211" i="96"/>
  <c r="Q211" i="96" s="1"/>
  <c r="R391" i="96"/>
  <c r="Q391" i="96" s="1"/>
  <c r="R449" i="96"/>
  <c r="Q449" i="96" s="1"/>
  <c r="R375" i="96"/>
  <c r="Q375" i="96" s="1"/>
  <c r="R217" i="96"/>
  <c r="Q217" i="96" s="1"/>
  <c r="R292" i="96"/>
  <c r="Q292" i="96" s="1"/>
  <c r="R162" i="96"/>
  <c r="Q162" i="96" s="1"/>
  <c r="R458" i="96"/>
  <c r="Q458" i="96" s="1"/>
  <c r="R51" i="96"/>
  <c r="Q51" i="96" s="1"/>
  <c r="R22" i="96"/>
  <c r="Q22" i="96" s="1"/>
  <c r="R235" i="96"/>
  <c r="Q235" i="96" s="1"/>
  <c r="R54" i="96"/>
  <c r="Q54" i="96" s="1"/>
  <c r="R326" i="96"/>
  <c r="Q326" i="96" s="1"/>
  <c r="R381" i="96"/>
  <c r="Q381" i="96" s="1"/>
  <c r="R177" i="96"/>
  <c r="Q177" i="96" s="1"/>
  <c r="R505" i="96"/>
  <c r="Q505" i="96" s="1"/>
  <c r="R370" i="96"/>
  <c r="Q370" i="96" s="1"/>
  <c r="R243" i="96"/>
  <c r="Q243" i="96" s="1"/>
  <c r="R509" i="96"/>
  <c r="Q509" i="96" s="1"/>
  <c r="R279" i="96"/>
  <c r="Q279" i="96" s="1"/>
  <c r="R191" i="96"/>
  <c r="Q191" i="96" s="1"/>
  <c r="R93" i="96"/>
  <c r="Q93" i="96" s="1"/>
  <c r="R488" i="96"/>
  <c r="Q488" i="96" s="1"/>
  <c r="R312" i="96"/>
  <c r="Q312" i="96" s="1"/>
  <c r="R483" i="96"/>
  <c r="Q483" i="96" s="1"/>
  <c r="R182" i="96"/>
  <c r="Q182" i="96" s="1"/>
  <c r="R189" i="96"/>
  <c r="Q189" i="96" s="1"/>
  <c r="R445" i="96"/>
  <c r="Q445" i="96" s="1"/>
  <c r="R322" i="96"/>
  <c r="Q322" i="96" s="1"/>
  <c r="R187" i="96"/>
  <c r="Q187" i="96" s="1"/>
  <c r="R125" i="96"/>
  <c r="Q125" i="96" s="1"/>
  <c r="R41" i="96"/>
  <c r="Q41" i="96" s="1"/>
  <c r="R52" i="96"/>
  <c r="Q52" i="96" s="1"/>
  <c r="R193" i="96"/>
  <c r="Q193" i="96" s="1"/>
  <c r="R167" i="96"/>
  <c r="Q167" i="96" s="1"/>
  <c r="R484" i="96"/>
  <c r="Q484" i="96" s="1"/>
  <c r="R352" i="96"/>
  <c r="Q352" i="96" s="1"/>
  <c r="R226" i="96"/>
  <c r="Q226" i="96" s="1"/>
  <c r="R60" i="96"/>
  <c r="Q60" i="96" s="1"/>
  <c r="R28" i="96"/>
  <c r="Q28" i="96" s="1"/>
  <c r="R334" i="96"/>
  <c r="Q334" i="96" s="1"/>
  <c r="R378" i="96"/>
  <c r="Q378" i="96" s="1"/>
  <c r="R56" i="96"/>
  <c r="Q56" i="96" s="1"/>
  <c r="R138" i="96"/>
  <c r="Q138" i="96" s="1"/>
  <c r="R248" i="96"/>
  <c r="Q248" i="96" s="1"/>
  <c r="R247" i="96"/>
  <c r="Q247" i="96" s="1"/>
  <c r="R329" i="96"/>
  <c r="Q329" i="96" s="1"/>
  <c r="R333" i="96"/>
  <c r="Q333" i="96" s="1"/>
  <c r="R170" i="96"/>
  <c r="Q170" i="96" s="1"/>
  <c r="R320" i="96"/>
  <c r="Q320" i="96" s="1"/>
  <c r="R264" i="96"/>
  <c r="Q264" i="96" s="1"/>
  <c r="R58" i="96"/>
  <c r="Q58" i="96" s="1"/>
  <c r="R154" i="96"/>
  <c r="Q154" i="96" s="1"/>
  <c r="R75" i="96"/>
  <c r="Q75" i="96" s="1"/>
  <c r="R148" i="96"/>
  <c r="Q148" i="96" s="1"/>
  <c r="R489" i="96"/>
  <c r="Q489" i="96" s="1"/>
  <c r="R101" i="96"/>
  <c r="Q101" i="96" s="1"/>
  <c r="R466" i="96"/>
  <c r="Q466" i="96" s="1"/>
  <c r="R293" i="96"/>
  <c r="Q293" i="96" s="1"/>
  <c r="R512" i="96"/>
  <c r="Q512" i="96" s="1"/>
  <c r="R283" i="96"/>
  <c r="Q283" i="96" s="1"/>
  <c r="R507" i="96"/>
  <c r="Q507" i="96" s="1"/>
  <c r="R129" i="96"/>
  <c r="Q129" i="96" s="1"/>
  <c r="R27" i="96"/>
  <c r="Q27" i="96" s="1"/>
  <c r="R100" i="96"/>
  <c r="Q100" i="96" s="1"/>
  <c r="R344" i="96"/>
  <c r="Q344" i="96" s="1"/>
  <c r="R513" i="96"/>
  <c r="Q513" i="96" s="1"/>
  <c r="R366" i="96"/>
  <c r="Q366" i="96" s="1"/>
  <c r="R393" i="96"/>
  <c r="Q393" i="96" s="1"/>
  <c r="R92" i="96"/>
  <c r="Q92" i="96" s="1"/>
  <c r="R420" i="96"/>
  <c r="Q420" i="96" s="1"/>
  <c r="R511" i="96"/>
  <c r="Q511" i="96" s="1"/>
  <c r="R479" i="96"/>
  <c r="Q479" i="96" s="1"/>
  <c r="R434" i="96"/>
  <c r="Q434" i="96" s="1"/>
  <c r="R416" i="96"/>
  <c r="Q416" i="96" s="1"/>
  <c r="R39" i="96"/>
  <c r="Q39" i="96" s="1"/>
  <c r="R20" i="96"/>
  <c r="Q20" i="96" s="1"/>
  <c r="R336" i="96"/>
  <c r="Q336" i="96" s="1"/>
  <c r="R422" i="96"/>
  <c r="Q422" i="96" s="1"/>
  <c r="R409" i="96"/>
  <c r="Q409" i="96" s="1"/>
  <c r="R297" i="96"/>
  <c r="Q297" i="96" s="1"/>
  <c r="R46" i="96"/>
  <c r="Q46" i="96" s="1"/>
  <c r="R343" i="96"/>
  <c r="Q343" i="96" s="1"/>
  <c r="R273" i="96"/>
  <c r="Q273" i="96" s="1"/>
  <c r="R340" i="96"/>
  <c r="Q340" i="96" s="1"/>
  <c r="R203" i="96"/>
  <c r="Q203" i="96" s="1"/>
  <c r="R137" i="96"/>
  <c r="Q137" i="96" s="1"/>
  <c r="R71" i="96"/>
  <c r="Q71" i="96" s="1"/>
  <c r="R365" i="96"/>
  <c r="Q365" i="96" s="1"/>
  <c r="R602" i="96"/>
  <c r="Q602" i="96" s="1"/>
  <c r="R237" i="96"/>
  <c r="Q237" i="96" s="1"/>
  <c r="R377" i="96"/>
  <c r="Q377" i="96" s="1"/>
  <c r="R63" i="96"/>
  <c r="Q63" i="96" s="1"/>
  <c r="R315" i="96"/>
  <c r="Q315" i="96" s="1"/>
  <c r="R87" i="96"/>
  <c r="Q87" i="96" s="1"/>
  <c r="R421" i="96"/>
  <c r="Q421" i="96" s="1"/>
  <c r="R411" i="96"/>
  <c r="Q411" i="96" s="1"/>
  <c r="R197" i="96"/>
  <c r="Q197" i="96" s="1"/>
  <c r="R221" i="96"/>
  <c r="Q221" i="96" s="1"/>
  <c r="R123" i="96"/>
  <c r="Q123" i="96" s="1"/>
  <c r="R59" i="96"/>
  <c r="Q59" i="96" s="1"/>
  <c r="R196" i="96"/>
  <c r="Q196" i="96" s="1"/>
  <c r="R268" i="96"/>
  <c r="Q268" i="96" s="1"/>
  <c r="R294" i="96"/>
  <c r="Q294" i="96" s="1"/>
  <c r="R394" i="96"/>
  <c r="Q394" i="96" s="1"/>
  <c r="R222" i="96"/>
  <c r="Q222" i="96" s="1"/>
  <c r="R208" i="96"/>
  <c r="Q208" i="96" s="1"/>
  <c r="R482" i="96"/>
  <c r="Q482" i="96" s="1"/>
  <c r="R128" i="96"/>
  <c r="Q128" i="96" s="1"/>
  <c r="R227" i="96"/>
  <c r="Q227" i="96" s="1"/>
  <c r="R471" i="96"/>
  <c r="Q471" i="96" s="1"/>
  <c r="R353" i="96"/>
  <c r="Q353" i="96" s="1"/>
  <c r="R426" i="96"/>
  <c r="Q426" i="96" s="1"/>
  <c r="R209" i="96"/>
  <c r="Q209" i="96" s="1"/>
  <c r="R143" i="96"/>
  <c r="Q143" i="96" s="1"/>
  <c r="R432" i="96"/>
  <c r="Q432" i="96" s="1"/>
  <c r="R263" i="96"/>
  <c r="Q263" i="96" s="1"/>
  <c r="R857" i="96"/>
  <c r="Q857" i="96" s="1"/>
  <c r="R780" i="96"/>
  <c r="Q780" i="96" s="1"/>
  <c r="R807" i="96"/>
  <c r="Q807" i="96" s="1"/>
  <c r="R745" i="96"/>
  <c r="Q745" i="96" s="1"/>
  <c r="R818" i="96"/>
  <c r="Q818" i="96" s="1"/>
  <c r="R555" i="96"/>
  <c r="Q555" i="96" s="1"/>
  <c r="R62" i="96"/>
  <c r="Q62" i="96" s="1"/>
  <c r="R359" i="96"/>
  <c r="Q359" i="96" s="1"/>
  <c r="R506" i="96"/>
  <c r="Q506" i="96" s="1"/>
  <c r="R447" i="96"/>
  <c r="Q447" i="96" s="1"/>
  <c r="R219" i="96"/>
  <c r="Q219" i="96" s="1"/>
  <c r="R330" i="96"/>
  <c r="Q330" i="96" s="1"/>
  <c r="R141" i="96"/>
  <c r="Q141" i="96" s="1"/>
  <c r="R140" i="96"/>
  <c r="Q140" i="96" s="1"/>
  <c r="R524" i="96"/>
  <c r="Q524" i="96" s="1"/>
  <c r="R362" i="96"/>
  <c r="Q362" i="96" s="1"/>
  <c r="R90" i="96"/>
  <c r="Q90" i="96" s="1"/>
  <c r="R259" i="96"/>
  <c r="Q259" i="96" s="1"/>
  <c r="R230" i="96"/>
  <c r="Q230" i="96" s="1"/>
  <c r="R369" i="96"/>
  <c r="Q369" i="96" s="1"/>
  <c r="R591" i="96"/>
  <c r="Q591" i="96" s="1"/>
  <c r="R519" i="96"/>
  <c r="Q519" i="96" s="1"/>
  <c r="R623" i="96"/>
  <c r="Q623" i="96" s="1"/>
  <c r="R367" i="96"/>
  <c r="Q367" i="96" s="1"/>
  <c r="R477" i="96"/>
  <c r="Q477" i="96" s="1"/>
  <c r="R501" i="96"/>
  <c r="Q501" i="96" s="1"/>
  <c r="R127" i="96"/>
  <c r="Q127" i="96" s="1"/>
  <c r="R551" i="96"/>
  <c r="Q551" i="96" s="1"/>
  <c r="R64" i="96"/>
  <c r="Q64" i="96" s="1"/>
  <c r="R117" i="96"/>
  <c r="Q117" i="96" s="1"/>
  <c r="R258" i="96"/>
  <c r="Q258" i="96" s="1"/>
  <c r="R11" i="96"/>
  <c r="Q11" i="96" s="1"/>
  <c r="R460" i="96"/>
  <c r="Q460" i="96" s="1"/>
  <c r="R136" i="96"/>
  <c r="Q136" i="96" s="1"/>
  <c r="R299" i="96"/>
  <c r="Q299" i="96" s="1"/>
  <c r="R335" i="96"/>
  <c r="Q335" i="96" s="1"/>
  <c r="R306" i="96"/>
  <c r="Q306" i="96" s="1"/>
  <c r="R69" i="96"/>
  <c r="Q69" i="96" s="1"/>
  <c r="R146" i="96"/>
  <c r="Q146" i="96" s="1"/>
  <c r="R357" i="96"/>
  <c r="Q357" i="96" s="1"/>
  <c r="R351" i="96"/>
  <c r="Q351" i="96" s="1"/>
  <c r="R118" i="96"/>
  <c r="Q118" i="96" s="1"/>
  <c r="R465" i="96"/>
  <c r="Q465" i="96" s="1"/>
  <c r="R276" i="96"/>
  <c r="Q276" i="96" s="1"/>
  <c r="R337" i="96"/>
  <c r="Q337" i="96" s="1"/>
  <c r="R89" i="96"/>
  <c r="Q89" i="96" s="1"/>
  <c r="R415" i="96"/>
  <c r="Q415" i="96" s="1"/>
  <c r="R42" i="96"/>
  <c r="Q42" i="96" s="1"/>
  <c r="R135" i="96"/>
  <c r="Q135" i="96" s="1"/>
  <c r="R398" i="96"/>
  <c r="Q398" i="96" s="1"/>
  <c r="R300" i="96"/>
  <c r="Q300" i="96" s="1"/>
  <c r="R308" i="96"/>
  <c r="Q308" i="96" s="1"/>
  <c r="R494" i="96"/>
  <c r="Q494" i="96" s="1"/>
  <c r="R461" i="96"/>
  <c r="Q461" i="96" s="1"/>
  <c r="R195" i="96"/>
  <c r="Q195" i="96" s="1"/>
  <c r="R481" i="96"/>
  <c r="Q481" i="96" s="1"/>
  <c r="R131" i="96"/>
  <c r="Q131" i="96" s="1"/>
  <c r="R295" i="96"/>
  <c r="Q295" i="96" s="1"/>
  <c r="R855" i="96"/>
  <c r="Q855" i="96" s="1"/>
  <c r="R660" i="96"/>
  <c r="Q660" i="96" s="1"/>
  <c r="R626" i="96"/>
  <c r="Q626" i="96" s="1"/>
  <c r="R566" i="96"/>
  <c r="Q566" i="96" s="1"/>
  <c r="R360" i="96"/>
  <c r="Q360" i="96" s="1"/>
  <c r="R554" i="96"/>
  <c r="Q554" i="96" s="1"/>
  <c r="R427" i="96"/>
  <c r="Q427" i="96" s="1"/>
  <c r="R229" i="96"/>
  <c r="Q229" i="96" s="1"/>
  <c r="R571" i="96"/>
  <c r="Q571" i="96" s="1"/>
  <c r="R78" i="96"/>
  <c r="Q78" i="96" s="1"/>
  <c r="R301" i="96"/>
  <c r="Q301" i="96" s="1"/>
  <c r="R82" i="96"/>
  <c r="Q82" i="96" s="1"/>
  <c r="R543" i="96"/>
  <c r="Q543" i="96" s="1"/>
  <c r="R437" i="96"/>
  <c r="Q437" i="96" s="1"/>
  <c r="R392" i="96"/>
  <c r="Q392" i="96" s="1"/>
  <c r="R331" i="96"/>
  <c r="Q331" i="96" s="1"/>
  <c r="R172" i="96"/>
  <c r="Q172" i="96" s="1"/>
  <c r="R328" i="96"/>
  <c r="Q328" i="96" s="1"/>
  <c r="R157" i="96"/>
  <c r="Q157" i="96" s="1"/>
  <c r="R74" i="96"/>
  <c r="Q74" i="96" s="1"/>
  <c r="R500" i="96"/>
  <c r="Q500" i="96" s="1"/>
  <c r="R364" i="96"/>
  <c r="Q364" i="96" s="1"/>
  <c r="R37" i="96"/>
  <c r="Q37" i="96" s="1"/>
  <c r="R852" i="96"/>
  <c r="Q852" i="96" s="1"/>
  <c r="R718" i="96"/>
  <c r="Q718" i="96" s="1"/>
  <c r="R29" i="96"/>
  <c r="Q29" i="96" s="1"/>
  <c r="R522" i="96"/>
  <c r="Q522" i="96" s="1"/>
  <c r="R98" i="96"/>
  <c r="Q98" i="96" s="1"/>
  <c r="R307" i="96"/>
  <c r="Q307" i="96" s="1"/>
  <c r="R83" i="96"/>
  <c r="Q83" i="96" s="1"/>
  <c r="R527" i="96"/>
  <c r="Q527" i="96" s="1"/>
  <c r="R121" i="96"/>
  <c r="Q121" i="96" s="1"/>
  <c r="R503" i="96"/>
  <c r="Q503" i="96" s="1"/>
  <c r="R145" i="96"/>
  <c r="Q145" i="96" s="1"/>
  <c r="R374" i="96"/>
  <c r="Q374" i="96" s="1"/>
  <c r="R239" i="96"/>
  <c r="Q239" i="96" s="1"/>
  <c r="R250" i="96"/>
  <c r="Q250" i="96" s="1"/>
  <c r="R88" i="96"/>
  <c r="Q88" i="96" s="1"/>
  <c r="R160" i="96"/>
  <c r="Q160" i="96" s="1"/>
  <c r="R327" i="96"/>
  <c r="Q327" i="96" s="1"/>
  <c r="R319" i="96"/>
  <c r="Q319" i="96" s="1"/>
  <c r="R174" i="96"/>
  <c r="Q174" i="96" s="1"/>
  <c r="R223" i="96"/>
  <c r="Q223" i="96" s="1"/>
  <c r="R475" i="96"/>
  <c r="Q475" i="96" s="1"/>
  <c r="R106" i="96"/>
  <c r="Q106" i="96" s="1"/>
  <c r="R240" i="96"/>
  <c r="Q240" i="96" s="1"/>
  <c r="R159" i="96"/>
  <c r="Q159" i="96" s="1"/>
  <c r="R61" i="96"/>
  <c r="Q61" i="96" s="1"/>
  <c r="R86" i="96"/>
  <c r="Q86" i="96" s="1"/>
  <c r="R342" i="96"/>
  <c r="Q342" i="96" s="1"/>
  <c r="R291" i="96"/>
  <c r="Q291" i="96" s="1"/>
  <c r="R419" i="96"/>
  <c r="Q419" i="96" s="1"/>
  <c r="R134" i="96"/>
  <c r="Q134" i="96" s="1"/>
  <c r="R84" i="96"/>
  <c r="Q84" i="96" s="1"/>
  <c r="R433" i="96"/>
  <c r="Q433" i="96" s="1"/>
  <c r="R180" i="96"/>
  <c r="Q180" i="96" s="1"/>
  <c r="R316" i="96"/>
  <c r="Q316" i="96" s="1"/>
  <c r="R541" i="96"/>
  <c r="Q541" i="96" s="1"/>
  <c r="R386" i="96"/>
  <c r="Q386" i="96" s="1"/>
  <c r="R192" i="96"/>
  <c r="Q192" i="96" s="1"/>
  <c r="R305" i="96"/>
  <c r="Q305" i="96" s="1"/>
  <c r="R244" i="96"/>
  <c r="Q244" i="96" s="1"/>
  <c r="R181" i="96"/>
  <c r="Q181" i="96" s="1"/>
  <c r="R562" i="96"/>
  <c r="Q562" i="96" s="1"/>
  <c r="R274" i="96"/>
  <c r="Q274" i="96" s="1"/>
  <c r="R396" i="96"/>
  <c r="Q396" i="96" s="1"/>
  <c r="R260" i="96"/>
  <c r="Q260" i="96" s="1"/>
  <c r="R70" i="96"/>
  <c r="Q70" i="96" s="1"/>
  <c r="R314" i="96"/>
  <c r="Q314" i="96" s="1"/>
  <c r="R214" i="96"/>
  <c r="Q214" i="96" s="1"/>
  <c r="R204" i="96"/>
  <c r="Q204" i="96" s="1"/>
  <c r="R116" i="96"/>
  <c r="Q116" i="96" s="1"/>
  <c r="R91" i="96"/>
  <c r="Q91" i="96" s="1"/>
  <c r="R67" i="96"/>
  <c r="Q67" i="96" s="1"/>
  <c r="R151" i="96"/>
  <c r="Q151" i="96" s="1"/>
  <c r="R21" i="96"/>
  <c r="Q21" i="96" s="1"/>
  <c r="R269" i="96"/>
  <c r="Q269" i="96" s="1"/>
  <c r="R338" i="96"/>
  <c r="Q338" i="96" s="1"/>
  <c r="R81" i="96"/>
  <c r="Q81" i="96" s="1"/>
  <c r="R40" i="96"/>
  <c r="Q40" i="96" s="1"/>
  <c r="R246" i="96"/>
  <c r="Q246" i="96" s="1"/>
  <c r="R325" i="96"/>
  <c r="Q325" i="96" s="1"/>
  <c r="R380" i="96"/>
  <c r="Q380" i="96" s="1"/>
  <c r="R275" i="96"/>
  <c r="Q275" i="96" s="1"/>
  <c r="R242" i="96"/>
  <c r="Q242" i="96" s="1"/>
  <c r="R216" i="96"/>
  <c r="Q216" i="96" s="1"/>
  <c r="R368" i="96"/>
  <c r="Q368" i="96" s="1"/>
  <c r="R282" i="96"/>
  <c r="Q282" i="96" s="1"/>
  <c r="R371" i="96"/>
  <c r="Q371" i="96" s="1"/>
  <c r="R231" i="96"/>
  <c r="Q231" i="96" s="1"/>
  <c r="R267" i="96"/>
  <c r="Q267" i="96" s="1"/>
  <c r="R296" i="96"/>
  <c r="Q296" i="96" s="1"/>
  <c r="R373" i="96"/>
  <c r="Q373" i="96" s="1"/>
  <c r="R456" i="96"/>
  <c r="Q456" i="96" s="1"/>
  <c r="R389" i="96"/>
  <c r="Q389" i="96" s="1"/>
  <c r="R516" i="96"/>
  <c r="Q516" i="96" s="1"/>
  <c r="R150" i="96"/>
  <c r="Q150" i="96" s="1"/>
  <c r="R302" i="96"/>
  <c r="Q302" i="96" s="1"/>
  <c r="R220" i="96"/>
  <c r="Q220" i="96" s="1"/>
  <c r="R241" i="96"/>
  <c r="Q241" i="96" s="1"/>
  <c r="R321" i="96"/>
  <c r="Q321" i="96" s="1"/>
  <c r="R431" i="96"/>
  <c r="Q431" i="96" s="1"/>
  <c r="R324" i="96"/>
  <c r="Q324" i="96" s="1"/>
  <c r="R45" i="96"/>
  <c r="Q45" i="96" s="1"/>
  <c r="R429" i="96"/>
  <c r="Q429" i="96" s="1"/>
  <c r="R462" i="96"/>
  <c r="Q462" i="96" s="1"/>
  <c r="R520" i="96"/>
  <c r="Q520" i="96" s="1"/>
  <c r="R158" i="96"/>
  <c r="Q158" i="96" s="1"/>
  <c r="R73" i="96"/>
  <c r="Q73" i="96" s="1"/>
  <c r="R518" i="96"/>
  <c r="Q518" i="96" s="1"/>
  <c r="R358" i="96"/>
  <c r="Q358" i="96" s="1"/>
  <c r="R277" i="96"/>
  <c r="Q277" i="96" s="1"/>
  <c r="R345" i="96"/>
  <c r="Q345" i="96" s="1"/>
  <c r="R238" i="96"/>
  <c r="Q238" i="96" s="1"/>
  <c r="R313" i="96"/>
  <c r="Q313" i="96" s="1"/>
  <c r="R176" i="96"/>
  <c r="Q176" i="96" s="1"/>
  <c r="R110" i="96"/>
  <c r="Q110" i="96" s="1"/>
  <c r="R139" i="96"/>
  <c r="Q139" i="96" s="1"/>
  <c r="R332" i="96"/>
  <c r="Q332" i="96" s="1"/>
  <c r="R281" i="96"/>
  <c r="Q281" i="96" s="1"/>
  <c r="R547" i="96"/>
  <c r="Q547" i="96" s="1"/>
  <c r="R15" i="96"/>
  <c r="Q15" i="96" s="1"/>
  <c r="R262" i="96"/>
  <c r="Q262" i="96" s="1"/>
  <c r="R232" i="96"/>
  <c r="Q232" i="96" s="1"/>
  <c r="R424" i="96"/>
  <c r="Q424" i="96" s="1"/>
  <c r="R183" i="96"/>
  <c r="Q183" i="96" s="1"/>
  <c r="R107" i="96"/>
  <c r="Q107" i="96" s="1"/>
  <c r="R122" i="96"/>
  <c r="Q122" i="96" s="1"/>
  <c r="R34" i="96"/>
  <c r="Q34" i="96" s="1"/>
  <c r="R233" i="96"/>
  <c r="Q233" i="96" s="1"/>
  <c r="R397" i="96"/>
  <c r="Q397" i="96" s="1"/>
  <c r="R288" i="96"/>
  <c r="Q288" i="96" s="1"/>
  <c r="R173" i="96"/>
  <c r="Q173" i="96" s="1"/>
  <c r="R452" i="96"/>
  <c r="Q452" i="96" s="1"/>
  <c r="R155" i="96"/>
  <c r="Q155" i="96" s="1"/>
  <c r="R103" i="96"/>
  <c r="Q103" i="96" s="1"/>
  <c r="R298" i="96"/>
  <c r="Q298" i="96" s="1"/>
  <c r="R356" i="96"/>
  <c r="Q356" i="96" s="1"/>
  <c r="R178" i="96"/>
  <c r="Q178" i="96" s="1"/>
  <c r="R212" i="96"/>
  <c r="Q212" i="96" s="1"/>
  <c r="R25" i="96"/>
  <c r="Q25" i="96" s="1"/>
  <c r="R473" i="96"/>
  <c r="Q473" i="96" s="1"/>
  <c r="R144" i="96"/>
  <c r="Q144" i="96" s="1"/>
  <c r="R385" i="96"/>
  <c r="Q385" i="96" s="1"/>
  <c r="R496" i="96"/>
  <c r="Q496" i="96" s="1"/>
  <c r="R109" i="96"/>
  <c r="Q109" i="96" s="1"/>
  <c r="R457" i="96"/>
  <c r="Q457" i="96" s="1"/>
  <c r="R417" i="96"/>
  <c r="Q417" i="96" s="1"/>
  <c r="R5" i="96"/>
  <c r="Q5" i="96" s="1"/>
  <c r="R498" i="96"/>
  <c r="Q498" i="96" s="1"/>
  <c r="R467" i="96"/>
  <c r="Q467" i="96" s="1"/>
  <c r="R491" i="96"/>
  <c r="Q491" i="96" s="1"/>
  <c r="R194" i="96"/>
  <c r="Q194" i="96" s="1"/>
  <c r="R486" i="96"/>
  <c r="Q486" i="96" s="1"/>
  <c r="R207" i="96"/>
  <c r="Q207" i="96" s="1"/>
  <c r="R164" i="96"/>
  <c r="Q164" i="96" s="1"/>
  <c r="R310" i="96"/>
  <c r="Q310" i="96" s="1"/>
  <c r="R354" i="96"/>
  <c r="Q354" i="96" s="1"/>
  <c r="R323" i="96"/>
  <c r="Q323" i="96" s="1"/>
  <c r="R574" i="96"/>
  <c r="Q574" i="96" s="1"/>
  <c r="R408" i="96"/>
  <c r="Q408" i="96" s="1"/>
  <c r="R44" i="96"/>
  <c r="Q44" i="96" s="1"/>
  <c r="R436" i="96"/>
  <c r="Q436" i="96" s="1"/>
  <c r="R10" i="96"/>
  <c r="Q10" i="96" s="1"/>
  <c r="R478" i="96"/>
  <c r="Q478" i="96" s="1"/>
  <c r="R14" i="96"/>
  <c r="Q14" i="96" s="1"/>
  <c r="R156" i="96"/>
  <c r="Q156" i="96" s="1"/>
  <c r="R112" i="96"/>
  <c r="Q112" i="96" s="1"/>
  <c r="R348" i="96"/>
  <c r="Q348" i="96" s="1"/>
  <c r="R280" i="96"/>
  <c r="Q280" i="96" s="1"/>
  <c r="R446" i="96"/>
  <c r="Q446" i="96" s="1"/>
  <c r="R36" i="96"/>
  <c r="Q36" i="96" s="1"/>
  <c r="R99" i="96"/>
  <c r="Q99" i="96" s="1"/>
  <c r="R414" i="96"/>
  <c r="Q414" i="96" s="1"/>
  <c r="R119" i="96"/>
  <c r="Q119" i="96" s="1"/>
  <c r="R152" i="96"/>
  <c r="Q152" i="96" s="1"/>
  <c r="R102" i="96"/>
  <c r="Q102" i="96" s="1"/>
  <c r="R384" i="96"/>
  <c r="Q384" i="96" s="1"/>
  <c r="R38" i="96"/>
  <c r="Q38" i="96" s="1"/>
  <c r="R168" i="96"/>
  <c r="Q168" i="96" s="1"/>
  <c r="R7" i="96"/>
  <c r="Q7" i="96" s="1"/>
  <c r="R493" i="96"/>
  <c r="Q493" i="96" s="1"/>
  <c r="R339" i="96"/>
  <c r="Q339" i="96" s="1"/>
  <c r="R48" i="96"/>
  <c r="Q48" i="96" s="1"/>
  <c r="R114" i="96"/>
  <c r="Q114" i="96" s="1"/>
  <c r="R472" i="96"/>
  <c r="Q472" i="96" s="1"/>
  <c r="R400" i="96"/>
  <c r="Q400" i="96" s="1"/>
  <c r="R265" i="96"/>
  <c r="Q265" i="96" s="1"/>
  <c r="R285" i="96"/>
  <c r="Q285" i="96" s="1"/>
  <c r="R126" i="96"/>
  <c r="Q126" i="96" s="1"/>
  <c r="R441" i="96"/>
  <c r="Q441" i="96" s="1"/>
  <c r="R255" i="96"/>
  <c r="Q255" i="96" s="1"/>
  <c r="R65" i="96"/>
  <c r="Q65" i="96" s="1"/>
  <c r="R257" i="96"/>
  <c r="Q257" i="96" s="1"/>
  <c r="R72" i="96"/>
  <c r="Q72" i="96" s="1"/>
  <c r="R105" i="96"/>
  <c r="Q105" i="96" s="1"/>
  <c r="R284" i="96"/>
  <c r="Q284" i="96" s="1"/>
  <c r="R234" i="96"/>
  <c r="Q234" i="96" s="1"/>
  <c r="R363" i="96"/>
  <c r="Q363" i="96" s="1"/>
  <c r="R376" i="96"/>
  <c r="Q376" i="96" s="1"/>
  <c r="R206" i="96"/>
  <c r="Q206" i="96" s="1"/>
  <c r="R249" i="96"/>
  <c r="Q249" i="96" s="1"/>
  <c r="R412" i="96"/>
  <c r="Q412" i="96" s="1"/>
  <c r="R561" i="96"/>
  <c r="Q561" i="96" s="1"/>
  <c r="R30" i="96"/>
  <c r="Q30" i="96" s="1"/>
  <c r="R499" i="96"/>
  <c r="Q499" i="96" s="1"/>
  <c r="R535" i="96"/>
  <c r="Q535" i="96" s="1"/>
  <c r="R80" i="96"/>
  <c r="Q80" i="96" s="1"/>
  <c r="R161" i="96"/>
  <c r="Q161" i="96" s="1"/>
  <c r="R169" i="96"/>
  <c r="Q169" i="96" s="1"/>
  <c r="R476" i="96"/>
  <c r="Q476" i="96" s="1"/>
  <c r="R68" i="96"/>
  <c r="Q68" i="96" s="1"/>
  <c r="R199" i="96"/>
  <c r="Q199" i="96" s="1"/>
  <c r="R17" i="96"/>
  <c r="Q17" i="96" s="1"/>
  <c r="R33" i="96"/>
  <c r="Q33" i="96" s="1"/>
  <c r="R32" i="96"/>
  <c r="Q32" i="96" s="1"/>
  <c r="R428" i="96"/>
  <c r="Q428" i="96" s="1"/>
  <c r="R149" i="96"/>
  <c r="Q149" i="96" s="1"/>
  <c r="R254" i="96"/>
  <c r="Q254" i="96" s="1"/>
  <c r="R347" i="96"/>
  <c r="Q347" i="96" s="1"/>
  <c r="R4" i="96"/>
  <c r="Q4" i="96" s="1"/>
  <c r="R185" i="96"/>
  <c r="Q185" i="96" s="1"/>
  <c r="R16" i="96"/>
  <c r="Q16" i="96" s="1"/>
  <c r="R9" i="96"/>
  <c r="Q9" i="96" s="1"/>
  <c r="R225" i="96"/>
  <c r="Q225" i="96" s="1"/>
  <c r="R395" i="96"/>
  <c r="Q395" i="96" s="1"/>
  <c r="R468" i="96"/>
  <c r="Q468" i="96" s="1"/>
  <c r="R418" i="96"/>
  <c r="Q418" i="96" s="1"/>
  <c r="R256" i="96"/>
  <c r="Q256" i="96" s="1"/>
  <c r="R430" i="96"/>
  <c r="Q430" i="96" s="1"/>
  <c r="R132" i="96"/>
  <c r="Q132" i="96" s="1"/>
  <c r="R53" i="96"/>
  <c r="Q53" i="96" s="1"/>
  <c r="R130" i="96"/>
  <c r="Q130" i="96" s="1"/>
  <c r="R8" i="96"/>
  <c r="Q8" i="96" s="1"/>
  <c r="R533" i="96"/>
  <c r="Q533" i="96" s="1"/>
  <c r="R251" i="96"/>
  <c r="Q251" i="96" s="1"/>
  <c r="R311" i="96"/>
  <c r="Q311" i="96" s="1"/>
  <c r="R111" i="96"/>
  <c r="Q111" i="96" s="1"/>
  <c r="R35" i="96"/>
  <c r="Q35" i="96" s="1"/>
  <c r="Q6" i="96"/>
  <c r="R388" i="96"/>
  <c r="Q388" i="96" s="1"/>
  <c r="R270" i="96"/>
  <c r="Q270" i="96" s="1"/>
  <c r="R201" i="96"/>
  <c r="Q201" i="96" s="1"/>
  <c r="R23" i="96"/>
  <c r="Q23" i="96" s="1"/>
  <c r="R79" i="96"/>
  <c r="Q79" i="96" s="1"/>
  <c r="R171" i="96"/>
  <c r="Q171" i="96" s="1"/>
  <c r="R318" i="96"/>
  <c r="Q318" i="96" s="1"/>
  <c r="R210" i="96"/>
  <c r="Q210" i="96" s="1"/>
  <c r="R355" i="96"/>
  <c r="Q355" i="96" s="1"/>
  <c r="R18" i="96"/>
  <c r="Q18" i="96" s="1"/>
  <c r="R346" i="96"/>
  <c r="Q346" i="96" s="1"/>
  <c r="R163" i="96"/>
  <c r="Q163" i="96" s="1"/>
  <c r="R406" i="96"/>
  <c r="Q406" i="96" s="1"/>
  <c r="R464" i="96"/>
  <c r="Q464" i="96" s="1"/>
  <c r="R526" i="96"/>
  <c r="Q526" i="96" s="1"/>
  <c r="R47" i="96"/>
  <c r="Q47" i="96" s="1"/>
  <c r="R372" i="96"/>
  <c r="Q372" i="96" s="1"/>
  <c r="R133" i="96"/>
  <c r="Q133" i="96" s="1"/>
  <c r="R474" i="96"/>
  <c r="Q474" i="96" s="1"/>
  <c r="R455" i="96"/>
  <c r="Q455" i="96" s="1"/>
  <c r="R19" i="96"/>
  <c r="Q19" i="96" s="1"/>
  <c r="R215" i="96"/>
  <c r="Q215" i="96" s="1"/>
  <c r="R413" i="96"/>
  <c r="Q413" i="96" s="1"/>
  <c r="R390" i="96"/>
  <c r="Q390" i="96" s="1"/>
  <c r="R186" i="96"/>
  <c r="Q186" i="96" s="1"/>
  <c r="R205" i="96"/>
  <c r="Q205" i="96" s="1"/>
  <c r="R253" i="96"/>
  <c r="Q253" i="96" s="1"/>
  <c r="R147" i="96"/>
  <c r="Q147" i="96" s="1"/>
  <c r="R435" i="96"/>
  <c r="Q435" i="96" s="1"/>
  <c r="R303" i="96"/>
  <c r="Q303" i="96" s="1"/>
  <c r="R266" i="96"/>
  <c r="Q266" i="96" s="1"/>
  <c r="R304" i="96"/>
  <c r="Q304" i="96" s="1"/>
  <c r="R50" i="96"/>
  <c r="Q50" i="96" s="1"/>
  <c r="R153" i="96"/>
  <c r="Q153" i="96" s="1"/>
  <c r="R350" i="96"/>
  <c r="Q350" i="96" s="1"/>
  <c r="R184" i="96"/>
  <c r="Q184" i="96" s="1"/>
  <c r="R404" i="96"/>
  <c r="Q404" i="96" s="1"/>
  <c r="R49" i="96"/>
  <c r="Q49" i="96" s="1"/>
  <c r="R57" i="96"/>
  <c r="Q57" i="96" s="1"/>
  <c r="R289" i="96"/>
  <c r="Q289" i="96" s="1"/>
  <c r="R401" i="96"/>
  <c r="Q401" i="96" s="1"/>
  <c r="R202" i="96"/>
  <c r="Q202" i="96" s="1"/>
  <c r="C773" i="98" l="1"/>
  <c r="C921" i="98" l="1"/>
  <c r="C693" i="98"/>
  <c r="C330" i="98"/>
  <c r="C221" i="98"/>
  <c r="C16" i="98"/>
  <c r="C844" i="98"/>
  <c r="C651" i="98"/>
  <c r="C101" i="98"/>
  <c r="C339" i="98"/>
  <c r="C207" i="98"/>
  <c r="C245" i="98"/>
  <c r="C467" i="98"/>
  <c r="C618" i="98"/>
  <c r="C249" i="98"/>
  <c r="C173" i="98"/>
  <c r="C294" i="98"/>
  <c r="C524" i="98"/>
  <c r="C928" i="98"/>
  <c r="C778" i="98"/>
  <c r="C877" i="98"/>
  <c r="C745" i="98"/>
  <c r="C694" i="98"/>
  <c r="C505" i="98"/>
  <c r="C900" i="98"/>
  <c r="C543" i="98"/>
  <c r="C830" i="98"/>
  <c r="C863" i="98"/>
  <c r="C428" i="98"/>
  <c r="C303" i="98"/>
  <c r="C220" i="98"/>
  <c r="C194" i="98"/>
  <c r="C22" i="98"/>
  <c r="C650" i="98"/>
  <c r="C931" i="98"/>
  <c r="C782" i="98"/>
  <c r="C405" i="98"/>
  <c r="C464" i="98"/>
  <c r="C547" i="98"/>
  <c r="C889" i="98"/>
  <c r="C759" i="98"/>
  <c r="C697" i="98"/>
  <c r="C553" i="98"/>
  <c r="C209" i="98"/>
  <c r="C793" i="98"/>
  <c r="C737" i="98"/>
  <c r="C678" i="98"/>
  <c r="C835" i="98"/>
  <c r="C85" i="98"/>
  <c r="C332" i="98"/>
  <c r="C448" i="98"/>
  <c r="C151" i="98"/>
  <c r="C850" i="98"/>
  <c r="C744" i="98"/>
  <c r="C692" i="98"/>
  <c r="C296" i="98"/>
  <c r="C219" i="98"/>
  <c r="C51" i="98"/>
  <c r="C382" i="98"/>
  <c r="C920" i="98"/>
  <c r="C820" i="98"/>
  <c r="C82" i="98"/>
  <c r="C417" i="98"/>
  <c r="C152" i="98"/>
  <c r="C23" i="98"/>
  <c r="C223" i="98"/>
  <c r="C538" i="98"/>
  <c r="C624" i="98"/>
  <c r="C789" i="98"/>
  <c r="C736" i="98"/>
  <c r="C413" i="98"/>
  <c r="C117" i="98"/>
  <c r="C578" i="98"/>
  <c r="C345" i="98"/>
  <c r="C441" i="98"/>
  <c r="C104" i="98"/>
  <c r="C774" i="98"/>
  <c r="C746" i="98"/>
  <c r="C856" i="98"/>
  <c r="C713" i="98"/>
  <c r="C528" i="98"/>
  <c r="C17" i="98"/>
  <c r="C731" i="98"/>
  <c r="C495" i="98"/>
  <c r="C695" i="98"/>
  <c r="C124" i="98"/>
  <c r="C73" i="98"/>
  <c r="C546" i="98"/>
  <c r="C431" i="98"/>
  <c r="C834" i="98"/>
  <c r="C241" i="98"/>
  <c r="C418" i="98"/>
  <c r="C929" i="98"/>
  <c r="C898" i="98"/>
  <c r="C576" i="98"/>
  <c r="C335" i="98"/>
  <c r="C748" i="98"/>
  <c r="C334" i="98"/>
  <c r="C4" i="98"/>
  <c r="C444" i="98"/>
  <c r="C298" i="98"/>
  <c r="C742" i="98"/>
  <c r="C324" i="98"/>
  <c r="C400" i="98"/>
  <c r="C216" i="98"/>
  <c r="C230" i="98"/>
  <c r="C799" i="98"/>
  <c r="C634" i="98"/>
  <c r="C446" i="98"/>
  <c r="C340" i="98"/>
  <c r="C343" i="98"/>
  <c r="C765" i="98"/>
  <c r="C840" i="98"/>
  <c r="C516" i="98"/>
  <c r="C286" i="98"/>
  <c r="C190" i="98"/>
  <c r="C726" i="98"/>
  <c r="C358" i="98"/>
  <c r="C753" i="98"/>
  <c r="C849" i="98"/>
  <c r="C533" i="98"/>
  <c r="C676" i="98"/>
  <c r="C532" i="98"/>
  <c r="C267" i="98"/>
  <c r="C912" i="98"/>
  <c r="C426" i="98"/>
  <c r="C328" i="98"/>
  <c r="C141" i="98"/>
  <c r="C100" i="98"/>
  <c r="C761" i="98"/>
  <c r="C314" i="98"/>
  <c r="C631" i="98"/>
  <c r="C589" i="98"/>
  <c r="C347" i="98"/>
  <c r="C468" i="98"/>
  <c r="C331" i="98"/>
  <c r="C924" i="98"/>
  <c r="C663" i="98"/>
  <c r="C214" i="98"/>
  <c r="C919" i="98"/>
  <c r="C393" i="98"/>
  <c r="C750" i="98"/>
  <c r="C639" i="98"/>
  <c r="C436" i="98"/>
  <c r="C309" i="98"/>
  <c r="C285" i="98"/>
  <c r="C183" i="98"/>
  <c r="C510" i="98"/>
  <c r="C760" i="98"/>
  <c r="C933" i="98"/>
  <c r="C8" i="98"/>
  <c r="C456" i="98"/>
  <c r="C798" i="98"/>
  <c r="C180" i="98"/>
  <c r="C596" i="98"/>
  <c r="C554" i="98"/>
  <c r="C488" i="98"/>
  <c r="C125" i="98"/>
  <c r="C518" i="98"/>
  <c r="C450" i="98"/>
  <c r="C407" i="98"/>
  <c r="C15" i="98"/>
  <c r="C379" i="98"/>
  <c r="C86" i="98"/>
  <c r="C344" i="98"/>
  <c r="C608" i="98"/>
  <c r="C609" i="98"/>
  <c r="C571" i="98"/>
  <c r="C570" i="98"/>
  <c r="C540" i="98"/>
  <c r="C369" i="98"/>
  <c r="C738" i="98"/>
  <c r="C560" i="98"/>
  <c r="C454" i="98"/>
  <c r="C453" i="98"/>
  <c r="C787" i="98"/>
  <c r="C500" i="98"/>
  <c r="C11" i="98"/>
  <c r="C669" i="98"/>
  <c r="C56" i="98"/>
  <c r="C779" i="98"/>
  <c r="C566" i="98"/>
  <c r="C297" i="98"/>
  <c r="C205" i="98"/>
  <c r="C562" i="98"/>
  <c r="C927" i="98"/>
  <c r="C785" i="98"/>
  <c r="C673" i="98"/>
  <c r="C672" i="98"/>
  <c r="C671" i="98"/>
  <c r="C544" i="98"/>
  <c r="C545" i="98"/>
  <c r="C291" i="98"/>
  <c r="C292" i="98"/>
  <c r="C290" i="98"/>
  <c r="C227" i="98"/>
  <c r="C225" i="98"/>
  <c r="C226" i="98"/>
  <c r="C55" i="98"/>
  <c r="C811" i="98"/>
  <c r="C489" i="98"/>
  <c r="C346" i="98"/>
  <c r="C238" i="98"/>
  <c r="C239" i="98"/>
  <c r="C719" i="98"/>
  <c r="C674" i="98"/>
  <c r="C492" i="98"/>
  <c r="C493" i="98"/>
  <c r="C159" i="98"/>
  <c r="C158" i="98"/>
  <c r="C157" i="98"/>
  <c r="C588" i="98"/>
  <c r="C831" i="98"/>
  <c r="C670" i="98"/>
  <c r="C523" i="98"/>
  <c r="C66" i="98"/>
  <c r="C635" i="98"/>
  <c r="C522" i="98"/>
  <c r="C487" i="98"/>
  <c r="C477" i="98"/>
  <c r="C372" i="98"/>
  <c r="C300" i="98"/>
  <c r="C248" i="98"/>
  <c r="C215" i="98"/>
  <c r="C160" i="98"/>
  <c r="C99" i="98"/>
  <c r="C68" i="98"/>
  <c r="C5" i="98"/>
  <c r="C913" i="98"/>
  <c r="C896" i="98"/>
  <c r="C764" i="98"/>
  <c r="C763" i="98"/>
  <c r="C762" i="98"/>
  <c r="C581" i="98"/>
  <c r="C208" i="98"/>
  <c r="C625" i="98"/>
  <c r="C315" i="98"/>
  <c r="C316" i="98"/>
  <c r="C770" i="98"/>
  <c r="C485" i="98"/>
  <c r="C486" i="98"/>
  <c r="C91" i="98"/>
  <c r="C92" i="98"/>
  <c r="C910" i="98"/>
  <c r="C828" i="98"/>
  <c r="C829" i="98"/>
  <c r="C827" i="98"/>
  <c r="C826" i="98"/>
  <c r="C743" i="98"/>
  <c r="C681" i="98"/>
  <c r="C682" i="98"/>
  <c r="C668" i="98"/>
  <c r="C591" i="98"/>
  <c r="C590" i="98"/>
  <c r="C504" i="98"/>
  <c r="C503" i="98"/>
  <c r="C502" i="98"/>
  <c r="C420" i="98"/>
  <c r="C419" i="98"/>
  <c r="C409" i="98"/>
  <c r="C203" i="98"/>
  <c r="C202" i="98"/>
  <c r="C87" i="98"/>
  <c r="C32" i="98"/>
  <c r="C33" i="98"/>
  <c r="C936" i="98"/>
  <c r="C935" i="98"/>
  <c r="C907" i="98"/>
  <c r="C906" i="98"/>
  <c r="C880" i="98"/>
  <c r="C879" i="98"/>
  <c r="C777" i="98"/>
  <c r="C776" i="98"/>
  <c r="C699" i="98"/>
  <c r="C700" i="98"/>
  <c r="C474" i="98"/>
  <c r="C466" i="98"/>
  <c r="C465" i="98"/>
  <c r="C310" i="98"/>
  <c r="C311" i="98"/>
  <c r="C246" i="98"/>
  <c r="C142" i="98"/>
  <c r="C813" i="98"/>
  <c r="C812" i="98"/>
  <c r="C602" i="98"/>
  <c r="C601" i="98"/>
  <c r="C572" i="98"/>
  <c r="C573" i="98"/>
  <c r="C482" i="98"/>
  <c r="C483" i="98"/>
  <c r="C374" i="98"/>
  <c r="C373" i="98"/>
  <c r="C322" i="98"/>
  <c r="C323" i="98"/>
  <c r="C110" i="98"/>
  <c r="C644" i="98"/>
  <c r="C645" i="98"/>
  <c r="C646" i="98"/>
  <c r="C277" i="98"/>
  <c r="C809" i="98"/>
  <c r="C637" i="98"/>
  <c r="C636" i="98"/>
  <c r="C638" i="98"/>
  <c r="C496" i="98"/>
  <c r="C814" i="98"/>
  <c r="C815" i="98"/>
  <c r="C756" i="98"/>
  <c r="C755" i="98"/>
  <c r="C703" i="98"/>
  <c r="C704" i="98"/>
  <c r="C679" i="98"/>
  <c r="C392" i="98"/>
  <c r="C301" i="98"/>
  <c r="C302" i="98"/>
  <c r="C568" i="98"/>
  <c r="C278" i="98"/>
  <c r="C720" i="98"/>
  <c r="C701" i="98"/>
  <c r="C640" i="98"/>
  <c r="C427" i="98"/>
  <c r="C189" i="98"/>
  <c r="C153" i="98"/>
  <c r="C58" i="98"/>
  <c r="C57" i="98"/>
  <c r="C888" i="98"/>
  <c r="C577" i="98"/>
  <c r="C404" i="98"/>
  <c r="C387" i="98"/>
  <c r="C386" i="98"/>
  <c r="C388" i="98"/>
  <c r="C98" i="98"/>
  <c r="C195" i="98"/>
  <c r="C722" i="98"/>
  <c r="C430" i="98"/>
  <c r="C868" i="98"/>
  <c r="C633" i="98"/>
  <c r="C632" i="98"/>
  <c r="C567" i="98"/>
  <c r="C526" i="98"/>
  <c r="C463" i="98"/>
  <c r="C423" i="98"/>
  <c r="C424" i="98"/>
  <c r="C377" i="98"/>
  <c r="C325" i="98"/>
  <c r="C122" i="98"/>
  <c r="C38" i="98"/>
  <c r="C903" i="98"/>
  <c r="C904" i="98"/>
  <c r="C758" i="98"/>
  <c r="C643" i="98"/>
  <c r="C552" i="98"/>
  <c r="C414" i="98"/>
  <c r="C336" i="98"/>
  <c r="C883" i="98"/>
  <c r="C867" i="98"/>
  <c r="C766" i="98"/>
  <c r="C767" i="98"/>
  <c r="C661" i="98"/>
  <c r="C512" i="98"/>
  <c r="C399" i="98"/>
  <c r="C212" i="98"/>
  <c r="C143" i="98"/>
  <c r="C88" i="98"/>
  <c r="C18" i="98"/>
  <c r="C30" i="98"/>
  <c r="C754" i="98"/>
  <c r="C688" i="98"/>
  <c r="C615" i="98"/>
  <c r="C479" i="98"/>
  <c r="C175" i="98"/>
  <c r="C177" i="98"/>
  <c r="C176" i="98"/>
  <c r="C83" i="98"/>
  <c r="C84" i="98"/>
  <c r="C385" i="98"/>
  <c r="C268" i="98"/>
  <c r="C885" i="98"/>
  <c r="C884" i="98"/>
  <c r="C801" i="98"/>
  <c r="C607" i="98"/>
  <c r="C498" i="98"/>
  <c r="C499" i="98"/>
  <c r="C875" i="98"/>
  <c r="C874" i="98"/>
  <c r="C923" i="98"/>
  <c r="C922" i="98"/>
  <c r="C872" i="98"/>
  <c r="C873" i="98"/>
  <c r="C611" i="98"/>
  <c r="C612" i="98"/>
  <c r="C574" i="98"/>
  <c r="C575" i="98"/>
  <c r="C338" i="98"/>
  <c r="C293" i="98"/>
  <c r="C50" i="98"/>
  <c r="C833" i="98"/>
  <c r="C751" i="98"/>
  <c r="C617" i="98"/>
  <c r="C421" i="98"/>
  <c r="C422" i="98"/>
  <c r="C96" i="98"/>
  <c r="C843" i="98"/>
  <c r="C559" i="98"/>
  <c r="C558" i="98"/>
  <c r="C930" i="98"/>
  <c r="C707" i="98"/>
  <c r="C534" i="98"/>
  <c r="C380" i="98"/>
  <c r="C204" i="98"/>
  <c r="C794" i="98"/>
  <c r="C916" i="98"/>
  <c r="C783" i="98"/>
  <c r="C784" i="98"/>
  <c r="C649" i="98"/>
  <c r="C648" i="98"/>
  <c r="C461" i="98"/>
  <c r="C398" i="98"/>
  <c r="C397" i="98"/>
  <c r="C333" i="98"/>
  <c r="C289" i="98"/>
  <c r="C200" i="98"/>
  <c r="C199" i="98"/>
  <c r="C169" i="98"/>
  <c r="C170" i="98"/>
  <c r="C172" i="98"/>
  <c r="C171" i="98"/>
  <c r="C54" i="98"/>
  <c r="C810" i="98"/>
  <c r="C536" i="98"/>
  <c r="C378" i="98"/>
  <c r="C894" i="98"/>
  <c r="C895" i="98"/>
  <c r="C14" i="98"/>
  <c r="C819" i="98"/>
  <c r="C718" i="98"/>
  <c r="C156" i="98"/>
  <c r="C284" i="98"/>
  <c r="C270" i="98"/>
  <c r="C271" i="98"/>
  <c r="C556" i="98"/>
  <c r="C626" i="98"/>
  <c r="C352" i="98"/>
  <c r="C621" i="98"/>
  <c r="C481" i="98"/>
  <c r="C469" i="98"/>
  <c r="C445" i="98"/>
  <c r="C370" i="98"/>
  <c r="C371" i="98"/>
  <c r="C281" i="98"/>
  <c r="C265" i="98"/>
  <c r="C67" i="98"/>
  <c r="C911" i="98"/>
  <c r="C861" i="98"/>
  <c r="C802" i="98"/>
  <c r="C642" i="98"/>
  <c r="C557" i="98"/>
  <c r="C218" i="98"/>
  <c r="C197" i="98"/>
  <c r="C144" i="98"/>
  <c r="C551" i="98"/>
  <c r="C320" i="98"/>
  <c r="C696" i="98"/>
  <c r="C77" i="98"/>
  <c r="C876" i="98"/>
  <c r="C525" i="98"/>
  <c r="C206" i="98"/>
  <c r="C769" i="98"/>
  <c r="C768" i="98"/>
  <c r="C29" i="98"/>
  <c r="C667" i="98"/>
  <c r="C666" i="98"/>
  <c r="C406" i="98"/>
  <c r="C240" i="98"/>
  <c r="C135" i="98"/>
  <c r="C136" i="98"/>
  <c r="C113" i="98"/>
  <c r="C115" i="98"/>
  <c r="C114" i="98"/>
  <c r="C925" i="98"/>
  <c r="C905" i="98"/>
  <c r="C878" i="98"/>
  <c r="C683" i="98"/>
  <c r="C473" i="98"/>
  <c r="C472" i="98"/>
  <c r="C859" i="98"/>
  <c r="C805" i="98"/>
  <c r="C705" i="98"/>
  <c r="C549" i="98"/>
  <c r="C548" i="98"/>
  <c r="C550" i="98"/>
  <c r="C475" i="98"/>
  <c r="C476" i="98"/>
  <c r="C295" i="98"/>
  <c r="C116" i="98"/>
  <c r="C605" i="98"/>
  <c r="C604" i="98"/>
  <c r="C603" i="98"/>
  <c r="C355" i="98"/>
  <c r="C354" i="98"/>
  <c r="C321" i="98"/>
  <c r="C252" i="98"/>
  <c r="C108" i="98"/>
  <c r="C107" i="98"/>
  <c r="C865" i="98"/>
  <c r="C866" i="98"/>
  <c r="C864" i="98"/>
  <c r="C790" i="98"/>
  <c r="C791" i="98"/>
  <c r="C749" i="98"/>
  <c r="C687" i="98"/>
  <c r="C130" i="98"/>
  <c r="C131" i="98"/>
  <c r="C132" i="98"/>
  <c r="C103" i="98"/>
  <c r="C9" i="98"/>
  <c r="C452" i="98"/>
  <c r="C451" i="98"/>
  <c r="C72" i="98"/>
  <c r="C276" i="98"/>
  <c r="C882" i="98"/>
  <c r="C881" i="98"/>
  <c r="C806" i="98"/>
  <c r="C710" i="98"/>
  <c r="C711" i="98"/>
  <c r="C665" i="98"/>
  <c r="C664" i="98"/>
  <c r="C478" i="98"/>
  <c r="C443" i="98"/>
  <c r="C442" i="98"/>
  <c r="C364" i="98"/>
  <c r="C366" i="98"/>
  <c r="C365" i="98"/>
  <c r="C182" i="98"/>
  <c r="C181" i="98"/>
  <c r="C49" i="98"/>
  <c r="C48" i="98"/>
  <c r="C462" i="98"/>
  <c r="C12" i="98"/>
  <c r="C619" i="98"/>
  <c r="C192" i="98"/>
  <c r="C934" i="98"/>
  <c r="C854" i="98"/>
  <c r="C641" i="98"/>
  <c r="C600" i="98"/>
  <c r="C63" i="98"/>
  <c r="C862" i="98"/>
  <c r="C622" i="98"/>
  <c r="C521" i="98"/>
  <c r="C105" i="98"/>
  <c r="C37" i="98"/>
  <c r="C677" i="98"/>
  <c r="C628" i="98"/>
  <c r="C564" i="98"/>
  <c r="C519" i="98"/>
  <c r="C457" i="98"/>
  <c r="C327" i="98"/>
  <c r="C256" i="98"/>
  <c r="C211" i="98"/>
  <c r="C36" i="98"/>
  <c r="C657" i="98"/>
  <c r="C656" i="98"/>
  <c r="C408" i="98"/>
  <c r="C390" i="98"/>
  <c r="C389" i="98"/>
  <c r="C299" i="98"/>
  <c r="C260" i="98"/>
  <c r="C261" i="98"/>
  <c r="C259" i="98"/>
  <c r="C242" i="98"/>
  <c r="C243" i="98"/>
  <c r="C244" i="98"/>
  <c r="C164" i="98"/>
  <c r="C165" i="98"/>
  <c r="C133" i="98"/>
  <c r="C134" i="98"/>
  <c r="C60" i="98"/>
  <c r="C647" i="98"/>
  <c r="C460" i="98"/>
  <c r="C786" i="98"/>
  <c r="C740" i="98"/>
  <c r="C741" i="98"/>
  <c r="C614" i="98"/>
  <c r="C236" i="98"/>
  <c r="C235" i="98"/>
  <c r="C237" i="98"/>
  <c r="C174" i="98"/>
  <c r="C81" i="98"/>
  <c r="C384" i="98"/>
  <c r="C224" i="98"/>
  <c r="C721" i="98"/>
  <c r="C412" i="98"/>
  <c r="C411" i="98"/>
  <c r="C34" i="98"/>
  <c r="C680" i="98"/>
  <c r="C391" i="98"/>
  <c r="C150" i="98"/>
  <c r="C45" i="98"/>
  <c r="C439" i="98"/>
  <c r="C438" i="98"/>
  <c r="C213" i="98"/>
  <c r="C914" i="98"/>
  <c r="C915" i="98"/>
  <c r="C517" i="98"/>
  <c r="C349" i="98"/>
  <c r="C348" i="98"/>
  <c r="C148" i="98"/>
  <c r="C757" i="98"/>
  <c r="C394" i="98"/>
  <c r="C288" i="98"/>
  <c r="C287" i="98"/>
  <c r="C191" i="98"/>
  <c r="C6" i="98"/>
  <c r="C7" i="98"/>
  <c r="C535" i="98"/>
  <c r="C357" i="98"/>
  <c r="C792" i="98"/>
  <c r="C401" i="98"/>
  <c r="C717" i="98"/>
  <c r="C565" i="98"/>
  <c r="C362" i="98"/>
  <c r="C193" i="98"/>
  <c r="C155" i="98"/>
  <c r="C851" i="98"/>
  <c r="C902" i="98"/>
  <c r="C800" i="98"/>
  <c r="C620" i="98"/>
  <c r="C509" i="98"/>
  <c r="C480" i="98"/>
  <c r="C425" i="98"/>
  <c r="C367" i="98"/>
  <c r="C280" i="98"/>
  <c r="C279" i="98"/>
  <c r="C147" i="98"/>
  <c r="C146" i="98"/>
  <c r="C97" i="98"/>
  <c r="C908" i="98"/>
  <c r="C860" i="98"/>
  <c r="C772" i="98"/>
  <c r="C712" i="98"/>
  <c r="C595" i="98"/>
  <c r="C537" i="98"/>
  <c r="C217" i="98"/>
  <c r="C102" i="98"/>
  <c r="C257" i="98"/>
  <c r="C13" i="98"/>
  <c r="C848" i="98"/>
  <c r="C847" i="98"/>
  <c r="C613" i="98"/>
  <c r="C403" i="98"/>
  <c r="C402" i="98"/>
  <c r="C167" i="98"/>
  <c r="C166" i="98"/>
  <c r="C24" i="98"/>
  <c r="C899" i="98"/>
  <c r="C825" i="98"/>
  <c r="C698" i="98"/>
  <c r="C675" i="98"/>
  <c r="C660" i="98"/>
  <c r="C659" i="98"/>
  <c r="C542" i="98"/>
  <c r="C541" i="98"/>
  <c r="C507" i="98"/>
  <c r="C508" i="98"/>
  <c r="C506" i="98"/>
  <c r="C231" i="98"/>
  <c r="C232" i="98"/>
  <c r="C186" i="98"/>
  <c r="C185" i="98"/>
  <c r="C187" i="98"/>
  <c r="C188" i="98"/>
  <c r="C123" i="98"/>
  <c r="C112" i="98"/>
  <c r="C111" i="98"/>
  <c r="C28" i="98"/>
  <c r="C27" i="98"/>
  <c r="C901" i="98"/>
  <c r="C706" i="98"/>
  <c r="C264" i="98"/>
  <c r="C120" i="98"/>
  <c r="C857" i="98"/>
  <c r="C858" i="98"/>
  <c r="C583" i="98"/>
  <c r="C584" i="98"/>
  <c r="C75" i="98"/>
  <c r="C76" i="98"/>
  <c r="C74" i="98"/>
  <c r="C40" i="98"/>
  <c r="C41" i="98"/>
  <c r="C795" i="98"/>
  <c r="C918" i="98"/>
  <c r="C917" i="98"/>
  <c r="C727" i="98"/>
  <c r="C529" i="98"/>
  <c r="C531" i="98"/>
  <c r="C530" i="98"/>
  <c r="C435" i="98"/>
  <c r="C317" i="98"/>
  <c r="C161" i="98"/>
  <c r="C163" i="98"/>
  <c r="C162" i="98"/>
  <c r="C21" i="98"/>
  <c r="C20" i="98"/>
  <c r="C816" i="98"/>
  <c r="C818" i="98"/>
  <c r="C817" i="98"/>
  <c r="C739" i="98"/>
  <c r="C686" i="98"/>
  <c r="C685" i="98"/>
  <c r="C128" i="98"/>
  <c r="C129" i="98"/>
  <c r="C79" i="98"/>
  <c r="C80" i="98"/>
  <c r="C78" i="98"/>
  <c r="C3" i="98"/>
  <c r="C520" i="98"/>
  <c r="C70" i="98"/>
  <c r="C709" i="98"/>
  <c r="C579" i="98"/>
  <c r="C580" i="98"/>
  <c r="C437" i="98"/>
  <c r="C396" i="98"/>
  <c r="C395" i="98"/>
  <c r="C319" i="98"/>
  <c r="C228" i="98"/>
  <c r="C229" i="98"/>
  <c r="C35" i="98"/>
  <c r="C821" i="98"/>
  <c r="C752" i="98"/>
  <c r="C201" i="98"/>
  <c r="C42" i="98"/>
  <c r="C582" i="98"/>
  <c r="C254" i="98"/>
  <c r="C253" i="98"/>
  <c r="C26" i="98"/>
  <c r="C804" i="98"/>
  <c r="C501" i="98"/>
  <c r="C62" i="98"/>
  <c r="C691" i="98"/>
  <c r="C690" i="98"/>
  <c r="C689" i="98"/>
  <c r="C555" i="98"/>
  <c r="C269" i="98"/>
  <c r="C184" i="98"/>
  <c r="C109" i="98"/>
  <c r="C93" i="98"/>
  <c r="C708" i="98"/>
  <c r="C356" i="98"/>
  <c r="C318" i="98"/>
  <c r="C255" i="98"/>
  <c r="C210" i="98"/>
  <c r="C2" i="98"/>
  <c r="C870" i="98"/>
  <c r="C871" i="98"/>
  <c r="C869" i="98"/>
  <c r="C655" i="98"/>
  <c r="C654" i="98"/>
  <c r="C586" i="98"/>
  <c r="C587" i="98"/>
  <c r="C234" i="98"/>
  <c r="C233" i="98"/>
  <c r="C39" i="98"/>
  <c r="C781" i="98"/>
  <c r="C729" i="98"/>
  <c r="C728" i="98"/>
  <c r="C610" i="98"/>
  <c r="C515" i="98"/>
  <c r="C455" i="98"/>
  <c r="C326" i="98"/>
  <c r="C196" i="98"/>
  <c r="C735" i="98"/>
  <c r="C19" i="98"/>
  <c r="C337" i="98"/>
  <c r="C145" i="98"/>
  <c r="C887" i="98"/>
  <c r="C886" i="98"/>
  <c r="C807" i="98"/>
  <c r="C808" i="98"/>
  <c r="C71" i="98"/>
  <c r="C52" i="98"/>
  <c r="C53" i="98"/>
  <c r="C891" i="98"/>
  <c r="C563" i="98"/>
  <c r="C890" i="98"/>
  <c r="C305" i="98"/>
  <c r="C304" i="98"/>
  <c r="C258" i="98"/>
  <c r="C10" i="98"/>
  <c r="C926" i="98"/>
  <c r="C623" i="98"/>
  <c r="C383" i="98"/>
  <c r="C491" i="98"/>
  <c r="C490" i="98"/>
  <c r="C274" i="98"/>
  <c r="C275" i="98"/>
  <c r="C716" i="98"/>
  <c r="C629" i="98"/>
  <c r="C630" i="98"/>
  <c r="C497" i="98"/>
  <c r="C511" i="98"/>
  <c r="C95" i="98"/>
  <c r="C855" i="98"/>
  <c r="C121" i="98"/>
  <c r="C852" i="98"/>
  <c r="C853" i="98"/>
  <c r="C484" i="98"/>
  <c r="C363" i="98"/>
  <c r="C329" i="98"/>
  <c r="C272" i="98"/>
  <c r="C273" i="98"/>
  <c r="C222" i="98"/>
  <c r="C127" i="98"/>
  <c r="C69" i="98"/>
  <c r="C47" i="98"/>
  <c r="C46" i="98"/>
  <c r="C838" i="98"/>
  <c r="C771" i="98"/>
  <c r="C594" i="98"/>
  <c r="C168" i="98"/>
  <c r="C94" i="98"/>
  <c r="C832" i="98"/>
  <c r="C788" i="98"/>
  <c r="C846" i="98"/>
  <c r="C845" i="98"/>
  <c r="C606" i="98"/>
  <c r="C527" i="98"/>
  <c r="C126" i="98"/>
  <c r="C932" i="98"/>
  <c r="C836" i="98"/>
  <c r="C837" i="98"/>
  <c r="C775" i="98"/>
  <c r="C658" i="98"/>
  <c r="C592" i="98"/>
  <c r="C593" i="98"/>
  <c r="C561" i="98"/>
  <c r="C539" i="98"/>
  <c r="C410" i="98"/>
  <c r="C360" i="98"/>
  <c r="C361" i="98"/>
  <c r="C359" i="98"/>
  <c r="C341" i="98"/>
  <c r="C262" i="98"/>
  <c r="C263" i="98"/>
  <c r="C179" i="98"/>
  <c r="C178" i="98"/>
  <c r="C149" i="98"/>
  <c r="C119" i="98"/>
  <c r="C118" i="98"/>
  <c r="C44" i="98"/>
  <c r="C43" i="98"/>
  <c r="C803" i="98"/>
  <c r="C494" i="98"/>
  <c r="C375" i="98"/>
  <c r="C376" i="98"/>
  <c r="C247" i="98"/>
  <c r="C106" i="98"/>
  <c r="C797" i="98"/>
  <c r="C796" i="98"/>
  <c r="C513" i="98"/>
  <c r="C514" i="98"/>
  <c r="C458" i="98"/>
  <c r="C459" i="98"/>
  <c r="C415" i="98"/>
  <c r="C416" i="98"/>
  <c r="C350" i="98"/>
  <c r="C351" i="98"/>
  <c r="C307" i="98"/>
  <c r="C306" i="98"/>
  <c r="C137" i="98"/>
  <c r="C138" i="98"/>
  <c r="C381" i="98"/>
  <c r="C470" i="98"/>
  <c r="C724" i="98"/>
  <c r="C725" i="98"/>
  <c r="C599" i="98"/>
  <c r="C598" i="98"/>
  <c r="C154" i="98"/>
  <c r="C841" i="98"/>
  <c r="C842" i="98"/>
  <c r="C732" i="98"/>
  <c r="C733" i="98"/>
  <c r="C734" i="98"/>
  <c r="C684" i="98"/>
  <c r="C308" i="98"/>
  <c r="C139" i="98"/>
  <c r="C140" i="98"/>
  <c r="C662" i="98"/>
  <c r="C250" i="98"/>
  <c r="C251" i="98"/>
  <c r="C312" i="98"/>
  <c r="C937" i="98"/>
  <c r="C938" i="98"/>
  <c r="C823" i="98"/>
  <c r="C824" i="98"/>
  <c r="C822" i="98"/>
  <c r="C730" i="98"/>
  <c r="C702" i="98"/>
  <c r="C283" i="98"/>
  <c r="C282" i="98"/>
  <c r="C747" i="98"/>
  <c r="C616" i="98"/>
  <c r="C585" i="98"/>
  <c r="C449" i="98"/>
  <c r="C198" i="98"/>
  <c r="C892" i="98"/>
  <c r="C893" i="98"/>
  <c r="C25" i="98"/>
  <c r="C909" i="98"/>
  <c r="C723" i="98"/>
  <c r="C597" i="98"/>
  <c r="C61" i="98"/>
  <c r="C839" i="98"/>
  <c r="C569" i="98"/>
  <c r="C440" i="98"/>
  <c r="C353" i="98"/>
  <c r="C59" i="98"/>
  <c r="C429" i="98"/>
  <c r="C342" i="98"/>
  <c r="C31" i="98"/>
  <c r="C897" i="98"/>
  <c r="C653" i="98"/>
  <c r="C652" i="98"/>
  <c r="C627" i="98"/>
  <c r="C432" i="98"/>
  <c r="C434" i="98"/>
  <c r="C433" i="98"/>
  <c r="C313" i="98"/>
  <c r="C90" i="98"/>
  <c r="C89" i="98"/>
  <c r="C780" i="98"/>
  <c r="C715" i="98"/>
  <c r="C714" i="98"/>
  <c r="C447" i="98"/>
  <c r="C368" i="98"/>
  <c r="C266" i="98"/>
  <c r="C65" i="98"/>
  <c r="C64" i="98"/>
  <c r="C471" i="98"/>
  <c r="D3" i="96" l="1"/>
  <c r="F3" i="96" s="1"/>
  <c r="D5" i="96" l="1"/>
  <c r="F5" i="96" s="1"/>
  <c r="D31" i="96" l="1"/>
  <c r="F31" i="96" s="1"/>
  <c r="D9" i="96"/>
  <c r="F9" i="96" s="1"/>
  <c r="D43" i="96"/>
  <c r="F43" i="96" s="1"/>
  <c r="D6" i="96"/>
  <c r="F6" i="96" s="1"/>
  <c r="D29" i="96"/>
  <c r="F29" i="96" s="1"/>
  <c r="D22" i="96"/>
  <c r="F22" i="96" s="1"/>
  <c r="D20" i="96"/>
  <c r="F20" i="96" s="1"/>
  <c r="D4" i="96"/>
  <c r="F4" i="96" s="1"/>
  <c r="D26" i="96"/>
  <c r="F26" i="96" s="1"/>
  <c r="D13" i="96"/>
  <c r="F13" i="96" s="1"/>
  <c r="D24" i="96"/>
  <c r="F24" i="96" s="1"/>
  <c r="D7" i="96"/>
  <c r="F7" i="96" s="1"/>
  <c r="D14" i="96"/>
  <c r="F14" i="96" s="1"/>
  <c r="D40" i="96"/>
  <c r="F40" i="96" s="1"/>
  <c r="D15" i="96"/>
  <c r="F15" i="96" s="1"/>
  <c r="D41" i="96"/>
  <c r="F41" i="96" s="1"/>
  <c r="D11" i="96"/>
  <c r="F11" i="96" s="1"/>
  <c r="D25" i="96"/>
  <c r="F25" i="96" s="1"/>
  <c r="D10" i="96"/>
  <c r="F10" i="96" s="1"/>
  <c r="D16" i="96"/>
  <c r="F16" i="96" s="1"/>
  <c r="D21" i="96"/>
  <c r="F21" i="96" s="1"/>
  <c r="D44" i="96"/>
  <c r="F44" i="96" s="1"/>
  <c r="D34" i="96"/>
  <c r="F34" i="96" s="1"/>
  <c r="D37" i="96"/>
  <c r="F37" i="96" s="1"/>
  <c r="D28" i="96"/>
  <c r="F28" i="96" s="1"/>
  <c r="D33" i="96"/>
  <c r="F33" i="96" s="1"/>
  <c r="D46" i="96"/>
  <c r="F46" i="96" s="1"/>
  <c r="D23" i="96"/>
  <c r="F23" i="96" s="1"/>
  <c r="D17" i="96"/>
  <c r="F17" i="96" s="1"/>
  <c r="D42" i="96"/>
  <c r="F42" i="96" s="1"/>
  <c r="D30" i="96"/>
  <c r="F30" i="96" s="1"/>
  <c r="D12" i="96"/>
  <c r="F12" i="96" s="1"/>
  <c r="D38" i="96"/>
  <c r="F38" i="96" s="1"/>
  <c r="D36" i="96"/>
  <c r="F36" i="96" s="1"/>
  <c r="D8" i="96"/>
  <c r="F8" i="96" s="1"/>
  <c r="D39" i="96"/>
  <c r="F39" i="96" s="1"/>
  <c r="D35" i="96"/>
  <c r="F35" i="96" s="1"/>
  <c r="D19" i="96"/>
  <c r="F19" i="96" s="1"/>
  <c r="D32" i="96"/>
  <c r="F32" i="96" s="1"/>
  <c r="D18" i="96"/>
  <c r="F18" i="96" s="1"/>
  <c r="D45" i="96"/>
  <c r="F45" i="96" s="1"/>
  <c r="D27" i="96"/>
  <c r="F27" i="96" s="1"/>
  <c r="D756" i="96" l="1"/>
  <c r="F756" i="96" s="1"/>
  <c r="D407" i="96"/>
  <c r="F407" i="96" s="1"/>
  <c r="D662" i="96"/>
  <c r="F662" i="96" s="1"/>
  <c r="D241" i="96"/>
  <c r="F241" i="96" s="1"/>
  <c r="D736" i="96"/>
  <c r="F736" i="96" s="1"/>
  <c r="D424" i="96"/>
  <c r="F424" i="96" s="1"/>
  <c r="D212" i="96"/>
  <c r="F212" i="96" s="1"/>
  <c r="D164" i="96"/>
  <c r="F164" i="96" s="1"/>
  <c r="D583" i="96"/>
  <c r="F583" i="96" s="1"/>
  <c r="D215" i="96"/>
  <c r="F215" i="96" s="1"/>
  <c r="D363" i="96"/>
  <c r="F363" i="96" s="1"/>
  <c r="D471" i="96"/>
  <c r="F471" i="96" s="1"/>
  <c r="D602" i="96"/>
  <c r="F602" i="96" s="1"/>
  <c r="D754" i="96"/>
  <c r="F754" i="96" s="1"/>
  <c r="D468" i="96"/>
  <c r="F468" i="96" s="1"/>
  <c r="D470" i="96"/>
  <c r="F470" i="96" s="1"/>
  <c r="D704" i="96"/>
  <c r="F704" i="96" s="1"/>
  <c r="D518" i="96"/>
  <c r="F518" i="96" s="1"/>
  <c r="D582" i="96"/>
  <c r="F582" i="96" s="1"/>
  <c r="D367" i="96"/>
  <c r="F367" i="96" s="1"/>
  <c r="D154" i="96"/>
  <c r="F154" i="96" s="1"/>
  <c r="D144" i="96"/>
  <c r="F144" i="96" s="1"/>
  <c r="D555" i="96"/>
  <c r="F555" i="96" s="1"/>
  <c r="D464" i="96"/>
  <c r="F464" i="96" s="1"/>
  <c r="D674" i="96"/>
  <c r="F674" i="96" s="1"/>
  <c r="D381" i="96"/>
  <c r="F381" i="96" s="1"/>
  <c r="D89" i="96"/>
  <c r="F89" i="96" s="1"/>
  <c r="D261" i="96"/>
  <c r="F261" i="96" s="1"/>
  <c r="D125" i="96"/>
  <c r="F125" i="96" s="1"/>
  <c r="D82" i="96"/>
  <c r="F82" i="96" s="1"/>
  <c r="D240" i="96"/>
  <c r="F240" i="96" s="1"/>
  <c r="D346" i="96"/>
  <c r="F346" i="96" s="1"/>
  <c r="D280" i="96"/>
  <c r="F280" i="96" s="1"/>
  <c r="D430" i="96"/>
  <c r="F430" i="96" s="1"/>
  <c r="D513" i="96"/>
  <c r="F513" i="96" s="1"/>
  <c r="D415" i="96"/>
  <c r="F415" i="96" s="1"/>
  <c r="D544" i="96"/>
  <c r="F544" i="96" s="1"/>
  <c r="D665" i="96"/>
  <c r="F665" i="96" s="1"/>
  <c r="D48" i="96"/>
  <c r="F48" i="96" s="1"/>
  <c r="D419" i="96"/>
  <c r="F419" i="96" s="1"/>
  <c r="D660" i="96"/>
  <c r="F660" i="96" s="1"/>
  <c r="D149" i="96"/>
  <c r="F149" i="96" s="1"/>
  <c r="D408" i="96"/>
  <c r="F408" i="96" s="1"/>
  <c r="D191" i="96"/>
  <c r="F191" i="96" s="1"/>
  <c r="D432" i="96"/>
  <c r="F432" i="96" s="1"/>
  <c r="D189" i="96"/>
  <c r="F189" i="96" s="1"/>
  <c r="D204" i="96"/>
  <c r="F204" i="96" s="1"/>
  <c r="D300" i="96"/>
  <c r="F300" i="96" s="1"/>
  <c r="D127" i="96"/>
  <c r="F127" i="96" s="1"/>
  <c r="D406" i="96"/>
  <c r="F406" i="96" s="1"/>
  <c r="D805" i="96"/>
  <c r="F805" i="96" s="1"/>
  <c r="D124" i="96"/>
  <c r="F124" i="96" s="1"/>
  <c r="D636" i="96"/>
  <c r="F636" i="96" s="1"/>
  <c r="D104" i="96"/>
  <c r="F104" i="96" s="1"/>
  <c r="D745" i="96"/>
  <c r="F745" i="96" s="1"/>
  <c r="D623" i="96"/>
  <c r="F623" i="96" s="1"/>
  <c r="D364" i="96"/>
  <c r="F364" i="96" s="1"/>
  <c r="D439" i="96"/>
  <c r="F439" i="96" s="1"/>
  <c r="D476" i="96"/>
  <c r="F476" i="96" s="1"/>
  <c r="D350" i="96"/>
  <c r="F350" i="96" s="1"/>
  <c r="D92" i="96"/>
  <c r="F92" i="96" s="1"/>
  <c r="D653" i="96"/>
  <c r="F653" i="96" s="1"/>
  <c r="D452" i="96"/>
  <c r="F452" i="96" s="1"/>
  <c r="D344" i="96"/>
  <c r="F344" i="96" s="1"/>
  <c r="D231" i="96"/>
  <c r="F231" i="96" s="1"/>
  <c r="D529" i="96"/>
  <c r="F529" i="96" s="1"/>
  <c r="D563" i="96"/>
  <c r="F563" i="96" s="1"/>
  <c r="D196" i="96"/>
  <c r="F196" i="96" s="1"/>
  <c r="D143" i="96"/>
  <c r="F143" i="96" s="1"/>
  <c r="D103" i="96"/>
  <c r="F103" i="96" s="1"/>
  <c r="D326" i="96"/>
  <c r="F326" i="96" s="1"/>
  <c r="D267" i="96"/>
  <c r="F267" i="96" s="1"/>
  <c r="D706" i="96"/>
  <c r="F706" i="96" s="1"/>
  <c r="D554" i="96"/>
  <c r="F554" i="96" s="1"/>
  <c r="D269" i="96"/>
  <c r="F269" i="96" s="1"/>
  <c r="D549" i="96"/>
  <c r="F549" i="96" s="1"/>
  <c r="D220" i="96"/>
  <c r="F220" i="96" s="1"/>
  <c r="D284" i="96"/>
  <c r="F284" i="96" s="1"/>
  <c r="D57" i="96"/>
  <c r="F57" i="96" s="1"/>
  <c r="D173" i="96"/>
  <c r="F173" i="96" s="1"/>
  <c r="D263" i="96"/>
  <c r="F263" i="96" s="1"/>
  <c r="D434" i="96"/>
  <c r="F434" i="96" s="1"/>
  <c r="D78" i="96"/>
  <c r="F78" i="96" s="1"/>
  <c r="D120" i="96"/>
  <c r="F120" i="96" s="1"/>
  <c r="D311" i="96"/>
  <c r="F311" i="96" s="1"/>
  <c r="D718" i="96"/>
  <c r="F718" i="96" s="1"/>
  <c r="D842" i="96"/>
  <c r="F842" i="96" s="1"/>
  <c r="D762" i="96"/>
  <c r="F762" i="96" s="1"/>
  <c r="D67" i="96"/>
  <c r="F67" i="96" s="1"/>
  <c r="D233" i="96"/>
  <c r="F233" i="96" s="1"/>
  <c r="D510" i="96"/>
  <c r="F510" i="96" s="1"/>
  <c r="D174" i="96"/>
  <c r="F174" i="96" s="1"/>
  <c r="D91" i="96"/>
  <c r="F91" i="96" s="1"/>
  <c r="D182" i="96"/>
  <c r="F182" i="96" s="1"/>
  <c r="D673" i="96"/>
  <c r="F673" i="96" s="1"/>
  <c r="D784" i="96"/>
  <c r="F784" i="96" s="1"/>
  <c r="D576" i="96"/>
  <c r="F576" i="96" s="1"/>
  <c r="D587" i="96"/>
  <c r="F587" i="96" s="1"/>
  <c r="D770" i="96"/>
  <c r="F770" i="96" s="1"/>
  <c r="D423" i="96"/>
  <c r="F423" i="96" s="1"/>
  <c r="D806" i="96"/>
  <c r="F806" i="96" s="1"/>
  <c r="D569" i="96"/>
  <c r="F569" i="96" s="1"/>
  <c r="D681" i="96"/>
  <c r="F681" i="96" s="1"/>
  <c r="D715" i="96"/>
  <c r="F715" i="96" s="1"/>
  <c r="D655" i="96"/>
  <c r="F655" i="96" s="1"/>
  <c r="D684" i="96"/>
  <c r="F684" i="96" s="1"/>
  <c r="D565" i="96"/>
  <c r="F565" i="96" s="1"/>
  <c r="D723" i="96"/>
  <c r="F723" i="96" s="1"/>
  <c r="D679" i="96"/>
  <c r="F679" i="96" s="1"/>
  <c r="D480" i="96"/>
  <c r="F480" i="96" s="1"/>
  <c r="D497" i="96"/>
  <c r="F497" i="96" s="1"/>
  <c r="D690" i="96"/>
  <c r="F690" i="96" s="1"/>
  <c r="D752" i="96"/>
  <c r="F752" i="96" s="1"/>
  <c r="D716" i="96"/>
  <c r="F716" i="96" s="1"/>
  <c r="D592" i="96"/>
  <c r="F592" i="96" s="1"/>
  <c r="D531" i="96"/>
  <c r="F531" i="96" s="1"/>
  <c r="D387" i="96"/>
  <c r="F387" i="96" s="1"/>
  <c r="D403" i="96"/>
  <c r="F403" i="96" s="1"/>
  <c r="D85" i="96"/>
  <c r="F85" i="96" s="1"/>
  <c r="D856" i="96"/>
  <c r="F856" i="96" s="1"/>
  <c r="D632" i="96"/>
  <c r="F632" i="96" s="1"/>
  <c r="D778" i="96"/>
  <c r="F778" i="96" s="1"/>
  <c r="D561" i="96"/>
  <c r="F561" i="96" s="1"/>
  <c r="D796" i="96"/>
  <c r="F796" i="96" s="1"/>
  <c r="D567" i="96"/>
  <c r="F567" i="96" s="1"/>
  <c r="D683" i="96"/>
  <c r="F683" i="96" s="1"/>
  <c r="D810" i="96"/>
  <c r="F810" i="96" s="1"/>
  <c r="D742" i="96"/>
  <c r="F742" i="96" s="1"/>
  <c r="D801" i="96"/>
  <c r="F801" i="96" s="1"/>
  <c r="D829" i="96"/>
  <c r="F829" i="96" s="1"/>
  <c r="D290" i="96"/>
  <c r="F290" i="96" s="1"/>
  <c r="D839" i="96"/>
  <c r="F839" i="96" s="1"/>
  <c r="D855" i="96"/>
  <c r="F855" i="96" s="1"/>
  <c r="D826" i="96"/>
  <c r="F826" i="96" s="1"/>
  <c r="D854" i="96"/>
  <c r="F854" i="96" s="1"/>
  <c r="D221" i="96"/>
  <c r="F221" i="96" s="1"/>
  <c r="D834" i="96"/>
  <c r="F834" i="96" s="1"/>
  <c r="D832" i="96"/>
  <c r="F832" i="96" s="1"/>
  <c r="D771" i="96"/>
  <c r="F771" i="96" s="1"/>
  <c r="D71" i="96"/>
  <c r="F71" i="96" s="1"/>
  <c r="D112" i="96"/>
  <c r="F112" i="96" s="1"/>
  <c r="D385" i="96"/>
  <c r="F385" i="96" s="1"/>
  <c r="D251" i="96"/>
  <c r="F251" i="96" s="1"/>
  <c r="D469" i="96"/>
  <c r="F469" i="96" s="1"/>
  <c r="D507" i="96"/>
  <c r="F507" i="96" s="1"/>
  <c r="D410" i="96"/>
  <c r="F410" i="96" s="1"/>
  <c r="D606" i="96"/>
  <c r="F606" i="96" s="1"/>
  <c r="D437" i="96"/>
  <c r="F437" i="96" s="1"/>
  <c r="D698" i="96"/>
  <c r="F698" i="96" s="1"/>
  <c r="D453" i="96"/>
  <c r="F453" i="96" s="1"/>
  <c r="D537" i="96"/>
  <c r="F537" i="96" s="1"/>
  <c r="D433" i="96"/>
  <c r="F433" i="96" s="1"/>
  <c r="D661" i="96"/>
  <c r="F661" i="96" s="1"/>
  <c r="D791" i="96"/>
  <c r="F791" i="96" s="1"/>
  <c r="D573" i="96"/>
  <c r="F573" i="96" s="1"/>
  <c r="D857" i="96"/>
  <c r="F857" i="96" s="1"/>
  <c r="D234" i="96"/>
  <c r="F234" i="96" s="1"/>
  <c r="D270" i="96"/>
  <c r="F270" i="96" s="1"/>
  <c r="D168" i="96"/>
  <c r="F168" i="96" s="1"/>
  <c r="D229" i="96"/>
  <c r="F229" i="96" s="1"/>
  <c r="D62" i="96"/>
  <c r="F62" i="96" s="1"/>
  <c r="D512" i="96"/>
  <c r="F512" i="96" s="1"/>
  <c r="D331" i="96"/>
  <c r="F331" i="96" s="1"/>
  <c r="D334" i="96"/>
  <c r="F334" i="96" s="1"/>
  <c r="D460" i="96"/>
  <c r="F460" i="96" s="1"/>
  <c r="D450" i="96"/>
  <c r="F450" i="96" s="1"/>
  <c r="D177" i="96"/>
  <c r="F177" i="96" s="1"/>
  <c r="D693" i="96"/>
  <c r="F693" i="96" s="1"/>
  <c r="D370" i="96"/>
  <c r="F370" i="96" s="1"/>
  <c r="D167" i="96"/>
  <c r="F167" i="96" s="1"/>
  <c r="D503" i="96"/>
  <c r="F503" i="96" s="1"/>
  <c r="D455" i="96"/>
  <c r="F455" i="96" s="1"/>
  <c r="D488" i="96"/>
  <c r="F488" i="96" s="1"/>
  <c r="D329" i="96"/>
  <c r="F329" i="96" s="1"/>
  <c r="D528" i="96"/>
  <c r="F528" i="96" s="1"/>
  <c r="D161" i="96"/>
  <c r="F161" i="96" s="1"/>
  <c r="D287" i="96"/>
  <c r="F287" i="96" s="1"/>
  <c r="D255" i="96"/>
  <c r="F255" i="96" s="1"/>
  <c r="D264" i="96"/>
  <c r="F264" i="96" s="1"/>
  <c r="D574" i="96"/>
  <c r="F574" i="96" s="1"/>
  <c r="D401" i="96"/>
  <c r="F401" i="96" s="1"/>
  <c r="D604" i="96"/>
  <c r="F604" i="96" s="1"/>
  <c r="D404" i="96"/>
  <c r="F404" i="96" s="1"/>
  <c r="D166" i="96"/>
  <c r="F166" i="96" s="1"/>
  <c r="D389" i="96"/>
  <c r="F389" i="96" s="1"/>
  <c r="D315" i="96"/>
  <c r="F315" i="96" s="1"/>
  <c r="D482" i="96"/>
  <c r="F482" i="96" s="1"/>
  <c r="D595" i="96"/>
  <c r="F595" i="96" s="1"/>
  <c r="D607" i="96"/>
  <c r="F607" i="96" s="1"/>
  <c r="D594" i="96"/>
  <c r="F594" i="96" s="1"/>
  <c r="D360" i="96"/>
  <c r="F360" i="96" s="1"/>
  <c r="D477" i="96"/>
  <c r="F477" i="96" s="1"/>
  <c r="D97" i="96"/>
  <c r="F97" i="96" s="1"/>
  <c r="D228" i="96"/>
  <c r="F228" i="96" s="1"/>
  <c r="D478" i="96"/>
  <c r="F478" i="96" s="1"/>
  <c r="D68" i="96"/>
  <c r="F68" i="96" s="1"/>
  <c r="D93" i="96"/>
  <c r="F93" i="96" s="1"/>
  <c r="D96" i="96"/>
  <c r="F96" i="96" s="1"/>
  <c r="D322" i="96"/>
  <c r="F322" i="96" s="1"/>
  <c r="D184" i="96"/>
  <c r="F184" i="96" s="1"/>
  <c r="D70" i="96"/>
  <c r="F70" i="96" s="1"/>
  <c r="D702" i="96"/>
  <c r="F702" i="96" s="1"/>
  <c r="D101" i="96"/>
  <c r="F101" i="96" s="1"/>
  <c r="D309" i="96"/>
  <c r="F309" i="96" s="1"/>
  <c r="D484" i="96"/>
  <c r="F484" i="96" s="1"/>
  <c r="D295" i="96"/>
  <c r="F295" i="96" s="1"/>
  <c r="D355" i="96"/>
  <c r="F355" i="96" s="1"/>
  <c r="D599" i="96"/>
  <c r="F599" i="96" s="1"/>
  <c r="D171" i="96"/>
  <c r="F171" i="96" s="1"/>
  <c r="D159" i="96"/>
  <c r="F159" i="96" s="1"/>
  <c r="D483" i="96"/>
  <c r="F483" i="96" s="1"/>
  <c r="D541" i="96"/>
  <c r="F541" i="96" s="1"/>
  <c r="D308" i="96"/>
  <c r="F308" i="96" s="1"/>
  <c r="D493" i="96"/>
  <c r="F493" i="96" s="1"/>
  <c r="D257" i="96"/>
  <c r="F257" i="96" s="1"/>
  <c r="D225" i="96"/>
  <c r="F225" i="96" s="1"/>
  <c r="D116" i="96"/>
  <c r="F116" i="96" s="1"/>
  <c r="D546" i="96"/>
  <c r="F546" i="96" s="1"/>
  <c r="D398" i="96"/>
  <c r="F398" i="96" s="1"/>
  <c r="D431" i="96"/>
  <c r="F431" i="96" s="1"/>
  <c r="D845" i="96"/>
  <c r="F845" i="96" s="1"/>
  <c r="D310" i="96"/>
  <c r="F310" i="96" s="1"/>
  <c r="D511" i="96"/>
  <c r="F511" i="96" s="1"/>
  <c r="D178" i="96"/>
  <c r="F178" i="96" s="1"/>
  <c r="D190" i="96"/>
  <c r="F190" i="96" s="1"/>
  <c r="D110" i="96"/>
  <c r="F110" i="96" s="1"/>
  <c r="D53" i="96"/>
  <c r="F53" i="96" s="1"/>
  <c r="D428" i="96"/>
  <c r="F428" i="96" s="1"/>
  <c r="D725" i="96"/>
  <c r="F725" i="96" s="1"/>
  <c r="D755" i="96"/>
  <c r="F755" i="96" s="1"/>
  <c r="D734" i="96"/>
  <c r="F734" i="96" s="1"/>
  <c r="D394" i="96"/>
  <c r="F394" i="96" s="1"/>
  <c r="D558" i="96"/>
  <c r="F558" i="96" s="1"/>
  <c r="D411" i="96"/>
  <c r="F411" i="96" s="1"/>
  <c r="D396" i="96"/>
  <c r="F396" i="96" s="1"/>
  <c r="D427" i="96"/>
  <c r="F427" i="96" s="1"/>
  <c r="D238" i="96"/>
  <c r="F238" i="96" s="1"/>
  <c r="D808" i="96"/>
  <c r="F808" i="96" s="1"/>
  <c r="D654" i="96"/>
  <c r="F654" i="96" s="1"/>
  <c r="D804" i="96"/>
  <c r="F804" i="96" s="1"/>
  <c r="D837" i="96"/>
  <c r="F837" i="96" s="1"/>
  <c r="D515" i="96"/>
  <c r="F515" i="96" s="1"/>
  <c r="D696" i="96"/>
  <c r="F696" i="96" s="1"/>
  <c r="D454" i="96"/>
  <c r="F454" i="96" s="1"/>
  <c r="D811" i="96"/>
  <c r="F811" i="96" s="1"/>
  <c r="D556" i="96"/>
  <c r="F556" i="96" s="1"/>
  <c r="D641" i="96"/>
  <c r="F641" i="96" s="1"/>
  <c r="D749" i="96"/>
  <c r="F749" i="96" s="1"/>
  <c r="D740" i="96"/>
  <c r="F740" i="96" s="1"/>
  <c r="D66" i="96"/>
  <c r="F66" i="96" s="1"/>
  <c r="D669" i="96"/>
  <c r="F669" i="96" s="1"/>
  <c r="D831" i="96"/>
  <c r="F831" i="96" s="1"/>
  <c r="D610" i="96"/>
  <c r="F610" i="96" s="1"/>
  <c r="D538" i="96"/>
  <c r="F538" i="96" s="1"/>
  <c r="D768" i="96"/>
  <c r="F768" i="96" s="1"/>
  <c r="D440" i="96"/>
  <c r="F440" i="96" s="1"/>
  <c r="D728" i="96"/>
  <c r="F728" i="96" s="1"/>
  <c r="D732" i="96"/>
  <c r="F732" i="96" s="1"/>
  <c r="D581" i="96"/>
  <c r="F581" i="96" s="1"/>
  <c r="D557" i="96"/>
  <c r="F557" i="96" s="1"/>
  <c r="D525" i="96"/>
  <c r="F525" i="96" s="1"/>
  <c r="D95" i="96"/>
  <c r="F95" i="96" s="1"/>
  <c r="D743" i="96"/>
  <c r="F743" i="96" s="1"/>
  <c r="D807" i="96"/>
  <c r="F807" i="96" s="1"/>
  <c r="D795" i="96"/>
  <c r="F795" i="96" s="1"/>
  <c r="D88" i="96"/>
  <c r="F88" i="96" s="1"/>
  <c r="D678" i="96"/>
  <c r="F678" i="96" s="1"/>
  <c r="D823" i="96"/>
  <c r="F823" i="96" s="1"/>
  <c r="D692" i="96"/>
  <c r="F692" i="96" s="1"/>
  <c r="D494" i="96"/>
  <c r="F494" i="96" s="1"/>
  <c r="D378" i="96"/>
  <c r="F378" i="96" s="1"/>
  <c r="D218" i="96"/>
  <c r="F218" i="96" s="1"/>
  <c r="D744" i="96"/>
  <c r="F744" i="96" s="1"/>
  <c r="D819" i="96"/>
  <c r="F819" i="96" s="1"/>
  <c r="D851" i="96"/>
  <c r="F851" i="96" s="1"/>
  <c r="D852" i="96"/>
  <c r="F852" i="96" s="1"/>
  <c r="D847" i="96"/>
  <c r="F847" i="96" s="1"/>
  <c r="D519" i="96"/>
  <c r="F519" i="96" s="1"/>
  <c r="D473" i="96"/>
  <c r="F473" i="96" s="1"/>
  <c r="D680" i="96"/>
  <c r="F680" i="96" s="1"/>
  <c r="D474" i="96"/>
  <c r="F474" i="96" s="1"/>
  <c r="D667" i="96"/>
  <c r="F667" i="96" s="1"/>
  <c r="D618" i="96"/>
  <c r="F618" i="96" s="1"/>
  <c r="D438" i="96"/>
  <c r="F438" i="96" s="1"/>
  <c r="D409" i="96"/>
  <c r="F409" i="96" s="1"/>
  <c r="D645" i="96"/>
  <c r="F645" i="96" s="1"/>
  <c r="D751" i="96"/>
  <c r="F751" i="96" s="1"/>
  <c r="D543" i="96"/>
  <c r="F543" i="96" s="1"/>
  <c r="D600" i="96"/>
  <c r="F600" i="96" s="1"/>
  <c r="D757" i="96"/>
  <c r="F757" i="96" s="1"/>
  <c r="D536" i="96"/>
  <c r="F536" i="96" s="1"/>
  <c r="D780" i="96"/>
  <c r="F780" i="96" s="1"/>
  <c r="D800" i="96"/>
  <c r="F800" i="96" s="1"/>
  <c r="D761" i="96"/>
  <c r="F761" i="96" s="1"/>
  <c r="D51" i="96"/>
  <c r="F51" i="96" s="1"/>
  <c r="D822" i="96"/>
  <c r="F822" i="96" s="1"/>
  <c r="D285" i="96"/>
  <c r="F285" i="96" s="1"/>
  <c r="D126" i="96"/>
  <c r="F126" i="96" s="1"/>
  <c r="D60" i="96"/>
  <c r="F60" i="96" s="1"/>
  <c r="D253" i="96"/>
  <c r="F253" i="96" s="1"/>
  <c r="D491" i="96"/>
  <c r="F491" i="96" s="1"/>
  <c r="D444" i="96"/>
  <c r="F444" i="96" s="1"/>
  <c r="D603" i="96"/>
  <c r="F603" i="96" s="1"/>
  <c r="D247" i="96"/>
  <c r="F247" i="96" s="1"/>
  <c r="D224" i="96"/>
  <c r="F224" i="96" s="1"/>
  <c r="D266" i="96"/>
  <c r="F266" i="96" s="1"/>
  <c r="D643" i="96"/>
  <c r="F643" i="96" s="1"/>
  <c r="D631" i="96"/>
  <c r="F631" i="96" s="1"/>
  <c r="D193" i="96"/>
  <c r="F193" i="96" s="1"/>
  <c r="D710" i="96"/>
  <c r="F710" i="96" s="1"/>
  <c r="D327" i="96"/>
  <c r="F327" i="96" s="1"/>
  <c r="D180" i="96"/>
  <c r="F180" i="96" s="1"/>
  <c r="D462" i="96"/>
  <c r="F462" i="96" s="1"/>
  <c r="D279" i="96"/>
  <c r="F279" i="96" s="1"/>
  <c r="D201" i="96"/>
  <c r="F201" i="96" s="1"/>
  <c r="D586" i="96"/>
  <c r="F586" i="96" s="1"/>
  <c r="D686" i="96"/>
  <c r="F686" i="96" s="1"/>
  <c r="D522" i="96"/>
  <c r="F522" i="96" s="1"/>
  <c r="D324" i="96"/>
  <c r="F324" i="96" s="1"/>
  <c r="D373" i="96"/>
  <c r="F373" i="96" s="1"/>
  <c r="D121" i="96"/>
  <c r="F121" i="96" s="1"/>
  <c r="D353" i="96"/>
  <c r="F353" i="96" s="1"/>
  <c r="D441" i="96"/>
  <c r="F441" i="96" s="1"/>
  <c r="D695" i="96"/>
  <c r="F695" i="96" s="1"/>
  <c r="D276" i="96"/>
  <c r="F276" i="96" s="1"/>
  <c r="D58" i="96"/>
  <c r="F58" i="96" s="1"/>
  <c r="D163" i="96"/>
  <c r="F163" i="96" s="1"/>
  <c r="D711" i="96"/>
  <c r="F711" i="96" s="1"/>
  <c r="D472" i="96"/>
  <c r="F472" i="96" s="1"/>
  <c r="D69" i="96"/>
  <c r="F69" i="96" s="1"/>
  <c r="D697" i="96"/>
  <c r="F697" i="96" s="1"/>
  <c r="D336" i="96"/>
  <c r="F336" i="96" s="1"/>
  <c r="D318" i="96"/>
  <c r="F318" i="96" s="1"/>
  <c r="D379" i="96"/>
  <c r="F379" i="96" s="1"/>
  <c r="D352" i="96"/>
  <c r="F352" i="96" s="1"/>
  <c r="D590" i="96"/>
  <c r="F590" i="96" s="1"/>
  <c r="D650" i="96"/>
  <c r="F650" i="96" s="1"/>
  <c r="D262" i="96"/>
  <c r="F262" i="96" s="1"/>
  <c r="D199" i="96"/>
  <c r="F199" i="96" s="1"/>
  <c r="D179" i="96"/>
  <c r="F179" i="96" s="1"/>
  <c r="D157" i="96"/>
  <c r="F157" i="96" s="1"/>
  <c r="D496" i="96"/>
  <c r="F496" i="96" s="1"/>
  <c r="D481" i="96"/>
  <c r="F481" i="96" s="1"/>
  <c r="D316" i="96"/>
  <c r="F316" i="96" s="1"/>
  <c r="D451" i="96"/>
  <c r="F451" i="96" s="1"/>
  <c r="D187" i="96"/>
  <c r="F187" i="96" s="1"/>
  <c r="D281" i="96"/>
  <c r="F281" i="96" s="1"/>
  <c r="D83" i="96"/>
  <c r="F83" i="96" s="1"/>
  <c r="D151" i="96"/>
  <c r="F151" i="96" s="1"/>
  <c r="D230" i="96"/>
  <c r="F230" i="96" s="1"/>
  <c r="D648" i="96"/>
  <c r="F648" i="96" s="1"/>
  <c r="D712" i="96"/>
  <c r="F712" i="96" s="1"/>
  <c r="D506" i="96"/>
  <c r="F506" i="96" s="1"/>
  <c r="D500" i="96"/>
  <c r="F500" i="96" s="1"/>
  <c r="D663" i="96"/>
  <c r="F663" i="96" s="1"/>
  <c r="D313" i="96"/>
  <c r="F313" i="96" s="1"/>
  <c r="D328" i="96"/>
  <c r="F328" i="96" s="1"/>
  <c r="D333" i="96"/>
  <c r="F333" i="96" s="1"/>
  <c r="D317" i="96"/>
  <c r="F317" i="96" s="1"/>
  <c r="D223" i="96"/>
  <c r="F223" i="96" s="1"/>
  <c r="D629" i="96"/>
  <c r="F629" i="96" s="1"/>
  <c r="D670" i="96"/>
  <c r="F670" i="96" s="1"/>
  <c r="D466" i="96"/>
  <c r="F466" i="96" s="1"/>
  <c r="D153" i="96"/>
  <c r="F153" i="96" s="1"/>
  <c r="D59" i="96"/>
  <c r="F59" i="96" s="1"/>
  <c r="D176" i="96"/>
  <c r="F176" i="96" s="1"/>
  <c r="D148" i="96"/>
  <c r="F148" i="96" s="1"/>
  <c r="D188" i="96"/>
  <c r="F188" i="96" s="1"/>
  <c r="D50" i="96"/>
  <c r="F50" i="96" s="1"/>
  <c r="D61" i="96"/>
  <c r="F61" i="96" s="1"/>
  <c r="D172" i="96"/>
  <c r="F172" i="96" s="1"/>
  <c r="D425" i="96"/>
  <c r="F425" i="96" s="1"/>
  <c r="D589" i="96"/>
  <c r="F589" i="96" s="1"/>
  <c r="D390" i="96"/>
  <c r="F390" i="96" s="1"/>
  <c r="D52" i="96"/>
  <c r="F52" i="96" s="1"/>
  <c r="D708" i="96"/>
  <c r="F708" i="96" s="1"/>
  <c r="D642" i="96"/>
  <c r="F642" i="96" s="1"/>
  <c r="D170" i="96"/>
  <c r="F170" i="96" s="1"/>
  <c r="D338" i="96"/>
  <c r="F338" i="96" s="1"/>
  <c r="D675" i="96"/>
  <c r="F675" i="96" s="1"/>
  <c r="D237" i="96"/>
  <c r="F237" i="96" s="1"/>
  <c r="D265" i="96"/>
  <c r="F265" i="96" s="1"/>
  <c r="D687" i="96"/>
  <c r="F687" i="96" s="1"/>
  <c r="D776" i="96"/>
  <c r="F776" i="96" s="1"/>
  <c r="D585" i="96"/>
  <c r="F585" i="96" s="1"/>
  <c r="D814" i="96"/>
  <c r="F814" i="96" s="1"/>
  <c r="D812" i="96"/>
  <c r="F812" i="96" s="1"/>
  <c r="D707" i="96"/>
  <c r="F707" i="96" s="1"/>
  <c r="D735" i="96"/>
  <c r="F735" i="96" s="1"/>
  <c r="D769" i="96"/>
  <c r="F769" i="96" s="1"/>
  <c r="D624" i="96"/>
  <c r="F624" i="96" s="1"/>
  <c r="D817" i="96"/>
  <c r="F817" i="96" s="1"/>
  <c r="D794" i="96"/>
  <c r="F794" i="96" s="1"/>
  <c r="D782" i="96"/>
  <c r="F782" i="96" s="1"/>
  <c r="D763" i="96"/>
  <c r="F763" i="96" s="1"/>
  <c r="D616" i="96"/>
  <c r="F616" i="96" s="1"/>
  <c r="D617" i="96"/>
  <c r="F617" i="96" s="1"/>
  <c r="D652" i="96"/>
  <c r="F652" i="96" s="1"/>
  <c r="D421" i="96"/>
  <c r="F421" i="96" s="1"/>
  <c r="D76" i="96"/>
  <c r="F76" i="96" s="1"/>
  <c r="D638" i="96"/>
  <c r="F638" i="96" s="1"/>
  <c r="D634" i="96"/>
  <c r="F634" i="96" s="1"/>
  <c r="D552" i="96"/>
  <c r="F552" i="96" s="1"/>
  <c r="D717" i="96"/>
  <c r="F717" i="96" s="1"/>
  <c r="D341" i="96"/>
  <c r="F341" i="96" s="1"/>
  <c r="D402" i="96"/>
  <c r="F402" i="96" s="1"/>
  <c r="D790" i="96"/>
  <c r="F790" i="96" s="1"/>
  <c r="D733" i="96"/>
  <c r="F733" i="96" s="1"/>
  <c r="D764" i="96"/>
  <c r="F764" i="96" s="1"/>
  <c r="D524" i="96"/>
  <c r="F524" i="96" s="1"/>
  <c r="D605" i="96"/>
  <c r="F605" i="96" s="1"/>
  <c r="D672" i="96"/>
  <c r="F672" i="96" s="1"/>
  <c r="D799" i="96"/>
  <c r="F799" i="96" s="1"/>
  <c r="D689" i="96"/>
  <c r="F689" i="96" s="1"/>
  <c r="D792" i="96"/>
  <c r="F792" i="96" s="1"/>
  <c r="D821" i="96"/>
  <c r="F821" i="96" s="1"/>
  <c r="D533" i="96"/>
  <c r="F533" i="96" s="1"/>
  <c r="D838" i="96"/>
  <c r="F838" i="96" s="1"/>
  <c r="D841" i="96"/>
  <c r="F841" i="96" s="1"/>
  <c r="D827" i="96"/>
  <c r="F827" i="96" s="1"/>
  <c r="D843" i="96"/>
  <c r="F843" i="96" s="1"/>
  <c r="D615" i="96"/>
  <c r="F615" i="96" s="1"/>
  <c r="D830" i="96"/>
  <c r="F830" i="96" s="1"/>
  <c r="D621" i="96"/>
  <c r="F621" i="96" s="1"/>
  <c r="D376" i="96"/>
  <c r="F376" i="96" s="1"/>
  <c r="D548" i="96"/>
  <c r="F548" i="96" s="1"/>
  <c r="D685" i="96"/>
  <c r="F685" i="96" s="1"/>
  <c r="D508" i="96"/>
  <c r="F508" i="96" s="1"/>
  <c r="D835" i="96"/>
  <c r="F835" i="96" s="1"/>
  <c r="D815" i="96"/>
  <c r="F815" i="96" s="1"/>
  <c r="D818" i="96"/>
  <c r="F818" i="96" s="1"/>
  <c r="D783" i="96"/>
  <c r="F783" i="96" s="1"/>
  <c r="D701" i="96"/>
  <c r="F701" i="96" s="1"/>
  <c r="D729" i="96"/>
  <c r="F729" i="96" s="1"/>
  <c r="D426" i="96"/>
  <c r="F426" i="96" s="1"/>
  <c r="D828" i="96"/>
  <c r="F828" i="96" s="1"/>
  <c r="D495" i="96"/>
  <c r="F495" i="96" s="1"/>
  <c r="D730" i="96"/>
  <c r="F730" i="96" s="1"/>
  <c r="D664" i="96"/>
  <c r="F664" i="96" s="1"/>
  <c r="D242" i="96"/>
  <c r="F242" i="96" s="1"/>
  <c r="D123" i="96"/>
  <c r="F123" i="96" s="1"/>
  <c r="D365" i="96"/>
  <c r="F365" i="96" s="1"/>
  <c r="D222" i="96"/>
  <c r="F222" i="96" s="1"/>
  <c r="D252" i="96"/>
  <c r="F252" i="96" s="1"/>
  <c r="D150" i="96"/>
  <c r="F150" i="96" s="1"/>
  <c r="D102" i="96"/>
  <c r="F102" i="96" s="1"/>
  <c r="D539" i="96"/>
  <c r="F539" i="96" s="1"/>
  <c r="D456" i="96"/>
  <c r="F456" i="96" s="1"/>
  <c r="D545" i="96"/>
  <c r="F545" i="96" s="1"/>
  <c r="D467" i="96"/>
  <c r="F467" i="96" s="1"/>
  <c r="D158" i="96"/>
  <c r="F158" i="96" s="1"/>
  <c r="D239" i="96"/>
  <c r="F239" i="96" s="1"/>
  <c r="D571" i="96"/>
  <c r="F571" i="96" s="1"/>
  <c r="D200" i="96"/>
  <c r="F200" i="96" s="1"/>
  <c r="D722" i="96"/>
  <c r="F722" i="96" s="1"/>
  <c r="D614" i="96"/>
  <c r="F614" i="96" s="1"/>
  <c r="D738" i="96"/>
  <c r="F738" i="96" s="1"/>
  <c r="D357" i="96"/>
  <c r="F357" i="96" s="1"/>
  <c r="D412" i="96"/>
  <c r="F412" i="96" s="1"/>
  <c r="D183" i="96"/>
  <c r="F183" i="96" s="1"/>
  <c r="D293" i="96"/>
  <c r="F293" i="96" s="1"/>
  <c r="D175" i="96"/>
  <c r="F175" i="96" s="1"/>
  <c r="D314" i="96"/>
  <c r="F314" i="96" s="1"/>
  <c r="D100" i="96"/>
  <c r="F100" i="96" s="1"/>
  <c r="D203" i="96"/>
  <c r="F203" i="96" s="1"/>
  <c r="D105" i="96"/>
  <c r="F105" i="96" s="1"/>
  <c r="D94" i="96"/>
  <c r="F94" i="96" s="1"/>
  <c r="D330" i="96"/>
  <c r="F330" i="96" s="1"/>
  <c r="D487" i="96"/>
  <c r="F487" i="96" s="1"/>
  <c r="D99" i="96"/>
  <c r="F99" i="96" s="1"/>
  <c r="D74" i="96"/>
  <c r="F74" i="96" s="1"/>
  <c r="D181" i="96"/>
  <c r="F181" i="96" s="1"/>
  <c r="D136" i="96"/>
  <c r="F136" i="96" s="1"/>
  <c r="D591" i="96"/>
  <c r="F591" i="96" s="1"/>
  <c r="D597" i="96"/>
  <c r="F597" i="96" s="1"/>
  <c r="D649" i="96"/>
  <c r="F649" i="96" s="1"/>
  <c r="D216" i="96"/>
  <c r="F216" i="96" s="1"/>
  <c r="D759" i="96"/>
  <c r="F759" i="96" s="1"/>
  <c r="D688" i="96"/>
  <c r="F688" i="96" s="1"/>
  <c r="D358" i="96"/>
  <c r="F358" i="96" s="1"/>
  <c r="D362" i="96"/>
  <c r="F362" i="96" s="1"/>
  <c r="D694" i="96"/>
  <c r="F694" i="96" s="1"/>
  <c r="D289" i="96"/>
  <c r="F289" i="96" s="1"/>
  <c r="D550" i="96"/>
  <c r="F550" i="96" s="1"/>
  <c r="D169" i="96"/>
  <c r="F169" i="96" s="1"/>
  <c r="D305" i="96"/>
  <c r="F305" i="96" s="1"/>
  <c r="D146" i="96"/>
  <c r="F146" i="96" s="1"/>
  <c r="D268" i="96"/>
  <c r="F268" i="96" s="1"/>
  <c r="D578" i="96"/>
  <c r="F578" i="96" s="1"/>
  <c r="D294" i="96"/>
  <c r="F294" i="96" s="1"/>
  <c r="D128" i="96"/>
  <c r="F128" i="96" s="1"/>
  <c r="D499" i="96"/>
  <c r="F499" i="96" s="1"/>
  <c r="D656" i="96"/>
  <c r="F656" i="96" s="1"/>
  <c r="D789" i="96"/>
  <c r="F789" i="96" s="1"/>
  <c r="D677" i="96"/>
  <c r="F677" i="96" s="1"/>
  <c r="D271" i="96"/>
  <c r="F271" i="96" s="1"/>
  <c r="D626" i="96"/>
  <c r="F626" i="96" s="1"/>
  <c r="D721" i="96"/>
  <c r="F721" i="96" s="1"/>
  <c r="D244" i="96"/>
  <c r="F244" i="96" s="1"/>
  <c r="D260" i="96"/>
  <c r="F260" i="96" s="1"/>
  <c r="D371" i="96"/>
  <c r="F371" i="96" s="1"/>
  <c r="D63" i="96"/>
  <c r="F63" i="96" s="1"/>
  <c r="D246" i="96"/>
  <c r="F246" i="96" s="1"/>
  <c r="D254" i="96"/>
  <c r="F254" i="96" s="1"/>
  <c r="D547" i="96"/>
  <c r="F547" i="96" s="1"/>
  <c r="D612" i="96"/>
  <c r="F612" i="96" s="1"/>
  <c r="D611" i="96"/>
  <c r="F611" i="96" s="1"/>
  <c r="D64" i="96"/>
  <c r="F64" i="96" s="1"/>
  <c r="D540" i="96"/>
  <c r="F540" i="96" s="1"/>
  <c r="D449" i="96"/>
  <c r="F449" i="96" s="1"/>
  <c r="D608" i="96"/>
  <c r="F608" i="96" s="1"/>
  <c r="D691" i="96"/>
  <c r="F691" i="96" s="1"/>
  <c r="D384" i="96"/>
  <c r="F384" i="96" s="1"/>
  <c r="D205" i="96"/>
  <c r="F205" i="96" s="1"/>
  <c r="D395" i="96"/>
  <c r="F395" i="96" s="1"/>
  <c r="D635" i="96"/>
  <c r="F635" i="96" s="1"/>
  <c r="D774" i="96"/>
  <c r="F774" i="96" s="1"/>
  <c r="D306" i="96"/>
  <c r="F306" i="96" s="1"/>
  <c r="D320" i="96"/>
  <c r="F320" i="96" s="1"/>
  <c r="D235" i="96"/>
  <c r="F235" i="96" s="1"/>
  <c r="D340" i="96"/>
  <c r="F340" i="96" s="1"/>
  <c r="D501" i="96"/>
  <c r="F501" i="96" s="1"/>
  <c r="D141" i="96"/>
  <c r="F141" i="96" s="1"/>
  <c r="D73" i="96"/>
  <c r="F73" i="96" s="1"/>
  <c r="D87" i="96"/>
  <c r="F87" i="96" s="1"/>
  <c r="D502" i="96"/>
  <c r="F502" i="96" s="1"/>
  <c r="D54" i="96"/>
  <c r="F54" i="96" s="1"/>
  <c r="D130" i="96"/>
  <c r="F130" i="96" s="1"/>
  <c r="D134" i="96"/>
  <c r="F134" i="96" s="1"/>
  <c r="D445" i="96"/>
  <c r="F445" i="96" s="1"/>
  <c r="D393" i="96"/>
  <c r="F393" i="96" s="1"/>
  <c r="D750" i="96"/>
  <c r="F750" i="96" s="1"/>
  <c r="D132" i="96"/>
  <c r="F132" i="96" s="1"/>
  <c r="D709" i="96"/>
  <c r="F709" i="96" s="1"/>
  <c r="D816" i="96"/>
  <c r="F816" i="96" s="1"/>
  <c r="D820" i="96"/>
  <c r="F820" i="96" s="1"/>
  <c r="D802" i="96"/>
  <c r="F802" i="96" s="1"/>
  <c r="D777" i="96"/>
  <c r="F777" i="96" s="1"/>
  <c r="D833" i="96"/>
  <c r="F833" i="96" s="1"/>
  <c r="D785" i="96"/>
  <c r="F785" i="96" s="1"/>
  <c r="D753" i="96"/>
  <c r="F753" i="96" s="1"/>
  <c r="D836" i="96"/>
  <c r="F836" i="96" s="1"/>
  <c r="D813" i="96"/>
  <c r="F813" i="96" s="1"/>
  <c r="D786" i="96"/>
  <c r="F786" i="96" s="1"/>
  <c r="D781" i="96"/>
  <c r="F781" i="96" s="1"/>
  <c r="D793" i="96"/>
  <c r="F793" i="96" s="1"/>
  <c r="D724" i="96"/>
  <c r="F724" i="96" s="1"/>
  <c r="D671" i="96"/>
  <c r="F671" i="96" s="1"/>
  <c r="D570" i="96"/>
  <c r="F570" i="96" s="1"/>
  <c r="D803" i="96"/>
  <c r="F803" i="96" s="1"/>
  <c r="D746" i="96"/>
  <c r="F746" i="96" s="1"/>
  <c r="D568" i="96"/>
  <c r="F568" i="96" s="1"/>
  <c r="D490" i="96"/>
  <c r="F490" i="96" s="1"/>
  <c r="D639" i="96"/>
  <c r="F639" i="96" s="1"/>
  <c r="D523" i="96"/>
  <c r="F523" i="96" s="1"/>
  <c r="D77" i="96"/>
  <c r="F77" i="96" s="1"/>
  <c r="D848" i="96"/>
  <c r="F848" i="96" s="1"/>
  <c r="D737" i="96"/>
  <c r="F737" i="96" s="1"/>
  <c r="D720" i="96"/>
  <c r="F720" i="96" s="1"/>
  <c r="D575" i="96"/>
  <c r="F575" i="96" s="1"/>
  <c r="D405" i="96"/>
  <c r="F405" i="96" s="1"/>
  <c r="D798" i="96"/>
  <c r="F798" i="96" s="1"/>
  <c r="D579" i="96"/>
  <c r="F579" i="96" s="1"/>
  <c r="D840" i="96"/>
  <c r="F840" i="96" s="1"/>
  <c r="D278" i="96"/>
  <c r="F278" i="96" s="1"/>
  <c r="D392" i="96"/>
  <c r="F392" i="96" s="1"/>
  <c r="D226" i="96"/>
  <c r="F226" i="96" s="1"/>
  <c r="D601" i="96"/>
  <c r="F601" i="96" s="1"/>
  <c r="D846" i="96"/>
  <c r="F846" i="96" s="1"/>
  <c r="D850" i="96"/>
  <c r="F850" i="96" s="1"/>
  <c r="D844" i="96"/>
  <c r="F844" i="96" s="1"/>
  <c r="D131" i="96"/>
  <c r="F131" i="96" s="1"/>
  <c r="D853" i="96"/>
  <c r="F853" i="96" s="1"/>
  <c r="D809" i="96"/>
  <c r="F809" i="96" s="1"/>
  <c r="D551" i="96"/>
  <c r="F551" i="96" s="1"/>
  <c r="D598" i="96"/>
  <c r="F598" i="96" s="1"/>
  <c r="D303" i="96"/>
  <c r="F303" i="96" s="1"/>
  <c r="D596" i="96"/>
  <c r="F596" i="96" s="1"/>
  <c r="D609" i="96"/>
  <c r="F609" i="96" s="1"/>
  <c r="D824" i="96"/>
  <c r="F824" i="96" s="1"/>
  <c r="D748" i="96"/>
  <c r="F748" i="96" s="1"/>
  <c r="D521" i="96"/>
  <c r="F521" i="96" s="1"/>
  <c r="D447" i="96"/>
  <c r="F447" i="96" s="1"/>
  <c r="D772" i="96"/>
  <c r="F772" i="96" s="1"/>
  <c r="D700" i="96"/>
  <c r="F700" i="96" s="1"/>
  <c r="D849" i="96"/>
  <c r="F849" i="96" s="1"/>
  <c r="D726" i="96"/>
  <c r="F726" i="96" s="1"/>
  <c r="D699" i="96"/>
  <c r="F699" i="96" s="1"/>
  <c r="D758" i="96"/>
  <c r="F758" i="96" s="1"/>
  <c r="D527" i="96"/>
  <c r="F527" i="96" s="1"/>
  <c r="D349" i="96"/>
  <c r="F349" i="96" s="1"/>
  <c r="D118" i="96"/>
  <c r="F118" i="96" s="1"/>
  <c r="D185" i="96"/>
  <c r="F185" i="96" s="1"/>
  <c r="D209" i="96"/>
  <c r="F209" i="96" s="1"/>
  <c r="D321" i="96"/>
  <c r="F321" i="96" s="1"/>
  <c r="D514" i="96"/>
  <c r="F514" i="96" s="1"/>
  <c r="D137" i="96"/>
  <c r="F137" i="96" s="1"/>
  <c r="D505" i="96"/>
  <c r="F505" i="96" s="1"/>
  <c r="D435" i="96"/>
  <c r="F435" i="96" s="1"/>
  <c r="D156" i="96"/>
  <c r="F156" i="96" s="1"/>
  <c r="D113" i="96"/>
  <c r="F113" i="96" s="1"/>
  <c r="D775" i="96"/>
  <c r="F775" i="96" s="1"/>
  <c r="D197" i="96"/>
  <c r="F197" i="96" s="1"/>
  <c r="D526" i="96"/>
  <c r="F526" i="96" s="1"/>
  <c r="D283" i="96"/>
  <c r="F283" i="96" s="1"/>
  <c r="D458" i="96"/>
  <c r="F458" i="96" s="1"/>
  <c r="D337" i="96"/>
  <c r="F337" i="96" s="1"/>
  <c r="D391" i="96"/>
  <c r="F391" i="96" s="1"/>
  <c r="D436" i="96"/>
  <c r="F436" i="96" s="1"/>
  <c r="D227" i="96"/>
  <c r="F227" i="96" s="1"/>
  <c r="D194" i="96"/>
  <c r="F194" i="96" s="1"/>
  <c r="D119" i="96"/>
  <c r="F119" i="96" s="1"/>
  <c r="D207" i="96"/>
  <c r="F207" i="96" s="1"/>
  <c r="D288" i="96"/>
  <c r="F288" i="96" s="1"/>
  <c r="D139" i="96"/>
  <c r="F139" i="96" s="1"/>
  <c r="D676" i="96"/>
  <c r="F676" i="96" s="1"/>
  <c r="D418" i="96"/>
  <c r="F418" i="96" s="1"/>
  <c r="D713" i="96"/>
  <c r="F713" i="96" s="1"/>
  <c r="D562" i="96"/>
  <c r="F562" i="96" s="1"/>
  <c r="D75" i="96"/>
  <c r="F75" i="96" s="1"/>
  <c r="D520" i="96"/>
  <c r="F520" i="96" s="1"/>
  <c r="D302" i="96"/>
  <c r="F302" i="96" s="1"/>
  <c r="D138" i="96"/>
  <c r="F138" i="96" s="1"/>
  <c r="D248" i="96"/>
  <c r="F248" i="96" s="1"/>
  <c r="D644" i="96"/>
  <c r="F644" i="96" s="1"/>
  <c r="D489" i="96"/>
  <c r="F489" i="96" s="1"/>
  <c r="D304" i="96"/>
  <c r="F304" i="96" s="1"/>
  <c r="D79" i="96"/>
  <c r="F79" i="96" s="1"/>
  <c r="D142" i="96"/>
  <c r="F142" i="96" s="1"/>
  <c r="D291" i="96"/>
  <c r="F291" i="96" s="1"/>
  <c r="D553" i="96"/>
  <c r="F553" i="96" s="1"/>
  <c r="D532" i="96"/>
  <c r="F532" i="96" s="1"/>
  <c r="D343" i="96"/>
  <c r="F343" i="96" s="1"/>
  <c r="D486" i="96"/>
  <c r="F486" i="96" s="1"/>
  <c r="D479" i="96"/>
  <c r="F479" i="96" s="1"/>
  <c r="D400" i="96"/>
  <c r="F400" i="96" s="1"/>
  <c r="D122" i="96"/>
  <c r="F122" i="96" s="1"/>
  <c r="D628" i="96"/>
  <c r="F628" i="96" s="1"/>
  <c r="D646" i="96"/>
  <c r="F646" i="96" s="1"/>
  <c r="D114" i="96"/>
  <c r="F114" i="96" s="1"/>
  <c r="D56" i="96"/>
  <c r="F56" i="96" s="1"/>
  <c r="D429" i="96"/>
  <c r="F429" i="96" s="1"/>
  <c r="D619" i="96"/>
  <c r="F619" i="96" s="1"/>
  <c r="D422" i="96"/>
  <c r="F422" i="96" s="1"/>
  <c r="D588" i="96"/>
  <c r="F588" i="96" s="1"/>
  <c r="D323" i="96"/>
  <c r="F323" i="96" s="1"/>
  <c r="D448" i="96"/>
  <c r="F448" i="96" s="1"/>
  <c r="D273" i="96"/>
  <c r="F273" i="96" s="1"/>
  <c r="D243" i="96"/>
  <c r="F243" i="96" s="1"/>
  <c r="D356" i="96"/>
  <c r="F356" i="96" s="1"/>
  <c r="D416" i="96"/>
  <c r="F416" i="96" s="1"/>
  <c r="D388" i="96"/>
  <c r="F388" i="96" s="1"/>
  <c r="D766" i="96"/>
  <c r="F766" i="96" s="1"/>
  <c r="D498" i="96"/>
  <c r="F498" i="96" s="1"/>
  <c r="D217" i="96"/>
  <c r="F217" i="96" s="1"/>
  <c r="D249" i="96"/>
  <c r="F249" i="96" s="1"/>
  <c r="D72" i="96"/>
  <c r="F72" i="96" s="1"/>
  <c r="D155" i="96"/>
  <c r="F155" i="96" s="1"/>
  <c r="D420" i="96"/>
  <c r="F420" i="96" s="1"/>
  <c r="D374" i="96"/>
  <c r="F374" i="96" s="1"/>
  <c r="D232" i="96"/>
  <c r="F232" i="96" s="1"/>
  <c r="D117" i="96"/>
  <c r="F117" i="96" s="1"/>
  <c r="D49" i="96"/>
  <c r="F49" i="96" s="1"/>
  <c r="D80" i="96"/>
  <c r="F80" i="96" s="1"/>
  <c r="D530" i="96"/>
  <c r="F530" i="96" s="1"/>
  <c r="D413" i="96"/>
  <c r="F413" i="96" s="1"/>
  <c r="D657" i="96"/>
  <c r="F657" i="96" s="1"/>
  <c r="D259" i="96"/>
  <c r="F259" i="96" s="1"/>
  <c r="D274" i="96"/>
  <c r="F274" i="96" s="1"/>
  <c r="D361" i="96"/>
  <c r="F361" i="96" s="1"/>
  <c r="D165" i="96"/>
  <c r="F165" i="96" s="1"/>
  <c r="D152" i="96"/>
  <c r="F152" i="96" s="1"/>
  <c r="D461" i="96"/>
  <c r="F461" i="96" s="1"/>
  <c r="D135" i="96"/>
  <c r="F135" i="96" s="1"/>
  <c r="D145" i="96"/>
  <c r="F145" i="96" s="1"/>
  <c r="D339" i="96"/>
  <c r="F339" i="96" s="1"/>
  <c r="D245" i="96"/>
  <c r="F245" i="96" s="1"/>
  <c r="D739" i="96"/>
  <c r="F739" i="96" s="1"/>
  <c r="D296" i="96"/>
  <c r="F296" i="96" s="1"/>
  <c r="D47" i="96"/>
  <c r="F47" i="96" s="1"/>
  <c r="D210" i="96"/>
  <c r="F210" i="96" s="1"/>
  <c r="D140" i="96"/>
  <c r="F140" i="96" s="1"/>
  <c r="D108" i="96"/>
  <c r="F108" i="96" s="1"/>
  <c r="D81" i="96"/>
  <c r="F81" i="96" s="1"/>
  <c r="D335" i="96"/>
  <c r="F335" i="96" s="1"/>
  <c r="D703" i="96"/>
  <c r="F703" i="96" s="1"/>
  <c r="D277" i="96"/>
  <c r="F277" i="96" s="1"/>
  <c r="D773" i="96"/>
  <c r="F773" i="96" s="1"/>
  <c r="D129" i="96"/>
  <c r="F129" i="96" s="1"/>
  <c r="D86" i="96"/>
  <c r="F86" i="96" s="1"/>
  <c r="D760" i="96"/>
  <c r="F760" i="96" s="1"/>
  <c r="D214" i="96"/>
  <c r="F214" i="96" s="1"/>
  <c r="D459" i="96"/>
  <c r="F459" i="96" s="1"/>
  <c r="D354" i="96"/>
  <c r="F354" i="96" s="1"/>
  <c r="D192" i="96"/>
  <c r="F192" i="96" s="1"/>
  <c r="D186" i="96"/>
  <c r="F186" i="96" s="1"/>
  <c r="D133" i="96"/>
  <c r="F133" i="96" s="1"/>
  <c r="D345" i="96"/>
  <c r="F345" i="96" s="1"/>
  <c r="D272" i="96"/>
  <c r="F272" i="96" s="1"/>
  <c r="D535" i="96"/>
  <c r="F535" i="96" s="1"/>
  <c r="D647" i="96"/>
  <c r="F647" i="96" s="1"/>
  <c r="D658" i="96"/>
  <c r="F658" i="96" s="1"/>
  <c r="D115" i="96"/>
  <c r="F115" i="96" s="1"/>
  <c r="D442" i="96"/>
  <c r="F442" i="96" s="1"/>
  <c r="D319" i="96"/>
  <c r="F319" i="96" s="1"/>
  <c r="D160" i="96"/>
  <c r="F160" i="96" s="1"/>
  <c r="D417" i="96"/>
  <c r="F417" i="96" s="1"/>
  <c r="D463" i="96"/>
  <c r="F463" i="96" s="1"/>
  <c r="D797" i="96"/>
  <c r="F797" i="96" s="1"/>
  <c r="D147" i="96"/>
  <c r="F147" i="96" s="1"/>
  <c r="D307" i="96"/>
  <c r="F307" i="96" s="1"/>
  <c r="D682" i="96"/>
  <c r="F682" i="96" s="1"/>
  <c r="D566" i="96"/>
  <c r="F566" i="96" s="1"/>
  <c r="D98" i="96"/>
  <c r="F98" i="96" s="1"/>
  <c r="D312" i="96"/>
  <c r="F312" i="96" s="1"/>
  <c r="D111" i="96"/>
  <c r="F111" i="96" s="1"/>
  <c r="D198" i="96"/>
  <c r="F198" i="96" s="1"/>
  <c r="D109" i="96"/>
  <c r="F109" i="96" s="1"/>
  <c r="D55" i="96"/>
  <c r="F55" i="96" s="1"/>
  <c r="D475" i="96"/>
  <c r="F475" i="96" s="1"/>
  <c r="D202" i="96"/>
  <c r="F202" i="96" s="1"/>
  <c r="D256" i="96"/>
  <c r="F256" i="96" s="1"/>
  <c r="D446" i="96"/>
  <c r="F446" i="96" s="1"/>
  <c r="D666" i="96"/>
  <c r="F666" i="96" s="1"/>
  <c r="D332" i="96"/>
  <c r="F332" i="96" s="1"/>
  <c r="D84" i="96"/>
  <c r="F84" i="96" s="1"/>
  <c r="D593" i="96"/>
  <c r="F593" i="96" s="1"/>
  <c r="D90" i="96"/>
  <c r="F90" i="96" s="1"/>
  <c r="D351" i="96"/>
  <c r="F351" i="96" s="1"/>
  <c r="D637" i="96"/>
  <c r="F637" i="96" s="1"/>
  <c r="D414" i="96"/>
  <c r="F414" i="96" s="1"/>
  <c r="D577" i="96"/>
  <c r="F577" i="96" s="1"/>
  <c r="D534" i="96"/>
  <c r="F534" i="96" s="1"/>
  <c r="D705" i="96"/>
  <c r="F705" i="96" s="1"/>
  <c r="D659" i="96"/>
  <c r="F659" i="96" s="1"/>
  <c r="D640" i="96"/>
  <c r="F640" i="96" s="1"/>
  <c r="D162" i="96"/>
  <c r="F162" i="96" s="1"/>
  <c r="D542" i="96"/>
  <c r="F542" i="96" s="1"/>
  <c r="D719" i="96"/>
  <c r="F719" i="96" s="1"/>
  <c r="D397" i="96"/>
  <c r="F397" i="96" s="1"/>
  <c r="D348" i="96"/>
  <c r="F348" i="96" s="1"/>
  <c r="D825" i="96"/>
  <c r="F825" i="96" s="1"/>
  <c r="D492" i="96"/>
  <c r="F492" i="96" s="1"/>
  <c r="D359" i="96"/>
  <c r="F359" i="96" s="1"/>
  <c r="D714" i="96"/>
  <c r="F714" i="96" s="1"/>
  <c r="D377" i="96"/>
  <c r="F377" i="96" s="1"/>
  <c r="D298" i="96"/>
  <c r="F298" i="96" s="1"/>
  <c r="D366" i="96"/>
  <c r="F366" i="96" s="1"/>
  <c r="D668" i="96"/>
  <c r="F668" i="96" s="1"/>
  <c r="D286" i="96"/>
  <c r="F286" i="96" s="1"/>
  <c r="D325" i="96"/>
  <c r="F325" i="96" s="1"/>
  <c r="D386" i="96"/>
  <c r="F386" i="96" s="1"/>
  <c r="D787" i="96"/>
  <c r="F787" i="96" s="1"/>
  <c r="D560" i="96"/>
  <c r="F560" i="96" s="1"/>
  <c r="D297" i="96"/>
  <c r="F297" i="96" s="1"/>
  <c r="D731" i="96"/>
  <c r="F731" i="96" s="1"/>
  <c r="D299" i="96"/>
  <c r="F299" i="96" s="1"/>
  <c r="D380" i="96"/>
  <c r="F380" i="96" s="1"/>
  <c r="D572" i="96"/>
  <c r="F572" i="96" s="1"/>
  <c r="D219" i="96"/>
  <c r="F219" i="96" s="1"/>
  <c r="D375" i="96"/>
  <c r="F375" i="96" s="1"/>
  <c r="D580" i="96"/>
  <c r="F580" i="96" s="1"/>
  <c r="D625" i="96"/>
  <c r="F625" i="96" s="1"/>
  <c r="D516" i="96"/>
  <c r="F516" i="96" s="1"/>
  <c r="D779" i="96"/>
  <c r="F779" i="96" s="1"/>
  <c r="D747" i="96"/>
  <c r="F747" i="96" s="1"/>
  <c r="D236" i="96"/>
  <c r="F236" i="96" s="1"/>
  <c r="D613" i="96"/>
  <c r="F613" i="96" s="1"/>
  <c r="D301" i="96"/>
  <c r="F301" i="96" s="1"/>
  <c r="D208" i="96"/>
  <c r="F208" i="96" s="1"/>
  <c r="D282" i="96"/>
  <c r="F282" i="96" s="1"/>
  <c r="D368" i="96"/>
  <c r="F368" i="96" s="1"/>
  <c r="D383" i="96"/>
  <c r="F383" i="96" s="1"/>
  <c r="D788" i="96"/>
  <c r="F788" i="96" s="1"/>
  <c r="D65" i="96"/>
  <c r="F65" i="96" s="1"/>
  <c r="D517" i="96"/>
  <c r="F517" i="96" s="1"/>
  <c r="D485" i="96"/>
  <c r="F485" i="96" s="1"/>
  <c r="D292" i="96"/>
  <c r="F292" i="96" s="1"/>
  <c r="D372" i="96"/>
  <c r="F372" i="96" s="1"/>
  <c r="D559" i="96"/>
  <c r="F559" i="96" s="1"/>
  <c r="D457" i="96"/>
  <c r="F457" i="96" s="1"/>
  <c r="D275" i="96"/>
  <c r="F275" i="96" s="1"/>
  <c r="D195" i="96"/>
  <c r="F195" i="96" s="1"/>
  <c r="D741" i="96"/>
  <c r="F741" i="96" s="1"/>
  <c r="D767" i="96"/>
  <c r="F767" i="96" s="1"/>
  <c r="D630" i="96"/>
  <c r="F630" i="96" s="1"/>
  <c r="D399" i="96"/>
  <c r="F399" i="96" s="1"/>
  <c r="D258" i="96"/>
  <c r="F258" i="96" s="1"/>
  <c r="D107" i="96"/>
  <c r="F107" i="96" s="1"/>
  <c r="D765" i="96"/>
  <c r="F765" i="96" s="1"/>
  <c r="D564" i="96"/>
  <c r="F564" i="96" s="1"/>
  <c r="D369" i="96"/>
  <c r="F369" i="96" s="1"/>
  <c r="D509" i="96"/>
  <c r="F509" i="96" s="1"/>
  <c r="D504" i="96"/>
  <c r="F504" i="96" s="1"/>
  <c r="D584" i="96"/>
  <c r="F584" i="96" s="1"/>
  <c r="D106" i="96"/>
  <c r="F106" i="96" s="1"/>
  <c r="D382" i="96"/>
  <c r="F382" i="96" s="1"/>
  <c r="D633" i="96"/>
  <c r="F633" i="96" s="1"/>
  <c r="D213" i="96"/>
  <c r="F213" i="96" s="1"/>
  <c r="D651" i="96"/>
  <c r="F651" i="96" s="1"/>
  <c r="D622" i="96"/>
  <c r="F622" i="96" s="1"/>
  <c r="D206" i="96"/>
  <c r="F206" i="96" s="1"/>
  <c r="D211" i="96"/>
  <c r="F211" i="96" s="1"/>
  <c r="D250" i="96"/>
  <c r="F250" i="96" s="1"/>
  <c r="D620" i="96"/>
  <c r="F620" i="96" s="1"/>
  <c r="D443" i="96"/>
  <c r="F443" i="96" s="1"/>
  <c r="D347" i="96"/>
  <c r="F347" i="96" s="1"/>
  <c r="D342" i="96"/>
  <c r="F342" i="96" s="1"/>
  <c r="D627" i="96"/>
  <c r="F627" i="96" s="1"/>
  <c r="D465" i="96"/>
  <c r="F465" i="96" s="1"/>
  <c r="D727" i="96"/>
  <c r="F727" i="96" s="1"/>
</calcChain>
</file>

<file path=xl/comments1.xml><?xml version="1.0" encoding="utf-8"?>
<comments xmlns="http://schemas.openxmlformats.org/spreadsheetml/2006/main">
  <authors>
    <author>Dejavu</author>
  </authors>
  <commentList>
    <comment ref="AD1" authorId="0" shape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Puntos del circuito gallego al término de la 1ª vuelta de las ligas.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Puntos del ranking de liga al término de la 1ª vuelta (si se jugaron 10 o más partidas).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Puntos iniciales de la 2ª vuelta + los conseguidos en torneos/campeonatos (a partir del de Villalba).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Media entre los puntos del circuito y ranking de liga de la 1ª vuelta.</t>
        </r>
      </text>
    </comment>
  </commentList>
</comments>
</file>

<file path=xl/sharedStrings.xml><?xml version="1.0" encoding="utf-8"?>
<sst xmlns="http://schemas.openxmlformats.org/spreadsheetml/2006/main" count="25588" uniqueCount="1419">
  <si>
    <t>CLUB</t>
  </si>
  <si>
    <t>P2</t>
  </si>
  <si>
    <t>P24</t>
  </si>
  <si>
    <t>P25</t>
  </si>
  <si>
    <t>P60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</si>
  <si>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</si>
  <si>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</si>
  <si>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</si>
  <si>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</si>
  <si>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</si>
  <si>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</si>
  <si>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</si>
  <si>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</si>
  <si>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</si>
  <si>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</si>
  <si>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I-01</t>
  </si>
  <si>
    <t>ANTERIOR</t>
  </si>
  <si>
    <t>GENERO</t>
  </si>
  <si>
    <t>P69071</t>
  </si>
  <si>
    <t>P67511</t>
  </si>
  <si>
    <t>P65936</t>
  </si>
  <si>
    <t>P107</t>
  </si>
  <si>
    <t>P111</t>
  </si>
  <si>
    <t>PUNTUACION</t>
  </si>
  <si>
    <t>p112</t>
  </si>
  <si>
    <t>P66108</t>
  </si>
  <si>
    <t>P70425</t>
  </si>
  <si>
    <t>P68588</t>
  </si>
  <si>
    <t>P78</t>
  </si>
  <si>
    <t>P68257</t>
  </si>
  <si>
    <t>P70974</t>
  </si>
  <si>
    <t>P70975</t>
  </si>
  <si>
    <t>P83</t>
  </si>
  <si>
    <t>P72183</t>
  </si>
  <si>
    <t>P72208</t>
  </si>
  <si>
    <t>P72181</t>
  </si>
  <si>
    <t>P70861</t>
  </si>
  <si>
    <t>P81</t>
  </si>
  <si>
    <t>P79</t>
  </si>
  <si>
    <t>P66626</t>
  </si>
  <si>
    <t>P69744</t>
  </si>
  <si>
    <t>P66622</t>
  </si>
  <si>
    <t>ACTUAL CAT.</t>
  </si>
  <si>
    <t>ANTERIOR CAT.</t>
  </si>
  <si>
    <t>CAMPEONATOS GALLEGOS</t>
  </si>
  <si>
    <t>TORNEOS</t>
  </si>
  <si>
    <t>SUM</t>
  </si>
  <si>
    <t>1NM</t>
  </si>
  <si>
    <t>3NM</t>
  </si>
  <si>
    <t>2GM</t>
  </si>
  <si>
    <t>DIV.</t>
  </si>
  <si>
    <t>GEN.</t>
  </si>
  <si>
    <t>M</t>
  </si>
  <si>
    <t>DHM</t>
  </si>
  <si>
    <t>SUF</t>
  </si>
  <si>
    <t>F</t>
  </si>
  <si>
    <t>2NM</t>
  </si>
  <si>
    <t>DHF</t>
  </si>
  <si>
    <t>1GM</t>
  </si>
  <si>
    <t>1NF</t>
  </si>
  <si>
    <t>2NF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</si>
  <si>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</si>
  <si>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</si>
  <si>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</si>
  <si>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</si>
  <si>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</si>
  <si>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</si>
  <si>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</si>
  <si>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</si>
  <si>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</si>
  <si>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</si>
  <si>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S.D. Hípica</t>
  </si>
  <si>
    <t>A.D. Vincios</t>
  </si>
  <si>
    <t>Hipica Metrosidero</t>
  </si>
  <si>
    <t>Hipica Coruña</t>
  </si>
  <si>
    <t>Arteal Ventanas</t>
  </si>
  <si>
    <t>ARTEAL</t>
  </si>
  <si>
    <t>C.T.M. Coruña</t>
  </si>
  <si>
    <t>Breogán Oleiros C</t>
  </si>
  <si>
    <t>Cambre T.M. Promesas</t>
  </si>
  <si>
    <t>Chinelas T.M.</t>
  </si>
  <si>
    <t>Club del Mar Xuvenil</t>
  </si>
  <si>
    <t>Dez Portas Lugauto Porta Falsa</t>
  </si>
  <si>
    <t>C.T.M. Lalín</t>
  </si>
  <si>
    <t>Liceo de Noia B</t>
  </si>
  <si>
    <t>Conxo Ponte de Ferro</t>
  </si>
  <si>
    <t>Conxo T.M.</t>
  </si>
  <si>
    <t>CLUB DEL MAR</t>
  </si>
  <si>
    <t>Breogán Oleiros D</t>
  </si>
  <si>
    <t>Ferrolterra T.M.</t>
  </si>
  <si>
    <t>Breogán Oleiros</t>
  </si>
  <si>
    <t>Dez Portas Lugauto Porta da Estación</t>
  </si>
  <si>
    <t>Afer Formación de Rábade</t>
  </si>
  <si>
    <t>Galmédica Ourense TM</t>
  </si>
  <si>
    <t>Cambre T.M.</t>
  </si>
  <si>
    <t>SETGA MONTE PORREIRO</t>
  </si>
  <si>
    <t>Breogán Oleiros B</t>
  </si>
  <si>
    <t>Monte Porreiro Mixilon</t>
  </si>
  <si>
    <t>DIARIO DE PONTEVEDRA</t>
  </si>
  <si>
    <t>ARTEAL - CUB. DE PISC. ORBALLO</t>
  </si>
  <si>
    <t>CLUB SAN XOAN TM</t>
  </si>
  <si>
    <t>San Xoán T.M. Adm Ferrolterra</t>
  </si>
  <si>
    <t>Cinania - A Tenda de Mucha</t>
  </si>
  <si>
    <t>Cafetería Lareka - Autosisán</t>
  </si>
  <si>
    <t>Anorthosis Vimianzo</t>
  </si>
  <si>
    <t>CIDADE DE NARÓN</t>
  </si>
  <si>
    <t>Arteal Ventanas B</t>
  </si>
  <si>
    <t>Breogán Oleiros F</t>
  </si>
  <si>
    <t>Cinania - Merengues do Morrazo</t>
  </si>
  <si>
    <t>Cinania Frigoríficos do Morrazo</t>
  </si>
  <si>
    <t>C.T.M. Lalín B</t>
  </si>
  <si>
    <t>Cambre T.M. Juvenil</t>
  </si>
  <si>
    <t>Grumico S.D</t>
  </si>
  <si>
    <t>A.D. VINCIOS / BADE</t>
  </si>
  <si>
    <t>Liceo de Noia D</t>
  </si>
  <si>
    <t>Liceo de Noia A</t>
  </si>
  <si>
    <t>Liceo de Noia C</t>
  </si>
  <si>
    <t>Dez Portas Caixa Rural</t>
  </si>
  <si>
    <t>CTM CIDADE DE NARÓN</t>
  </si>
  <si>
    <t>S.D. Ribadeo - Rest. San Miguel</t>
  </si>
  <si>
    <t>EFEGA Formación S.D. Ribadeo</t>
  </si>
  <si>
    <t>Liceo Vilagarcía Juvenil</t>
  </si>
  <si>
    <t>San Xoán T.M. Infantil</t>
  </si>
  <si>
    <t>Club Remo Mecos T.M.</t>
  </si>
  <si>
    <t>Liceo Vilagarcía Infantil</t>
  </si>
  <si>
    <t>Oroso T.M. Hotel Santa Cruz</t>
  </si>
  <si>
    <t>Oroso T.M. Peluquería Tije</t>
  </si>
  <si>
    <t>Dez Portas Lugauto Porta Santiago</t>
  </si>
  <si>
    <t>Club del Mar Infantil</t>
  </si>
  <si>
    <t>A.D. Dubratambre</t>
  </si>
  <si>
    <t>Helios Panaderia Blanco</t>
  </si>
  <si>
    <t>C.T.M. Vigo - CEIP Fonte Escura</t>
  </si>
  <si>
    <t>C.T.M. Vigo - Inmobiliaria Navas</t>
  </si>
  <si>
    <t>S.D.C. Atlético San Antonio</t>
  </si>
  <si>
    <t>C.T.M. Milagrosa Promesas</t>
  </si>
  <si>
    <t>Dez Portas Lugauto Porta Miñá</t>
  </si>
  <si>
    <t>COEFIC.</t>
  </si>
  <si>
    <t>ARTEAL - SANTIAGO</t>
  </si>
  <si>
    <t>A.D.VINCIOS/ROSQUILLAS CRISTALEIRO</t>
  </si>
  <si>
    <t>COCINAS BULTHAUP GALICIA</t>
  </si>
  <si>
    <t>ESTABLECIM. OTERO-CAMBADOS</t>
  </si>
  <si>
    <t>MONTE PORREIRO DEPORTE GALEGO</t>
  </si>
  <si>
    <t>OROSO TM DEPORTE GALEGO</t>
  </si>
  <si>
    <t>AUT. GRABANXA ABANCA</t>
  </si>
  <si>
    <t>CINANIA FEMENINO</t>
  </si>
  <si>
    <t>A.D. VINCIOS-BMC</t>
  </si>
  <si>
    <t>C.T.M. CIDADE DE NARON</t>
  </si>
  <si>
    <t>HELIOS BEMBRIVE, T.M.</t>
  </si>
  <si>
    <t>A.D. VINCIOS-DOMÍNGUEZ TAPIA</t>
  </si>
  <si>
    <t>C.T.M. CORUÑA</t>
  </si>
  <si>
    <t>CD DEZ PORTAS LUGAUTO</t>
  </si>
  <si>
    <t>CLUB DEL MAR PROMESAS</t>
  </si>
  <si>
    <t>CLUB FERROL TM</t>
  </si>
  <si>
    <t>CLUB NARON T.M.</t>
  </si>
  <si>
    <t>HELIOS ASESORIA SERINTE</t>
  </si>
  <si>
    <t>HOTEL CHIPS SAN XOAN</t>
  </si>
  <si>
    <t>LICEO CASINO</t>
  </si>
  <si>
    <t>MERCANTIL VIGO TENIS DE MESA</t>
  </si>
  <si>
    <t>MONTE PORREIRO)</t>
  </si>
  <si>
    <t>NARONENSE</t>
  </si>
  <si>
    <t>Monte Porreiro Pub Patrimonio</t>
  </si>
  <si>
    <t>Vincios Mad. Daniel Tapia</t>
  </si>
  <si>
    <t>Helios Restaurante Cielito Lindo</t>
  </si>
  <si>
    <t>Grupo Barros-Cambados T.M.</t>
  </si>
  <si>
    <t>Vincios Lucas Tojal</t>
  </si>
  <si>
    <t>C.T.M. Vigo - Bocaterias Papos</t>
  </si>
  <si>
    <t>Arenal C.T.M. Milagrosa</t>
  </si>
  <si>
    <t>Club San Xoán Veteranos</t>
  </si>
  <si>
    <t>T.D.M. Concello de Vilalba</t>
  </si>
  <si>
    <t>Cinania Cl. Dental Amador</t>
  </si>
  <si>
    <t>Helios Asesoría Serinte</t>
  </si>
  <si>
    <t>A.D. Vincios B</t>
  </si>
  <si>
    <t>Monteferreiros A</t>
  </si>
  <si>
    <t>C.T.M. Vigo - VSI</t>
  </si>
  <si>
    <t>Narón Castro Eiravedra</t>
  </si>
  <si>
    <t>Café Bar Estudiante Vet.</t>
  </si>
  <si>
    <t>Café Bar Estudiante Prom.</t>
  </si>
  <si>
    <t>Audio Clinic Milagrosa</t>
  </si>
  <si>
    <t>Narón Río Xuvia</t>
  </si>
  <si>
    <t>Veteranos Expectorantes</t>
  </si>
  <si>
    <t>Helios Secursa</t>
  </si>
  <si>
    <t>Monteferreiros B</t>
  </si>
  <si>
    <t>C.T.M. Vigo - Carrasqueira</t>
  </si>
  <si>
    <t>C.T.M. Vigo - La Despensa de Clara</t>
  </si>
  <si>
    <t>Concello de Zas Ponciano Nieto</t>
  </si>
  <si>
    <t>Concello de Vimianzo</t>
  </si>
  <si>
    <t>Monte Porreiro ABANCA</t>
  </si>
  <si>
    <t>Concello de Mazaricos</t>
  </si>
  <si>
    <t>Concello de Zas Cernadas</t>
  </si>
  <si>
    <t>Bodegas Guisseppe Anthony</t>
  </si>
  <si>
    <t>Oroso TM Trastes</t>
  </si>
  <si>
    <t>Pub Medievo C.T.M. Milagrosa</t>
  </si>
  <si>
    <t>T.D.M. San Ciprián Cervo</t>
  </si>
  <si>
    <t>Dez Portas Porta Nova</t>
  </si>
  <si>
    <t>T.D.M. Concello de Viveiro</t>
  </si>
  <si>
    <t>T.D.M. Vilalba A</t>
  </si>
  <si>
    <t>Escuela C.T.M. Milagrosa</t>
  </si>
  <si>
    <t>Narón Pena Lopesa</t>
  </si>
  <si>
    <t>Narón Muiño das Aceñas</t>
  </si>
  <si>
    <t>C.T.M. Coruña B</t>
  </si>
  <si>
    <t>Club del Mar Alevín</t>
  </si>
  <si>
    <t>OROSO RIOS SANGIAO</t>
  </si>
  <si>
    <t>C.T.M.CORUÑA</t>
  </si>
  <si>
    <t>ALUMINIOS XEAL</t>
  </si>
  <si>
    <t>A.D. VINCIOS</t>
  </si>
  <si>
    <t>Concello de Vilalba (F)</t>
  </si>
  <si>
    <t>Dez Portas (F)</t>
  </si>
  <si>
    <t>CTM Cidade de Narón (F)</t>
  </si>
  <si>
    <t>TDM Sanjurjo Mod (F)</t>
  </si>
  <si>
    <t>S.D. Hípica (F)</t>
  </si>
  <si>
    <t>Club del Mar (F)</t>
  </si>
  <si>
    <t>Cafetería Ipanema San Xoán (F)</t>
  </si>
  <si>
    <t>TDM Restaurante Montero (F)</t>
  </si>
  <si>
    <t>Club San Xoán TM B (F)</t>
  </si>
  <si>
    <t>Club Narón T.M (F)</t>
  </si>
  <si>
    <t>Concello de Zas O Pinar (F)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</si>
  <si>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</si>
  <si>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</si>
  <si>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</si>
  <si>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</si>
  <si>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</si>
  <si>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</si>
  <si>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</si>
  <si>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</si>
  <si>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</si>
  <si>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</si>
  <si>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</si>
  <si>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</si>
  <si>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</si>
  <si>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</si>
  <si>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</si>
  <si>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</si>
  <si>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</si>
  <si>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</si>
  <si>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</si>
  <si>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M</t>
  </si>
  <si>
    <t>Vet +60 F</t>
  </si>
  <si>
    <t>Vet +60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</si>
  <si>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</si>
  <si>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</si>
  <si>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</si>
  <si>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</si>
  <si>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</si>
  <si>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</si>
  <si>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</si>
  <si>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</si>
  <si>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</si>
  <si>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</si>
  <si>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</si>
  <si>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</si>
  <si>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FERROL</t>
  </si>
  <si>
    <t>I370</t>
  </si>
  <si>
    <t>I12</t>
  </si>
  <si>
    <t>I765</t>
  </si>
  <si>
    <t>I13</t>
  </si>
  <si>
    <t>I384</t>
  </si>
  <si>
    <t>I379</t>
  </si>
  <si>
    <t>I15</t>
  </si>
  <si>
    <t>I375</t>
  </si>
  <si>
    <t>I378</t>
  </si>
  <si>
    <t>I381</t>
  </si>
  <si>
    <t>I374</t>
  </si>
  <si>
    <t>I366</t>
  </si>
  <si>
    <t>P71411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</si>
  <si>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</si>
  <si>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</si>
  <si>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</si>
  <si>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</si>
  <si>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</si>
  <si>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</si>
  <si>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</si>
  <si>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</si>
  <si>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</si>
  <si>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</si>
  <si>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</si>
  <si>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</si>
  <si>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</si>
  <si>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</si>
  <si>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</si>
  <si>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</si>
  <si>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</si>
  <si>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</si>
  <si>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</si>
  <si>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</si>
  <si>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</si>
  <si>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</si>
  <si>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</si>
  <si>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</si>
  <si>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</si>
  <si>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</si>
  <si>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</si>
  <si>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</si>
  <si>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</si>
  <si>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</si>
  <si>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</si>
  <si>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</si>
  <si>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</si>
  <si>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</si>
  <si>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</si>
  <si>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</si>
  <si>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LIGA 16-17
(1ª vuelta)</t>
  </si>
  <si>
    <t>CIRCUITO 16-17
(1ª vuelta)</t>
  </si>
  <si>
    <t>INICIAL 16-17
(2ª vuelta)</t>
  </si>
  <si>
    <t>ACTUAL 16-17
(2ª vuelta)</t>
  </si>
  <si>
    <t>Helios Asesoría Serinte B</t>
  </si>
  <si>
    <t>Cinania Clínica Dental Amador</t>
  </si>
  <si>
    <t>Cafeteria Vilariño</t>
  </si>
  <si>
    <t>B-1 Guisseppe Anthony</t>
  </si>
  <si>
    <t>Hotel Chips Narón</t>
  </si>
  <si>
    <t>Audio Clinic CTM Milagrosa</t>
  </si>
  <si>
    <t>San Xoán T.M. ADM Ferrolterra</t>
  </si>
  <si>
    <t>AD Zas Ponciano Nieto</t>
  </si>
  <si>
    <t>C.T.M Vigo Silvino</t>
  </si>
  <si>
    <t>TM C.R.C. Porriño</t>
  </si>
  <si>
    <t>Monte Porreiro Deporte Galego</t>
  </si>
  <si>
    <t>B-2 Guisseppe Anthony</t>
  </si>
  <si>
    <t>C.T.M. Vigo Gym Body Gran Vía</t>
  </si>
  <si>
    <t>A.D. Vincios GB Auditores</t>
  </si>
  <si>
    <t>LICEO DE NOIA</t>
  </si>
  <si>
    <t>MONTE PORREIRO PUB PATRIMONIO</t>
  </si>
  <si>
    <t>ARENAL CTM MILAGROSA</t>
  </si>
  <si>
    <t>Vimianzo TM</t>
  </si>
  <si>
    <t>Recreo Cultural de A Estrada</t>
  </si>
  <si>
    <t>Liceo Vilagarcía Alevín</t>
  </si>
  <si>
    <t>AD Zas O Pinar</t>
  </si>
  <si>
    <t>Liceo de Noia E</t>
  </si>
  <si>
    <t>Santa Comba</t>
  </si>
  <si>
    <t>Recreo Cultural de A Estrada B</t>
  </si>
  <si>
    <t>T.D.M. Vilalba</t>
  </si>
  <si>
    <t>S.D.C. Atlético San Antonio/Embutidos Montepicato</t>
  </si>
  <si>
    <t>Narón/Óptica Valero</t>
  </si>
  <si>
    <t>Veteranos CTM Milagrosa</t>
  </si>
  <si>
    <t>Narón/Pena Lopesa</t>
  </si>
  <si>
    <t>Caixa Rural Promesas CTMM</t>
  </si>
  <si>
    <t>B The Travel Brand Escuela CTMM</t>
  </si>
  <si>
    <t>Grumico A</t>
  </si>
  <si>
    <t>Club del Mar Alevín Masculino</t>
  </si>
  <si>
    <t>Club del Mar Alevín Femenino</t>
  </si>
  <si>
    <t>Grumico B</t>
  </si>
  <si>
    <t>AD Vincios Pax Floor</t>
  </si>
  <si>
    <t>Cinania Multiservicios Contucho</t>
  </si>
  <si>
    <t>Cinania Autoescuela Cinania</t>
  </si>
  <si>
    <t>CTM Vigo - AVV Calvario</t>
  </si>
  <si>
    <t>AD Zas Construcciones Cernadas</t>
  </si>
  <si>
    <t>C.T.M. Coruña A</t>
  </si>
  <si>
    <t>S.D.C. Atlético San Antonio - Grao de Ouro</t>
  </si>
  <si>
    <t>C.T.M Café Bar Estudiante Promesas</t>
  </si>
  <si>
    <t>Carnicería/Charcutería Luis Sanesteban Cao/Narón</t>
  </si>
  <si>
    <t>Nautalia viajes Narón</t>
  </si>
  <si>
    <t>Viveiro Tenis de Mesa</t>
  </si>
  <si>
    <t>Husqvarna Xuvenil CTMM</t>
  </si>
  <si>
    <t>A.D. VINCIOS-DOMÍNGUEZ DANTAS</t>
  </si>
  <si>
    <t>PANADERÍA SANTY-NARÓN</t>
  </si>
  <si>
    <t>B-3 Giusseppe Anthony (F)</t>
  </si>
  <si>
    <t>TDM Concello de Vilalba (F)</t>
  </si>
  <si>
    <t>Sanjurjo Moda TDM Vilalba (F)</t>
  </si>
  <si>
    <t>Aluminios Xeal (F)</t>
  </si>
  <si>
    <t>Club San Xoán Deporte Galego (F)</t>
  </si>
  <si>
    <t>Escola Cidade de Narón (F)</t>
  </si>
  <si>
    <t>S.D. A Baña (F)</t>
  </si>
  <si>
    <t>CLUB DEL MAR FEMENINO</t>
  </si>
  <si>
    <t>MONTE PORREIRO B</t>
  </si>
  <si>
    <t>CLUB SAN XOAN - GALICIA SAUDABLE</t>
  </si>
  <si>
    <t>DEZ PORTAS LUGAUTO</t>
  </si>
  <si>
    <t>CLUB NARÓN</t>
  </si>
  <si>
    <t>CRISTALBOX-GASTEIZ</t>
  </si>
  <si>
    <t>OROSO AUTOS GRABANXA</t>
  </si>
  <si>
    <t>MONTE PORREIRO</t>
  </si>
  <si>
    <t>CLUB SAN XOAN GALICIA SAUDABLE</t>
  </si>
  <si>
    <t>VILAGARCIA COCINAS BULTHAUP</t>
  </si>
  <si>
    <t>OROSO ABANCA</t>
  </si>
  <si>
    <t>A.D.VINCIOS BMC</t>
  </si>
  <si>
    <t>I376</t>
  </si>
  <si>
    <t>I14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</si>
  <si>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</si>
  <si>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</si>
  <si>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</si>
  <si>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</si>
  <si>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</si>
  <si>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</si>
  <si>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</si>
  <si>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</si>
  <si>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</si>
  <si>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V65</t>
  </si>
  <si>
    <t>DIS</t>
  </si>
  <si>
    <t>ABS</t>
  </si>
  <si>
    <t>P509</t>
  </si>
  <si>
    <t>P510</t>
  </si>
  <si>
    <t>P511</t>
  </si>
  <si>
    <t>P512</t>
  </si>
  <si>
    <t>P516</t>
  </si>
  <si>
    <t>P518</t>
  </si>
  <si>
    <t>P529</t>
  </si>
  <si>
    <t>P531</t>
  </si>
  <si>
    <t>P533</t>
  </si>
  <si>
    <t>P534</t>
  </si>
  <si>
    <t>P536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</si>
  <si>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</si>
  <si>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</si>
  <si>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</si>
  <si>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</si>
  <si>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</si>
  <si>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</si>
  <si>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</si>
  <si>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</si>
  <si>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</si>
  <si>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</si>
  <si>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</si>
  <si>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</si>
  <si>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</si>
  <si>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</si>
  <si>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</si>
  <si>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P555</t>
  </si>
  <si>
    <t>P557</t>
  </si>
  <si>
    <t>P558</t>
  </si>
  <si>
    <t>P559</t>
  </si>
  <si>
    <t>P560</t>
  </si>
  <si>
    <t>P561</t>
  </si>
  <si>
    <t>P562</t>
  </si>
  <si>
    <t>P563</t>
  </si>
  <si>
    <t>P564</t>
  </si>
  <si>
    <t>P567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</si>
  <si>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</si>
  <si>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</si>
  <si>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</si>
  <si>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</si>
  <si>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</si>
  <si>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</si>
  <si>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</si>
  <si>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</si>
  <si>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</si>
  <si>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</si>
  <si>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</si>
  <si>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</si>
  <si>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</si>
  <si>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</si>
  <si>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P589</t>
  </si>
  <si>
    <t>P590</t>
  </si>
  <si>
    <t>José M. Abelairas L.</t>
  </si>
  <si>
    <t>Antonio R. Abelleiro C.</t>
  </si>
  <si>
    <t>Lawal Abiodum G.</t>
  </si>
  <si>
    <t>Sergio Aguión M.</t>
  </si>
  <si>
    <t>Morufo Ahmed O.</t>
  </si>
  <si>
    <t>Miguel A. Aira L.</t>
  </si>
  <si>
    <t>Ignacio Alonso A.</t>
  </si>
  <si>
    <t>Iñaki Alonso B.</t>
  </si>
  <si>
    <t>Pablo Alonso B.</t>
  </si>
  <si>
    <t>Jorge Alonso B.</t>
  </si>
  <si>
    <t>Alejandro Alonso C.</t>
  </si>
  <si>
    <t>Rafael Alonso F.</t>
  </si>
  <si>
    <t>Juan J. Alonso G.</t>
  </si>
  <si>
    <t>Aitor Alonso M.</t>
  </si>
  <si>
    <t>Enrique Alonso R.</t>
  </si>
  <si>
    <t>Pablo Alonso S.</t>
  </si>
  <si>
    <t>Eugenio Alonso S.</t>
  </si>
  <si>
    <t>José M. Alonso V.</t>
  </si>
  <si>
    <t>Moises Álvarez G.</t>
  </si>
  <si>
    <t>Rodrigo Álvarez G.</t>
  </si>
  <si>
    <t>Silvia Álvarez M.</t>
  </si>
  <si>
    <t>Lira Álvarez S.</t>
  </si>
  <si>
    <t>Xan Álvarez S.</t>
  </si>
  <si>
    <t>Julio Alvedro C.</t>
  </si>
  <si>
    <t>Raúl Alvite P.</t>
  </si>
  <si>
    <t>Samuel Alvite P.</t>
  </si>
  <si>
    <t>Darío Amor B.</t>
  </si>
  <si>
    <t>Andrea Amor C.</t>
  </si>
  <si>
    <t>José L. Amor G.</t>
  </si>
  <si>
    <t>Eladio Andrade D.</t>
  </si>
  <si>
    <t>Alejandro Ansede M.</t>
  </si>
  <si>
    <t>Manuel Antón C.</t>
  </si>
  <si>
    <t>Iago Ares R.</t>
  </si>
  <si>
    <t>Carlos Arias D.</t>
  </si>
  <si>
    <t>Javier Arias L.</t>
  </si>
  <si>
    <t>Adrián Arias R.</t>
  </si>
  <si>
    <t>Diego Arias R.</t>
  </si>
  <si>
    <t>Fabián Arnejo C.</t>
  </si>
  <si>
    <t>José A. Arnejo S.</t>
  </si>
  <si>
    <t>Plácido Arnejo S.</t>
  </si>
  <si>
    <t>Francisco Bacelar G.</t>
  </si>
  <si>
    <t>Juan Badía B.</t>
  </si>
  <si>
    <t>Marcelino Bahamonde P.</t>
  </si>
  <si>
    <t>Javier Balbas G.</t>
  </si>
  <si>
    <t>Candela Balseiro S.</t>
  </si>
  <si>
    <t>Javier Bañobre L.</t>
  </si>
  <si>
    <t>María T. Bárbara C.</t>
  </si>
  <si>
    <t>Daniel Barbosa L.</t>
  </si>
  <si>
    <t>Raúl Barbosa L.</t>
  </si>
  <si>
    <t>Raúl Barcia L.</t>
  </si>
  <si>
    <t>Santiago Barcia M.</t>
  </si>
  <si>
    <t>Roberto Barcia P.</t>
  </si>
  <si>
    <t>Fernando Bargiela O.</t>
  </si>
  <si>
    <t>Adolfo Barreira V.</t>
  </si>
  <si>
    <t>Luisa Barreiro A.</t>
  </si>
  <si>
    <t>Enrique Barreiro Á.</t>
  </si>
  <si>
    <t>Serafín Barreiro Á.</t>
  </si>
  <si>
    <t>Enrique Barreiro M.</t>
  </si>
  <si>
    <t>Pablo Barreiro S.</t>
  </si>
  <si>
    <t>José Barrio G.</t>
  </si>
  <si>
    <t>Iván Batalla T.</t>
  </si>
  <si>
    <t>Martín Beceiro C.</t>
  </si>
  <si>
    <t>Juan Becerra D.</t>
  </si>
  <si>
    <t>Hugo Becerra M.</t>
  </si>
  <si>
    <t>Ramón Becerra M.</t>
  </si>
  <si>
    <t>Daniel Bellas B.</t>
  </si>
  <si>
    <t>Cesáreo Bellas G.</t>
  </si>
  <si>
    <t>José A. Bellas P.</t>
  </si>
  <si>
    <t>Javier Benito R.</t>
  </si>
  <si>
    <t>Adrián Bereijo C.</t>
  </si>
  <si>
    <t>David Bergantiños P.</t>
  </si>
  <si>
    <t>Rafael Bermejo G.</t>
  </si>
  <si>
    <t>Noa Bernárdez M.</t>
  </si>
  <si>
    <t>Li Bin</t>
  </si>
  <si>
    <t>Alejandro Blanco I.</t>
  </si>
  <si>
    <t>Iago Blanco N.</t>
  </si>
  <si>
    <t>Brais Blanco R.</t>
  </si>
  <si>
    <t>David Blanco V.</t>
  </si>
  <si>
    <t>Manuel Bodega P.</t>
  </si>
  <si>
    <t>Pedro Bodega P.</t>
  </si>
  <si>
    <t>Estefanía Bolaño M.</t>
  </si>
  <si>
    <t>Raquel Bonilla G.</t>
  </si>
  <si>
    <t>Juan J. Borras S.</t>
  </si>
  <si>
    <t>Santiago Brandariz G.</t>
  </si>
  <si>
    <t>Emilio Bravo P.</t>
  </si>
  <si>
    <t>Pedro Bravo P.</t>
  </si>
  <si>
    <t>Jesús Broullón N.</t>
  </si>
  <si>
    <t>Paula Bueno B.</t>
  </si>
  <si>
    <t>Fernando Buján G.</t>
  </si>
  <si>
    <t>Leo Cabanelas L.</t>
  </si>
  <si>
    <t>Elisabet Cadilla V.</t>
  </si>
  <si>
    <t>Juan Cajade F.</t>
  </si>
  <si>
    <t>Jorge Cal D.</t>
  </si>
  <si>
    <t>Josefa Calvar C.</t>
  </si>
  <si>
    <t>Belén Calvo M.</t>
  </si>
  <si>
    <t>María Calvo R.</t>
  </si>
  <si>
    <t>Ángel Caamaño C.</t>
  </si>
  <si>
    <t>Alfredo J. Campos B.</t>
  </si>
  <si>
    <t>Borja Canay C.</t>
  </si>
  <si>
    <t>Claudia M. Canay C.</t>
  </si>
  <si>
    <t>Javier J. Cancela B.</t>
  </si>
  <si>
    <t>Rafael A. Caneda G.</t>
  </si>
  <si>
    <t>Jacobo Cano D.</t>
  </si>
  <si>
    <t>Javier Canzobre P.</t>
  </si>
  <si>
    <t>Noelia Carnota F.</t>
  </si>
  <si>
    <t>Jesús Carracedo Á.</t>
  </si>
  <si>
    <t>Ricardo Carracedo Á.</t>
  </si>
  <si>
    <t>Modesto Carrasco R.</t>
  </si>
  <si>
    <t>Carmela Carreras P.</t>
  </si>
  <si>
    <t>Xabier Carricoba M.</t>
  </si>
  <si>
    <t>Alicia Casal F.</t>
  </si>
  <si>
    <t>Carlos Casal F.</t>
  </si>
  <si>
    <t>Simón Casal G.</t>
  </si>
  <si>
    <t>Carla Casal P.</t>
  </si>
  <si>
    <t>Antonio Casal S.</t>
  </si>
  <si>
    <t>Daniel Casalderrey D.</t>
  </si>
  <si>
    <t>Ramón Casas C.</t>
  </si>
  <si>
    <t>Guillermo Casas G.</t>
  </si>
  <si>
    <t>Antonio Casas L.</t>
  </si>
  <si>
    <t>Beatriz Casas S.</t>
  </si>
  <si>
    <t>Vito Castelo L.</t>
  </si>
  <si>
    <t>Samuel J. Castiñeiras G.</t>
  </si>
  <si>
    <t>Sabela Castrillón R.</t>
  </si>
  <si>
    <t>Sergio Castro C.</t>
  </si>
  <si>
    <t>Avelino Castro F.</t>
  </si>
  <si>
    <t>Nuria Castro I.</t>
  </si>
  <si>
    <t>Antonio Castro M.</t>
  </si>
  <si>
    <t>Pablo Castro S.</t>
  </si>
  <si>
    <t>Pedro Castro S.</t>
  </si>
  <si>
    <t>María Castro S.</t>
  </si>
  <si>
    <t>Andrés Castro</t>
  </si>
  <si>
    <t>Olaya Cea F.</t>
  </si>
  <si>
    <t>Mario Cebreiro S.</t>
  </si>
  <si>
    <t>Juan M. Celeiro F.</t>
  </si>
  <si>
    <t>David Cendón D.</t>
  </si>
  <si>
    <t>Raúl Cendón F.</t>
  </si>
  <si>
    <t>Diego E. Cernadas L.</t>
  </si>
  <si>
    <t>Mariña Chaves F.</t>
  </si>
  <si>
    <t>Miao Chen</t>
  </si>
  <si>
    <t>Judith Cobas P.</t>
  </si>
  <si>
    <t>Diandra Cobelo N.</t>
  </si>
  <si>
    <t>Javier Coira D.</t>
  </si>
  <si>
    <t>José L. Conde C.</t>
  </si>
  <si>
    <t>Darío Cordeiro P.</t>
  </si>
  <si>
    <t>Andrés G. Correa</t>
  </si>
  <si>
    <t>Serafín Cortiña V.</t>
  </si>
  <si>
    <t>Eliécer E. Costa M.</t>
  </si>
  <si>
    <t>Joaquín C. Costa P.</t>
  </si>
  <si>
    <t>Manuel Costa R.</t>
  </si>
  <si>
    <t>Roberto C. Costas G.</t>
  </si>
  <si>
    <t>Antonio Costas H.</t>
  </si>
  <si>
    <t>Eladio Costas P.</t>
  </si>
  <si>
    <t>Lisardo Costas P.</t>
  </si>
  <si>
    <t>Sofía Couce I.</t>
  </si>
  <si>
    <t>Emilio Cousillas F.</t>
  </si>
  <si>
    <t>Emilio Cousillas M.</t>
  </si>
  <si>
    <t>José C. Couto G.</t>
  </si>
  <si>
    <t>Antonio Crespo I.</t>
  </si>
  <si>
    <t>Andrés Cuña Á.</t>
  </si>
  <si>
    <t>Rachel Curmi</t>
  </si>
  <si>
    <t>Angelino Da Silva D.</t>
  </si>
  <si>
    <t>Eric Da Silva V.</t>
  </si>
  <si>
    <t>Ana P. Da Veiga M.</t>
  </si>
  <si>
    <t>Norman J. de Burgos B.</t>
  </si>
  <si>
    <t>Idania Deive P.</t>
  </si>
  <si>
    <t>Ángel C. Delgado D.</t>
  </si>
  <si>
    <t>Carlos Delgado T.</t>
  </si>
  <si>
    <t>Adolfo Delmo S.</t>
  </si>
  <si>
    <t>Miguel Díaz Cacho M.</t>
  </si>
  <si>
    <t>Francisco J. Díaz C.</t>
  </si>
  <si>
    <t>Julio Díaz C.</t>
  </si>
  <si>
    <t>Héctor Díaz F.</t>
  </si>
  <si>
    <t>Jacobo Díaz P.</t>
  </si>
  <si>
    <t>Emilio Diéguez Á.</t>
  </si>
  <si>
    <t>Carlos Diéguez E.</t>
  </si>
  <si>
    <t>Javier Diz C.</t>
  </si>
  <si>
    <t>Jacobo Doce D.</t>
  </si>
  <si>
    <t>Miriam Domínguez F.</t>
  </si>
  <si>
    <t>Lucía Domínguez H.</t>
  </si>
  <si>
    <t>Óscar Domínguez I.</t>
  </si>
  <si>
    <t>Jorge Domínguez P.</t>
  </si>
  <si>
    <t>Olalla Domínguez Q.</t>
  </si>
  <si>
    <t>Araceli Domínguez R.</t>
  </si>
  <si>
    <t>Alberto Doval L.</t>
  </si>
  <si>
    <t>Óscar A. Doval L.</t>
  </si>
  <si>
    <t>Máximo Dugo P.</t>
  </si>
  <si>
    <t>Daniela E. Duque d.</t>
  </si>
  <si>
    <t>Maksim Efroikin A.</t>
  </si>
  <si>
    <t>Marcos Espantoso S.</t>
  </si>
  <si>
    <t>Óscar Espinosa C.</t>
  </si>
  <si>
    <t>Óscar Espinosa G.</t>
  </si>
  <si>
    <t>José M. Estéfano B.</t>
  </si>
  <si>
    <t>Fernando Estévez A.</t>
  </si>
  <si>
    <t>Valentina Estévez Á.</t>
  </si>
  <si>
    <t>Jorge Estévez L.</t>
  </si>
  <si>
    <t>Antonio Estévez R.</t>
  </si>
  <si>
    <t>Adrián Expósito M.</t>
  </si>
  <si>
    <t>Andrés Fagín G.</t>
  </si>
  <si>
    <t>José M. Fernández A.</t>
  </si>
  <si>
    <t>José Fernández A.</t>
  </si>
  <si>
    <t>Pablo Fernández Á.</t>
  </si>
  <si>
    <t>Irene Fernández A.</t>
  </si>
  <si>
    <t>José A. Fernández B.</t>
  </si>
  <si>
    <t>Ovidio Fernández C.</t>
  </si>
  <si>
    <t>Pedro Fernández C.</t>
  </si>
  <si>
    <t>Jorge Fernández C.</t>
  </si>
  <si>
    <t>Alberto Fernández C.</t>
  </si>
  <si>
    <t>Samuel Fernández C.</t>
  </si>
  <si>
    <t>José R. Fernández C.</t>
  </si>
  <si>
    <t>Javier Fernández D.</t>
  </si>
  <si>
    <t>Laura Fernández D.</t>
  </si>
  <si>
    <t>Javier Fernández E.</t>
  </si>
  <si>
    <t>Cosme Fernández F.</t>
  </si>
  <si>
    <t>Gonzalo Fernández G.</t>
  </si>
  <si>
    <t>Iago Fernández G.</t>
  </si>
  <si>
    <t>Marcos Fernández G.</t>
  </si>
  <si>
    <t>Hugo Fernández G.</t>
  </si>
  <si>
    <t>Noa Fernández H.</t>
  </si>
  <si>
    <t>Fernando A. Fernández L.</t>
  </si>
  <si>
    <t>Natalia Fernández L.</t>
  </si>
  <si>
    <t>Pedro Fernández M.</t>
  </si>
  <si>
    <t>José L. Fernández M.</t>
  </si>
  <si>
    <t>José M. Fernández M.</t>
  </si>
  <si>
    <t>Ángel Fernández N.</t>
  </si>
  <si>
    <t>Ignacio Fernández P.</t>
  </si>
  <si>
    <t>Alberto Fernández P.</t>
  </si>
  <si>
    <t>José M. Fernández P.</t>
  </si>
  <si>
    <t>José Á. Fernández R.</t>
  </si>
  <si>
    <t>Enrique Fernández R.</t>
  </si>
  <si>
    <t>Manuel Fernández S.</t>
  </si>
  <si>
    <t>Cristina Fernández S.</t>
  </si>
  <si>
    <t>Ángel Fernández S.</t>
  </si>
  <si>
    <t>Diego Fernández S.</t>
  </si>
  <si>
    <t>Gabriel Fernández S.</t>
  </si>
  <si>
    <t>Manuel Fernández V.</t>
  </si>
  <si>
    <t>Martín Fernández V.</t>
  </si>
  <si>
    <t>Diogo M. Ferreira d.</t>
  </si>
  <si>
    <t>Jesús M. Ferreiro E.</t>
  </si>
  <si>
    <t>Juan Á. Ferreiro L.</t>
  </si>
  <si>
    <t>Ricardo Ferreiro L.</t>
  </si>
  <si>
    <t>Rafael Ferro P.</t>
  </si>
  <si>
    <t>Francisco J. Fonseca A.</t>
  </si>
  <si>
    <t>Marcos Fraga C.</t>
  </si>
  <si>
    <t>Paula Fresco C.</t>
  </si>
  <si>
    <t>David Fuentes N.</t>
  </si>
  <si>
    <t>Pablo Gallego A.</t>
  </si>
  <si>
    <t>Leandro García Á.</t>
  </si>
  <si>
    <t>José García C.</t>
  </si>
  <si>
    <t>Cleo García d.</t>
  </si>
  <si>
    <t>Fernando García F.</t>
  </si>
  <si>
    <t>Tomás García F.</t>
  </si>
  <si>
    <t>Manuel García F.</t>
  </si>
  <si>
    <t>Asier García G.</t>
  </si>
  <si>
    <t>José R. García G.</t>
  </si>
  <si>
    <t>Martín García G.</t>
  </si>
  <si>
    <t>José R. García L.</t>
  </si>
  <si>
    <t>Manuel Á. García L.</t>
  </si>
  <si>
    <t>Mario García L.</t>
  </si>
  <si>
    <t>Julio J. García L.</t>
  </si>
  <si>
    <t>Bonifacio García M.</t>
  </si>
  <si>
    <t>Ana García M.</t>
  </si>
  <si>
    <t>José García M.</t>
  </si>
  <si>
    <t>Laura García M.</t>
  </si>
  <si>
    <t>Rosalino García N.</t>
  </si>
  <si>
    <t>Samuel García P.</t>
  </si>
  <si>
    <t>Marco García R.</t>
  </si>
  <si>
    <t>Rubén García R.</t>
  </si>
  <si>
    <t>Emiliano García S.</t>
  </si>
  <si>
    <t>Gonzalo García T.</t>
  </si>
  <si>
    <t>Mariña García T.</t>
  </si>
  <si>
    <t>José Geada R.</t>
  </si>
  <si>
    <t>Brais Gesto H.</t>
  </si>
  <si>
    <t>Javier Gigante M.</t>
  </si>
  <si>
    <t>Santiago Goldar L.</t>
  </si>
  <si>
    <t>César Gómez C.</t>
  </si>
  <si>
    <t>José M. Gómez F.</t>
  </si>
  <si>
    <t>Diego Gómez G.</t>
  </si>
  <si>
    <t>Noa Gómez G.</t>
  </si>
  <si>
    <t>Antonio Gómez G.</t>
  </si>
  <si>
    <t>Emilio Gómez S.</t>
  </si>
  <si>
    <t>Nicolás González A.</t>
  </si>
  <si>
    <t>Venancio González C.</t>
  </si>
  <si>
    <t>Pablo González C.</t>
  </si>
  <si>
    <t>Brais González d.</t>
  </si>
  <si>
    <t>Pablo González D.</t>
  </si>
  <si>
    <t>David González M.</t>
  </si>
  <si>
    <t>Martín González M.</t>
  </si>
  <si>
    <t>Claudio González M.</t>
  </si>
  <si>
    <t>Nicolás González P.</t>
  </si>
  <si>
    <t>Aquilino González R.</t>
  </si>
  <si>
    <t>Francisco J. González R.</t>
  </si>
  <si>
    <t>Lara González R.</t>
  </si>
  <si>
    <t>Sergio González S.</t>
  </si>
  <si>
    <t>Evaristo González S.</t>
  </si>
  <si>
    <t>Francisco J. González V.</t>
  </si>
  <si>
    <t>Julia Grandal L.</t>
  </si>
  <si>
    <t>Lao Graña G.</t>
  </si>
  <si>
    <t>Lucía Graña M.</t>
  </si>
  <si>
    <t>Andrés Gregorio Á.</t>
  </si>
  <si>
    <t>Javier Güell B.</t>
  </si>
  <si>
    <t>Luis Güell B.</t>
  </si>
  <si>
    <t>Julia Guerra F.</t>
  </si>
  <si>
    <t>Luz Guerra F.</t>
  </si>
  <si>
    <t>Brais Guiomar M.</t>
  </si>
  <si>
    <t>Antonio J. Guntín L.</t>
  </si>
  <si>
    <t>Jiaqi Guo C.</t>
  </si>
  <si>
    <t>José A. Hernández H.</t>
  </si>
  <si>
    <t>Sara Hernández V.</t>
  </si>
  <si>
    <t>Estela Holgado C.</t>
  </si>
  <si>
    <t>Jesús Hombre F.</t>
  </si>
  <si>
    <t>Roxana M. Iamandi</t>
  </si>
  <si>
    <t>Manel Iglesia R.</t>
  </si>
  <si>
    <t>Carlos Iglesias C.</t>
  </si>
  <si>
    <t>Ramsés Iglesias C.</t>
  </si>
  <si>
    <t>Pablo Iglesias F.</t>
  </si>
  <si>
    <t>Tomás Iglesias G.</t>
  </si>
  <si>
    <t>Ana Iglesias G.</t>
  </si>
  <si>
    <t>Benito Iglesias L.</t>
  </si>
  <si>
    <t>Noelia Iglesias Q.</t>
  </si>
  <si>
    <t>Hugo Iglesias V.</t>
  </si>
  <si>
    <t>Patxi X. Isasti M.</t>
  </si>
  <si>
    <t>Roxana A. Istrate</t>
  </si>
  <si>
    <t>Leong Kam F.</t>
  </si>
  <si>
    <t>Bassem Kasbo H.</t>
  </si>
  <si>
    <t>Adrián Lado C.</t>
  </si>
  <si>
    <t>José A. Lado C.</t>
  </si>
  <si>
    <t>Sergio Lamas S.</t>
  </si>
  <si>
    <t>Diego Leal P.</t>
  </si>
  <si>
    <t>Viktoriia Lebedeva</t>
  </si>
  <si>
    <t>Alejandro Leiras O.</t>
  </si>
  <si>
    <t>Manuel E. Lema P.</t>
  </si>
  <si>
    <t>José L. Lence B.</t>
  </si>
  <si>
    <t>Ángela Lestayo R.</t>
  </si>
  <si>
    <t>Araceli Liñares D.</t>
  </si>
  <si>
    <t>Juan Lois F.</t>
  </si>
  <si>
    <t>Juan F. Lois G.</t>
  </si>
  <si>
    <t>Pablo Lois G.</t>
  </si>
  <si>
    <t>José L. López Á.</t>
  </si>
  <si>
    <t>Alberto López B.</t>
  </si>
  <si>
    <t>Javier López B.</t>
  </si>
  <si>
    <t>Alberto López C.</t>
  </si>
  <si>
    <t>Pablo López F.</t>
  </si>
  <si>
    <t>Aarón López G.</t>
  </si>
  <si>
    <t>Elio López G.</t>
  </si>
  <si>
    <t>Antonio López G.</t>
  </si>
  <si>
    <t>Alberto López H.</t>
  </si>
  <si>
    <t>Samuel López I.</t>
  </si>
  <si>
    <t>Enzo López L.</t>
  </si>
  <si>
    <t>Roi López L.</t>
  </si>
  <si>
    <t>Manuel López L.</t>
  </si>
  <si>
    <t>Saleta G. López L.</t>
  </si>
  <si>
    <t>Eloi López N.</t>
  </si>
  <si>
    <t>Hugo López P.</t>
  </si>
  <si>
    <t>Raúl López P.</t>
  </si>
  <si>
    <t>Marta López P.</t>
  </si>
  <si>
    <t>María López R.</t>
  </si>
  <si>
    <t>Martín López R.</t>
  </si>
  <si>
    <t>Andrea López S.</t>
  </si>
  <si>
    <t>Aroa López S.</t>
  </si>
  <si>
    <t>Sabela López S.</t>
  </si>
  <si>
    <t>Fernando López S.</t>
  </si>
  <si>
    <t>Francisco X. López S.</t>
  </si>
  <si>
    <t>Concepción López V.</t>
  </si>
  <si>
    <t>Marcos Lorenzo A.</t>
  </si>
  <si>
    <t>Sergio Lorenzo A.</t>
  </si>
  <si>
    <t>Alberto Losada A.</t>
  </si>
  <si>
    <t>José M. Louzao S.</t>
  </si>
  <si>
    <t>Valeri Malov M.</t>
  </si>
  <si>
    <t>Ramón Mampel M.</t>
  </si>
  <si>
    <t>Evelyne Manchón M.</t>
  </si>
  <si>
    <t>Guillermo Maneiro C.</t>
  </si>
  <si>
    <t>Miguel Maneiro F.</t>
  </si>
  <si>
    <t>Ovidio Manteiga M.</t>
  </si>
  <si>
    <t>Luis M. Marcos R.</t>
  </si>
  <si>
    <t>Enrique J. Marín V.</t>
  </si>
  <si>
    <t>Helena Martín B.</t>
  </si>
  <si>
    <t>Anxo Martín G.</t>
  </si>
  <si>
    <t>Andrés Martín R.</t>
  </si>
  <si>
    <t>Jorge Martínez C.</t>
  </si>
  <si>
    <t>Rodrigo Martínez D.</t>
  </si>
  <si>
    <t>Iván Martínez F.</t>
  </si>
  <si>
    <t>Gonzalo Martínez L.</t>
  </si>
  <si>
    <t>Brais Martínez M.</t>
  </si>
  <si>
    <t>Fernando Maseda F.</t>
  </si>
  <si>
    <t>José E. Mendes d.</t>
  </si>
  <si>
    <t>José L. Méndez M.</t>
  </si>
  <si>
    <t>Daniel Méndez P.</t>
  </si>
  <si>
    <t>Alberto J. Méndez T.</t>
  </si>
  <si>
    <t>Juan J. Miguélez P.</t>
  </si>
  <si>
    <t>Javier Míguez S.</t>
  </si>
  <si>
    <t>Gonzalo Mirás V.</t>
  </si>
  <si>
    <t>Damián Moar B.</t>
  </si>
  <si>
    <t>Francisco Monroy R.</t>
  </si>
  <si>
    <t>Diana Montaos C.</t>
  </si>
  <si>
    <t>Elena Montaos C.</t>
  </si>
  <si>
    <t>Iván Montenegro R.</t>
  </si>
  <si>
    <t>Candela Montero C.</t>
  </si>
  <si>
    <t>Manuel Monterroso V.</t>
  </si>
  <si>
    <t>Juan L. Monzón C.</t>
  </si>
  <si>
    <t>Arabel Moráguez G.</t>
  </si>
  <si>
    <t>Abraham Moreno B.</t>
  </si>
  <si>
    <t>Sergio Moreno G.</t>
  </si>
  <si>
    <t>Adrián Mosteiro P.</t>
  </si>
  <si>
    <t>Mario Mourelle T.</t>
  </si>
  <si>
    <t>Francisco J. Mouriño G.</t>
  </si>
  <si>
    <t>Ángel Mourón L.</t>
  </si>
  <si>
    <t>Francisco J. Muiña D.</t>
  </si>
  <si>
    <t>Manuel Muiña T.</t>
  </si>
  <si>
    <t>Brian Muller C.</t>
  </si>
  <si>
    <t>Juan R. Naya R.</t>
  </si>
  <si>
    <t>David Naya S.</t>
  </si>
  <si>
    <t>Carlos Neira Á.</t>
  </si>
  <si>
    <t>Iván Neira Á.</t>
  </si>
  <si>
    <t>Juan C. Neira R.</t>
  </si>
  <si>
    <t>Guillaume T. Neyvoz</t>
  </si>
  <si>
    <t>Sergei Nigeruk</t>
  </si>
  <si>
    <t>Enrique Nine A.</t>
  </si>
  <si>
    <t>María T. Nine R.</t>
  </si>
  <si>
    <t>José A. Nodar E.</t>
  </si>
  <si>
    <t>Carlos Nogueira D.</t>
  </si>
  <si>
    <t>Pablo Novas G.</t>
  </si>
  <si>
    <t>Alberto Novo C.</t>
  </si>
  <si>
    <t>Ainé S. Novo Y.</t>
  </si>
  <si>
    <t>Javier Núñez R.</t>
  </si>
  <si>
    <t>Javier Obelleiro R.</t>
  </si>
  <si>
    <t>Antón Ocampo Á.</t>
  </si>
  <si>
    <t>Antonio Oliveira P.</t>
  </si>
  <si>
    <t>Anthony Olugbenga</t>
  </si>
  <si>
    <t>Víctor M. Orgeira V.</t>
  </si>
  <si>
    <t>Fernando Orjales V.</t>
  </si>
  <si>
    <t>Daniela Y. Ortega G.</t>
  </si>
  <si>
    <t>Rafael Otero C.</t>
  </si>
  <si>
    <t>Ana Otero R.</t>
  </si>
  <si>
    <t>Santiago Otero R.</t>
  </si>
  <si>
    <t>Ángel Otero V.</t>
  </si>
  <si>
    <t>Carla Otero V.</t>
  </si>
  <si>
    <t>Fernando Padín F.</t>
  </si>
  <si>
    <t>Fernando J. Padín M.</t>
  </si>
  <si>
    <t>Ramón Padín O.</t>
  </si>
  <si>
    <t>Uxío Pampín E.</t>
  </si>
  <si>
    <t>Julio Pampín P.</t>
  </si>
  <si>
    <t>Juan I. Pardiñas P.</t>
  </si>
  <si>
    <t>Javier Pardo F.</t>
  </si>
  <si>
    <t>Martín París N.</t>
  </si>
  <si>
    <t>Alba Paz L.</t>
  </si>
  <si>
    <t>María D. Paz L.</t>
  </si>
  <si>
    <t>Nicolás Paz P.</t>
  </si>
  <si>
    <t>Francisco Paz T.</t>
  </si>
  <si>
    <t>Adrián Pazo Á.</t>
  </si>
  <si>
    <t>David Pazo M.</t>
  </si>
  <si>
    <t>Rubén Pazos R.</t>
  </si>
  <si>
    <t>José A. Pazos V.</t>
  </si>
  <si>
    <t>María Pena C.</t>
  </si>
  <si>
    <t>Diego Pena S.</t>
  </si>
  <si>
    <t>Ignacio Pena S.</t>
  </si>
  <si>
    <t>Eva Peña L.</t>
  </si>
  <si>
    <t>Gloria Peral G.</t>
  </si>
  <si>
    <t>David Pereira Á.</t>
  </si>
  <si>
    <t>Juan Pereiras C.</t>
  </si>
  <si>
    <t>Samuel Pereiro C.</t>
  </si>
  <si>
    <t>Andrés Pereiro L.</t>
  </si>
  <si>
    <t>Breixo Pérez Á.</t>
  </si>
  <si>
    <t>Raquel Pérez B.</t>
  </si>
  <si>
    <t>Francisco J. Pérez C.</t>
  </si>
  <si>
    <t>Felipe Pérez C.</t>
  </si>
  <si>
    <t>Sergio Pérez F.</t>
  </si>
  <si>
    <t>Marta Pérez F.</t>
  </si>
  <si>
    <t>Carlos Pérez G.</t>
  </si>
  <si>
    <t>Alejandro Pérez L.</t>
  </si>
  <si>
    <t>Diego Pérez L.</t>
  </si>
  <si>
    <t>Ana M. Pérez M.</t>
  </si>
  <si>
    <t>Alba Pérez N.</t>
  </si>
  <si>
    <t>Alberto Pérez P.</t>
  </si>
  <si>
    <t>José L. Pérez P.</t>
  </si>
  <si>
    <t>José M. Pérez R.</t>
  </si>
  <si>
    <t>Diego Pérez V.</t>
  </si>
  <si>
    <t>Diego Pico R.</t>
  </si>
  <si>
    <t>Julio M. Pin F.</t>
  </si>
  <si>
    <t>Jonathan D. Pino W.</t>
  </si>
  <si>
    <t>Luisa Pintos B.</t>
  </si>
  <si>
    <t>Martín Pintos B.</t>
  </si>
  <si>
    <t>Vicente Pintos S.</t>
  </si>
  <si>
    <t>Efrén Piñeiro G.</t>
  </si>
  <si>
    <t>Ishaí Piñeiro G.</t>
  </si>
  <si>
    <t>Daniel Piñeiro G.</t>
  </si>
  <si>
    <t>José Piñeiro S.</t>
  </si>
  <si>
    <t>Antía Pita M.</t>
  </si>
  <si>
    <t>Marcos Pita M.</t>
  </si>
  <si>
    <t>Ludo Polders</t>
  </si>
  <si>
    <t>Fernando Pombo M.</t>
  </si>
  <si>
    <t>Alberto Posada G.</t>
  </si>
  <si>
    <t>María Pose C.</t>
  </si>
  <si>
    <t>David Pozo D.</t>
  </si>
  <si>
    <t>Fernando Prego G.</t>
  </si>
  <si>
    <t>Santiago Prieto G.</t>
  </si>
  <si>
    <t>Pablo Prol R.</t>
  </si>
  <si>
    <t>Ievgen Pryshchepa</t>
  </si>
  <si>
    <t>Luis M. Puime A.</t>
  </si>
  <si>
    <t>Javier Queiruga C.</t>
  </si>
  <si>
    <t>Antonio Quintana M.</t>
  </si>
  <si>
    <t>Inés Quintana R.</t>
  </si>
  <si>
    <t>Martín Quintana R.</t>
  </si>
  <si>
    <t>Joel Quintáns L.</t>
  </si>
  <si>
    <t>Laura Quintáns L.</t>
  </si>
  <si>
    <t>Eduardo Quintela P.</t>
  </si>
  <si>
    <t>Gonzalo Quirós C.</t>
  </si>
  <si>
    <t>Brais Rajo P.</t>
  </si>
  <si>
    <t>José M. Rama G.</t>
  </si>
  <si>
    <t>Antía Rama V.</t>
  </si>
  <si>
    <t>Adrián Ramallo L.</t>
  </si>
  <si>
    <t>Francisco J. Ramallo R.</t>
  </si>
  <si>
    <t>Fernando Ramírez M.</t>
  </si>
  <si>
    <t>Elías Ramos C.</t>
  </si>
  <si>
    <t>Andrés Ramos F.</t>
  </si>
  <si>
    <t>José R. Ramos M.</t>
  </si>
  <si>
    <t>Edgar M. Ramos P.</t>
  </si>
  <si>
    <t>Ana Ramos S.</t>
  </si>
  <si>
    <t>Eloy Raña G.</t>
  </si>
  <si>
    <t>Simón Raña G.</t>
  </si>
  <si>
    <t>José M. Ratón F.</t>
  </si>
  <si>
    <t>Noa Ratón G.</t>
  </si>
  <si>
    <t>Antonio Raya A.</t>
  </si>
  <si>
    <t>María S. Rebollo P.</t>
  </si>
  <si>
    <t>Tatiana Recarey R.</t>
  </si>
  <si>
    <t>Jesús Recio B.</t>
  </si>
  <si>
    <t>Gonzalo Recuna C.</t>
  </si>
  <si>
    <t>José L. Recuna C.</t>
  </si>
  <si>
    <t>Marcelo Recuna P.</t>
  </si>
  <si>
    <t>Juan J. Redondo L.</t>
  </si>
  <si>
    <t>Ariadna Rego R.</t>
  </si>
  <si>
    <t>Antonio Á. Regueiro M.</t>
  </si>
  <si>
    <t>Julio Regueiro M.</t>
  </si>
  <si>
    <t>Pablo U. Regueiro N.</t>
  </si>
  <si>
    <t>Miguel Á. Rey A.</t>
  </si>
  <si>
    <t>Jaime Rey F.</t>
  </si>
  <si>
    <t>Sara Rial G.</t>
  </si>
  <si>
    <t>Adán Rico B.</t>
  </si>
  <si>
    <t>José M. Ríos Á.</t>
  </si>
  <si>
    <t>Mar Rivas P.</t>
  </si>
  <si>
    <t>Adrián Riveiro O.</t>
  </si>
  <si>
    <t>Isaac Rivera S.</t>
  </si>
  <si>
    <t>Miguel Á. Rodal A.</t>
  </si>
  <si>
    <t>José M. Rodríguez Á.</t>
  </si>
  <si>
    <t>David Rodríguez B.</t>
  </si>
  <si>
    <t>Esteban Rodríguez B.</t>
  </si>
  <si>
    <t>Laura Rodríguez B.</t>
  </si>
  <si>
    <t>Javier Rodríguez C.</t>
  </si>
  <si>
    <t>Ángel Rodríguez C.</t>
  </si>
  <si>
    <t>Carlos Rodríguez C.</t>
  </si>
  <si>
    <t>Lucas Rodríguez C.</t>
  </si>
  <si>
    <t>Daniel Rodríguez D.</t>
  </si>
  <si>
    <t>Pedro Rodríguez L.</t>
  </si>
  <si>
    <t>Diego Rodríguez M.</t>
  </si>
  <si>
    <t>Xavier Rodríguez P.</t>
  </si>
  <si>
    <t>Isabel Rodríguez P.</t>
  </si>
  <si>
    <t>Jorge Rodríguez Q.</t>
  </si>
  <si>
    <t>Hugo Rodríguez R.</t>
  </si>
  <si>
    <t>Samuel Rodríguez R.</t>
  </si>
  <si>
    <t>Brais Rodríguez S.</t>
  </si>
  <si>
    <t>Santiago Rodríguez S.</t>
  </si>
  <si>
    <t>Julián Rodríguez V.</t>
  </si>
  <si>
    <t>David Roget B.</t>
  </si>
  <si>
    <t>Lucía Roget B.</t>
  </si>
  <si>
    <t>Julio Román d.</t>
  </si>
  <si>
    <t>Sergio Román L.</t>
  </si>
  <si>
    <t>Lara Romero F.</t>
  </si>
  <si>
    <t>Pablo Roo B.</t>
  </si>
  <si>
    <t>Efrén Rouco V.</t>
  </si>
  <si>
    <t>José Rubal G.</t>
  </si>
  <si>
    <t>Verónica Sabarís M.</t>
  </si>
  <si>
    <t>Javier Saiz B.</t>
  </si>
  <si>
    <t>Alberto Salgado S.</t>
  </si>
  <si>
    <t>Raúl Salgado V.</t>
  </si>
  <si>
    <t>David Sánchez D.</t>
  </si>
  <si>
    <t>Álvaro Sánchez G.</t>
  </si>
  <si>
    <t>José G. Sánchez L.</t>
  </si>
  <si>
    <t>Daniel Sánchez S.</t>
  </si>
  <si>
    <t>Daniel Sánchez T.</t>
  </si>
  <si>
    <t>Guillermo Sánchez Z.</t>
  </si>
  <si>
    <t>Alba Sandá M.</t>
  </si>
  <si>
    <t>Pedro Sanlés M.</t>
  </si>
  <si>
    <t>Marcos Sanmartín G.</t>
  </si>
  <si>
    <t>José A. Sanmartín G.</t>
  </si>
  <si>
    <t>Carmela Sanmartín P.</t>
  </si>
  <si>
    <t>María W. Santiago A.</t>
  </si>
  <si>
    <t>Crístofer Santiago B.</t>
  </si>
  <si>
    <t>Nerea Santiago B.</t>
  </si>
  <si>
    <t>Noelia Santiago B.</t>
  </si>
  <si>
    <t>Marcos Santos C.</t>
  </si>
  <si>
    <t>Carlos Santos D.</t>
  </si>
  <si>
    <t>André Santos R.</t>
  </si>
  <si>
    <t>Daniel Santos R.</t>
  </si>
  <si>
    <t>Marcos Santos R.</t>
  </si>
  <si>
    <t>Belén Sañudo C.</t>
  </si>
  <si>
    <t>Lucía Saura G.</t>
  </si>
  <si>
    <t>Raúl Saura G.</t>
  </si>
  <si>
    <t>Alberto Saura M.</t>
  </si>
  <si>
    <t>Andrés Segade G.</t>
  </si>
  <si>
    <t>Miguel Segade G.</t>
  </si>
  <si>
    <t>Rubén Seijo V.</t>
  </si>
  <si>
    <t>Iván Servia C.</t>
  </si>
  <si>
    <t>Julio Silva R.</t>
  </si>
  <si>
    <t>Manuel Simón S.</t>
  </si>
  <si>
    <t>Óscar Siso R.</t>
  </si>
  <si>
    <t>Roi Sixto S.</t>
  </si>
  <si>
    <t>Francisco d. Solla B.</t>
  </si>
  <si>
    <t>Rubén Solloso I.</t>
  </si>
  <si>
    <t>Brais Soto T.</t>
  </si>
  <si>
    <t>Breogán Soto T.</t>
  </si>
  <si>
    <t>Vladimir Stuzninskiy</t>
  </si>
  <si>
    <t>Fernando Suárez S.</t>
  </si>
  <si>
    <t>Jonathan Suspes A.</t>
  </si>
  <si>
    <t>Rubén Taboada Á.</t>
  </si>
  <si>
    <t>Antonio Taboada G.</t>
  </si>
  <si>
    <t>Rafael Taboada V.</t>
  </si>
  <si>
    <t>Noelia Teijeiro P.</t>
  </si>
  <si>
    <t>Lucas Tojal S.</t>
  </si>
  <si>
    <t>Ismael Torreira A.</t>
  </si>
  <si>
    <t>Alex Torres O.</t>
  </si>
  <si>
    <t>Celestino Torres R.</t>
  </si>
  <si>
    <t>Francisco J. Torres T.</t>
  </si>
  <si>
    <t>Andrés Torres V.</t>
  </si>
  <si>
    <t>Jorge Trastoy C.</t>
  </si>
  <si>
    <t>Javier Trastoy P.</t>
  </si>
  <si>
    <t>Ramón Tubio V.</t>
  </si>
  <si>
    <t>Marcelino Túñez d.</t>
  </si>
  <si>
    <t>Víctor Valcárcel J.</t>
  </si>
  <si>
    <t>Andrea Valiño R.</t>
  </si>
  <si>
    <t>Jesús M. Valiño R.</t>
  </si>
  <si>
    <t>Kevin Varela G.</t>
  </si>
  <si>
    <t>Iria Varela R.</t>
  </si>
  <si>
    <t>Pilar Varela S.</t>
  </si>
  <si>
    <t>Diego Varela S.</t>
  </si>
  <si>
    <t>Celia D. Vaz d.</t>
  </si>
  <si>
    <t>Andrés Vázquez B.</t>
  </si>
  <si>
    <t>Casimiro Vázquez G.</t>
  </si>
  <si>
    <t>David Vázquez G.</t>
  </si>
  <si>
    <t>Gerardo Vázquez G.</t>
  </si>
  <si>
    <t>Indalecio A. Vázquez P.</t>
  </si>
  <si>
    <t>Ana M. Vázquez P.</t>
  </si>
  <si>
    <t>José Vázquez P.</t>
  </si>
  <si>
    <t>Inés Vázquez R.</t>
  </si>
  <si>
    <t>Marcos Vázquez R.</t>
  </si>
  <si>
    <t>Santiago Vecino B.</t>
  </si>
  <si>
    <t>Norman J. Veiga Á.</t>
  </si>
  <si>
    <t>Junior Veiga B.</t>
  </si>
  <si>
    <t>Manuel Veiga C.</t>
  </si>
  <si>
    <t>Álvaro Veiga F.</t>
  </si>
  <si>
    <t>Carlos Veiga M.</t>
  </si>
  <si>
    <t>Abel Veiras G.</t>
  </si>
  <si>
    <t>Alberto J. Vicente C.</t>
  </si>
  <si>
    <t>Lucas Vidal B.</t>
  </si>
  <si>
    <t>Jorge J. Vidal D.</t>
  </si>
  <si>
    <t>Adrián Vidal F.</t>
  </si>
  <si>
    <t>Ildefonso Vidal G.</t>
  </si>
  <si>
    <t>Antonio Vidal V.</t>
  </si>
  <si>
    <t>Eloy Vila P.</t>
  </si>
  <si>
    <t>Cristian Vilar H.</t>
  </si>
  <si>
    <t>Iria Villares D.</t>
  </si>
  <si>
    <t>Bernardo Viqueira A.</t>
  </si>
  <si>
    <t>Nigel Webb</t>
  </si>
  <si>
    <t>Jorge Yanguas F.</t>
  </si>
  <si>
    <t>José A. Yáñez N.</t>
  </si>
  <si>
    <t>José Yáñez P.</t>
  </si>
  <si>
    <t>Javier Yáñez P.</t>
  </si>
  <si>
    <t>Daniel Zas M.</t>
  </si>
  <si>
    <t>Francisco Zhang W.</t>
  </si>
  <si>
    <t>Chen Y. Zhao C.</t>
  </si>
  <si>
    <t>Agrupación Deportiva Vincios</t>
  </si>
  <si>
    <t>Galicia</t>
  </si>
  <si>
    <t>Arteal Tenis de Mesa</t>
  </si>
  <si>
    <t>Club Oroso TM</t>
  </si>
  <si>
    <t>Liceo Casino de Villagarcía</t>
  </si>
  <si>
    <t>Alberto Luño L.</t>
  </si>
  <si>
    <t>Club Monte Porreiro</t>
  </si>
  <si>
    <t>Club San Xoán Tenis de Mesa</t>
  </si>
  <si>
    <t>Cambados Tenis de Mesa</t>
  </si>
  <si>
    <t>S.C.D.R Helios-Bembrive</t>
  </si>
  <si>
    <t>Juan B. Pérez G.</t>
  </si>
  <si>
    <t>CTM Almendralejo</t>
  </si>
  <si>
    <t>Extremadura</t>
  </si>
  <si>
    <t>Club Tenis de Mesa Cidade de Narón</t>
  </si>
  <si>
    <t>Catia Martins</t>
  </si>
  <si>
    <t>ALA Gondomar</t>
  </si>
  <si>
    <t>Portugal</t>
  </si>
  <si>
    <t>Club del Mar de San Amaro</t>
  </si>
  <si>
    <t>Sociedad Liceo de Noia</t>
  </si>
  <si>
    <t>José M. Barros O.</t>
  </si>
  <si>
    <t>IES Padre Isla Sariegos</t>
  </si>
  <si>
    <t>Castilla León</t>
  </si>
  <si>
    <t>José Neves</t>
  </si>
  <si>
    <t>- M</t>
  </si>
  <si>
    <t>Clube Deportivo Dezportas Lugo T.M.</t>
  </si>
  <si>
    <t>Cinania Tenis de Mesa</t>
  </si>
  <si>
    <t>Club Ferrol Tenis de Mesa</t>
  </si>
  <si>
    <t>AD Gasteiz</t>
  </si>
  <si>
    <t>País Vasco</t>
  </si>
  <si>
    <t>Amado Martins</t>
  </si>
  <si>
    <t>Agrupación Deportiva Xuvenil Milagrosa</t>
  </si>
  <si>
    <t>Wilson Aarón J.</t>
  </si>
  <si>
    <t>Raquel Martins</t>
  </si>
  <si>
    <t>- F</t>
  </si>
  <si>
    <t>José M. Magalhaes</t>
  </si>
  <si>
    <t>Miguel Cunha</t>
  </si>
  <si>
    <t>CTM Talavera</t>
  </si>
  <si>
    <t>Castilla La Mancha</t>
  </si>
  <si>
    <t>Círculo Mercantil de Vigo</t>
  </si>
  <si>
    <t>Joao Silva</t>
  </si>
  <si>
    <t>Conxo Tenis de Mesa</t>
  </si>
  <si>
    <t>Academia San Mamed Ourense Tenis Mesa</t>
  </si>
  <si>
    <t>Luiselena D. Likert M.</t>
  </si>
  <si>
    <t>Club Tenis de Mesa Coruña</t>
  </si>
  <si>
    <t>Antonio D. Gregorio Á.</t>
  </si>
  <si>
    <t>ARDCP Barroselas</t>
  </si>
  <si>
    <t>Club Tenis de Mesa Naútico de Viveiro</t>
  </si>
  <si>
    <t>Agrupación Deportiva Dubratambre</t>
  </si>
  <si>
    <t>Club Rábade Tenis de Mesa</t>
  </si>
  <si>
    <t>Daniel Illán R.</t>
  </si>
  <si>
    <t>Carlos Ron R.</t>
  </si>
  <si>
    <t>Club TT Villaggio de Chiavari</t>
  </si>
  <si>
    <t>Italia</t>
  </si>
  <si>
    <t>Daniel Rodrigues M.</t>
  </si>
  <si>
    <t>LFC Lourosa</t>
  </si>
  <si>
    <t>Club Tenis de Mesa Breogán - Oleiros</t>
  </si>
  <si>
    <t>Gonçalo Ribeiro</t>
  </si>
  <si>
    <t>Távola de Castelôes de Cepeda</t>
  </si>
  <si>
    <t>Carlos Esteves</t>
  </si>
  <si>
    <t>Joel Gonçalves</t>
  </si>
  <si>
    <t>CRC Neves</t>
  </si>
  <si>
    <t>Cambre Tenis de Mesa</t>
  </si>
  <si>
    <t>Agrupación Deportiva CP Zas</t>
  </si>
  <si>
    <t>Rui Lima</t>
  </si>
  <si>
    <t>Liceo Casino de Tuy</t>
  </si>
  <si>
    <t>Club Tenis de Mesa Lalín</t>
  </si>
  <si>
    <t>Sociedad Deportiva Ribadeo</t>
  </si>
  <si>
    <t>Javier Cereijo B.</t>
  </si>
  <si>
    <t>CTM Berciano Toralense</t>
  </si>
  <si>
    <t>Eduarda  Oliveira  P.</t>
  </si>
  <si>
    <t>Milton Abreu</t>
  </si>
  <si>
    <t>Fernando Blanco F.</t>
  </si>
  <si>
    <t>Diogo Amorín</t>
  </si>
  <si>
    <t>Ribadumia Tenis de Mesa</t>
  </si>
  <si>
    <t>Raúl Oliveira</t>
  </si>
  <si>
    <t>Diogo Correia</t>
  </si>
  <si>
    <t>Club Deportivo Terras da Chaira</t>
  </si>
  <si>
    <t>Leonardo  Oliveira  P.</t>
  </si>
  <si>
    <t>Jorge  N. Ventura  S.</t>
  </si>
  <si>
    <t>José M. Medín P.</t>
  </si>
  <si>
    <t>Sociedad Deportiva Hípica</t>
  </si>
  <si>
    <t>Gabriel Gomes</t>
  </si>
  <si>
    <t>Rui Ramos</t>
  </si>
  <si>
    <t>NCR Valongo</t>
  </si>
  <si>
    <t>Gonçalo Pires</t>
  </si>
  <si>
    <t>Club Tenis de Mesa Vigo</t>
  </si>
  <si>
    <t>João Ramalho</t>
  </si>
  <si>
    <t>Joaquim Marques</t>
  </si>
  <si>
    <t>Tricanas Poveiras</t>
  </si>
  <si>
    <t>Iago Reboiras M.</t>
  </si>
  <si>
    <t>Independiente</t>
  </si>
  <si>
    <t>España</t>
  </si>
  <si>
    <t>Monteferreiros Tenis Mesa</t>
  </si>
  <si>
    <t>Daniel Gabeiras C.</t>
  </si>
  <si>
    <t>Club Remo Mecos</t>
  </si>
  <si>
    <t>TDM Vilalba</t>
  </si>
  <si>
    <t>Daniel Costas G.</t>
  </si>
  <si>
    <t>Eugene Scheuer</t>
  </si>
  <si>
    <t>Hugo Rodrígues</t>
  </si>
  <si>
    <t>Antonio Suárez G.</t>
  </si>
  <si>
    <t>Club Tenis de Mesa San Ciprián</t>
  </si>
  <si>
    <t>Mario F. Pereira M.</t>
  </si>
  <si>
    <t>CTM Vila Real</t>
  </si>
  <si>
    <t>Fernando J. Losada Q.</t>
  </si>
  <si>
    <t>Roberto Lobato M.</t>
  </si>
  <si>
    <t>Alfonso Carbajales T.</t>
  </si>
  <si>
    <t>Beatriz Ceide R.</t>
  </si>
  <si>
    <t>Artur J. Rodrigues F.</t>
  </si>
  <si>
    <t>CCR Tojais</t>
  </si>
  <si>
    <t>Sara Ramos</t>
  </si>
  <si>
    <t>Leonardo Martins</t>
  </si>
  <si>
    <t>Pedro Ferreira C.</t>
  </si>
  <si>
    <t>Adeco Dea</t>
  </si>
  <si>
    <t>Joäo Teixeira</t>
  </si>
  <si>
    <t>Juan Canosa M.</t>
  </si>
  <si>
    <t>Manuel Fernández L.</t>
  </si>
  <si>
    <t>Recreo Cultural A Estrada</t>
  </si>
  <si>
    <t>Duarte Oliveira</t>
  </si>
  <si>
    <t>Abílio M. Silva G.</t>
  </si>
  <si>
    <t>Círculo Recreativo Cultural Porriño</t>
  </si>
  <si>
    <t>Antonio Vizoso T.</t>
  </si>
  <si>
    <t>Vasco Ribeiro</t>
  </si>
  <si>
    <t>Silas A. Silvano M.</t>
  </si>
  <si>
    <t>Manuel Martínez P.</t>
  </si>
  <si>
    <t>Antonio Franco C.</t>
  </si>
  <si>
    <t>Eduardo Fernandes</t>
  </si>
  <si>
    <t>Grumico Sociedad Deportiva</t>
  </si>
  <si>
    <t>Iván López S.</t>
  </si>
  <si>
    <t>Rubén Moreira</t>
  </si>
  <si>
    <t>Tiago Rocha</t>
  </si>
  <si>
    <t>Gonçalo S. Silva</t>
  </si>
  <si>
    <t>José M. Regueiro R.</t>
  </si>
  <si>
    <t>Rafael de Pazos V.</t>
  </si>
  <si>
    <t>Gonçalo S. Pinto O.</t>
  </si>
  <si>
    <t>André Pinto</t>
  </si>
  <si>
    <t>Rui Gonçalves</t>
  </si>
  <si>
    <t>André V. Carreiras</t>
  </si>
  <si>
    <t>David Afonso</t>
  </si>
  <si>
    <t>Eliseo X. Miguélez D.</t>
  </si>
  <si>
    <t>Pedro M. da Silva S.</t>
  </si>
  <si>
    <t>Francisco Sanjurjo G.</t>
  </si>
  <si>
    <t>Leonardo C. Araújo R.</t>
  </si>
  <si>
    <t>Juan García S.</t>
  </si>
  <si>
    <t>André Cruz</t>
  </si>
  <si>
    <t>Leonardo González V.</t>
  </si>
  <si>
    <t>Fernando Sousa</t>
  </si>
  <si>
    <t>Club Tenis de Mesa Espedregada</t>
  </si>
  <si>
    <t>Luis Pérez C.</t>
  </si>
  <si>
    <t>Sergio Pérez P.</t>
  </si>
  <si>
    <t>Ramón Rey M.</t>
  </si>
  <si>
    <t>Iván O. Campo D.</t>
  </si>
  <si>
    <t>Xoán Vila</t>
  </si>
  <si>
    <t>André Sousa</t>
  </si>
  <si>
    <t>Adrián Pérez C.</t>
  </si>
  <si>
    <t>André Morim</t>
  </si>
  <si>
    <t>Tito N'Gola</t>
  </si>
  <si>
    <t>José Pereira</t>
  </si>
  <si>
    <t>Guillermo de Laurentis Z.</t>
  </si>
  <si>
    <t>CTM Las Rozas</t>
  </si>
  <si>
    <t>Madrid</t>
  </si>
  <si>
    <t>Joaquim Barbosa</t>
  </si>
  <si>
    <t>Sancho de Laurentis Z.</t>
  </si>
  <si>
    <t>Rubén Neves</t>
  </si>
  <si>
    <t>Mariana Maranha</t>
  </si>
  <si>
    <t>Regufe</t>
  </si>
  <si>
    <t>Rui Dias</t>
  </si>
  <si>
    <t>Manuel Castro S.</t>
  </si>
  <si>
    <t>Miguel Barbosa</t>
  </si>
  <si>
    <t>Tiago Magalhaes</t>
  </si>
  <si>
    <t>João Santos</t>
  </si>
  <si>
    <t>Paulo Gaio</t>
  </si>
  <si>
    <t>Julio M. Otero S.</t>
  </si>
  <si>
    <t>Mário Miranda</t>
  </si>
  <si>
    <t>Vasco Lima</t>
  </si>
  <si>
    <t>Andrés Díaz-Castroverde L.</t>
  </si>
  <si>
    <t>Tiago Moutinho</t>
  </si>
  <si>
    <t>Esther Pena V.</t>
  </si>
  <si>
    <t>Alejandro Castro T.</t>
  </si>
  <si>
    <t>Alfredo Oliveira</t>
  </si>
  <si>
    <t>Luis Ferraz</t>
  </si>
  <si>
    <t>Luis Laranjeira</t>
  </si>
  <si>
    <t>Pilar Camiñas R.</t>
  </si>
  <si>
    <t>Paulo Pacheco</t>
  </si>
  <si>
    <t>Hugo I. García G.</t>
  </si>
  <si>
    <t>Joana Oliveira</t>
  </si>
  <si>
    <t>Daniel N'Gola</t>
  </si>
  <si>
    <t>Carlos Vázquez C.</t>
  </si>
  <si>
    <t>Rute Santos</t>
  </si>
  <si>
    <t>Mariana  Rodrigues  C.</t>
  </si>
  <si>
    <t>Hugo González d.</t>
  </si>
  <si>
    <t>Lorena Molina F.</t>
  </si>
  <si>
    <t>Ana Miranda</t>
  </si>
  <si>
    <t>Xabi Rodríguez</t>
  </si>
  <si>
    <t>Javier Darriba C.</t>
  </si>
  <si>
    <t>Tiago Arteiro</t>
  </si>
  <si>
    <t>Jacinto Fernández B.</t>
  </si>
  <si>
    <t>Rui Castilho</t>
  </si>
  <si>
    <t>María F. Follana N.</t>
  </si>
  <si>
    <t>Mafalda Pacheco</t>
  </si>
  <si>
    <t>Luciano Matos M.</t>
  </si>
  <si>
    <t>Rubén Cruzeiro</t>
  </si>
  <si>
    <t>Rubén Sousa</t>
  </si>
  <si>
    <t>Fábio Rocha</t>
  </si>
  <si>
    <t>Xabier Sánchez I.</t>
  </si>
  <si>
    <t>Mara Postiga</t>
  </si>
  <si>
    <t>Miguel Marques</t>
  </si>
  <si>
    <t>Gonçalo  Silva  S.</t>
  </si>
  <si>
    <t>Patricia Brea R.</t>
  </si>
  <si>
    <t>Francisco J. López M.</t>
  </si>
  <si>
    <t>Rafaela Cancela</t>
  </si>
  <si>
    <t>David Valcárcel P.</t>
  </si>
  <si>
    <t>Alejandro Veiga F.</t>
  </si>
  <si>
    <t>Hernán García F.</t>
  </si>
  <si>
    <t>Nuno Baamonde B.</t>
  </si>
  <si>
    <t>Yago Marcos R.</t>
  </si>
  <si>
    <t>Andrés Castro O.</t>
  </si>
  <si>
    <t>Pedro Solinho</t>
  </si>
  <si>
    <t>Inés Jaspe R.</t>
  </si>
  <si>
    <t>Ana Cruz</t>
  </si>
  <si>
    <t>Enrique L. Marín V.</t>
  </si>
  <si>
    <t>Gil A. Pinto  R.</t>
  </si>
  <si>
    <t>Ana Ferreira</t>
  </si>
  <si>
    <t>Manuel Menacho F.</t>
  </si>
  <si>
    <t>Uxía Pena L.</t>
  </si>
  <si>
    <t>Adriano N'Gola</t>
  </si>
  <si>
    <t>Pedro Santos</t>
  </si>
  <si>
    <t>Hugo Pardo L.</t>
  </si>
  <si>
    <t>Pedro Vaz</t>
  </si>
  <si>
    <t>Adrián Molina F.</t>
  </si>
  <si>
    <t>Hugo Castro D.</t>
  </si>
  <si>
    <t>Ana Pereira</t>
  </si>
  <si>
    <t>Hugo Pose C.</t>
  </si>
  <si>
    <t>Adrián Fernández M.</t>
  </si>
  <si>
    <t>Luis Terradillos M.</t>
  </si>
  <si>
    <t>Sara Pérez d.</t>
  </si>
  <si>
    <t>Adrián Lago M.</t>
  </si>
  <si>
    <t>José A. Otero F.</t>
  </si>
  <si>
    <t>Anxo Fernández M.</t>
  </si>
  <si>
    <t>Mauro Rama V.</t>
  </si>
  <si>
    <t>Gabriel Pinto</t>
  </si>
  <si>
    <t>Asier Castro L.</t>
  </si>
  <si>
    <t>Daniel González V.</t>
  </si>
  <si>
    <t>Erik López C.</t>
  </si>
  <si>
    <t>Antón Novo R.</t>
  </si>
  <si>
    <t>Xoel Gómez C.</t>
  </si>
  <si>
    <t>Martín Hernández G.</t>
  </si>
  <si>
    <t>Beatriz Vilar</t>
  </si>
  <si>
    <t>Fábio Craveiro</t>
  </si>
  <si>
    <t>Javier Martínez Y.</t>
  </si>
  <si>
    <t>Rafael Silva</t>
  </si>
  <si>
    <t>Fernando Peixoto</t>
  </si>
  <si>
    <t>Iván Pena L.</t>
  </si>
  <si>
    <t>Bruna Mariano</t>
  </si>
  <si>
    <t>Leandro Silva</t>
  </si>
  <si>
    <t>María Mendonça</t>
  </si>
  <si>
    <t>Iago Grueiro L.</t>
  </si>
  <si>
    <t>Luis Á. Beceiro C.</t>
  </si>
  <si>
    <t>Ángel Muíña L.</t>
  </si>
  <si>
    <t>José E. Lombardía F.</t>
  </si>
  <si>
    <t>Laura Forte L.</t>
  </si>
  <si>
    <t>Letícia Craveiro</t>
  </si>
  <si>
    <t>Ricardo González V.</t>
  </si>
  <si>
    <t>Carolina S. Pinto O.</t>
  </si>
  <si>
    <t>Paula Sánchez</t>
  </si>
  <si>
    <t>Margarida Barbosa</t>
  </si>
  <si>
    <t>Beatriz Almeida</t>
  </si>
  <si>
    <t>Francisca Amaro</t>
  </si>
  <si>
    <t>Asier García M.</t>
  </si>
  <si>
    <t>Lucía Ríos C.</t>
  </si>
  <si>
    <t>Millán Darriba C.</t>
  </si>
  <si>
    <t>Julia Calvo M.</t>
  </si>
  <si>
    <t>Joao Solinho</t>
  </si>
  <si>
    <t>Francisco Campo A.</t>
  </si>
  <si>
    <t>Tiago Carvalho</t>
  </si>
  <si>
    <t>Esteban Rodríguez</t>
  </si>
  <si>
    <t>Raquel Santos</t>
  </si>
  <si>
    <t>Aketx Aranaga C.</t>
  </si>
  <si>
    <t>Berto García G.</t>
  </si>
  <si>
    <t>Clara Sousa</t>
  </si>
  <si>
    <t>Ignacio Peña B.</t>
  </si>
  <si>
    <t>Martim Castro</t>
  </si>
  <si>
    <t>Bruna Silva</t>
  </si>
  <si>
    <t>Fernando Carrera Á.</t>
  </si>
  <si>
    <t>Fabián Cancela T.</t>
  </si>
  <si>
    <t>David Braga</t>
  </si>
  <si>
    <t>David Lima</t>
  </si>
  <si>
    <t>Alexander Malov C.</t>
  </si>
  <si>
    <t>Iris Pontes</t>
  </si>
  <si>
    <t>Guillermo Rodal M.</t>
  </si>
  <si>
    <t>Asociación DOA</t>
  </si>
  <si>
    <t>Miguel Á. Gutiérrez O.</t>
  </si>
  <si>
    <t>Pablo Pérez V.</t>
  </si>
  <si>
    <t>Mariana Sousa</t>
  </si>
  <si>
    <t>Cleo García</t>
  </si>
  <si>
    <t>Iris Sousa</t>
  </si>
  <si>
    <t>Constantino Bernárdez G.</t>
  </si>
  <si>
    <t>Martina García S.</t>
  </si>
  <si>
    <t>Vanesa Tato R.</t>
  </si>
  <si>
    <t>ADI Virgen de la O</t>
  </si>
  <si>
    <t>María Teixeira</t>
  </si>
  <si>
    <t>Alba Álvarez L.</t>
  </si>
  <si>
    <t>Soledad Díaz M.</t>
  </si>
  <si>
    <t>Emma Álvarez L.</t>
  </si>
  <si>
    <t>Covadonga González G.</t>
  </si>
  <si>
    <t>Manuel Estévez D.</t>
  </si>
  <si>
    <t>Álvaro Illobre S.</t>
  </si>
  <si>
    <t>Ramón Rey C.</t>
  </si>
  <si>
    <t>El Houcein El Gad</t>
  </si>
  <si>
    <t>Olalla Díaz M.</t>
  </si>
  <si>
    <t>Rafael Llecha G.</t>
  </si>
  <si>
    <t>Ana I. Carro P.</t>
  </si>
  <si>
    <t>Luis A. García B.</t>
  </si>
  <si>
    <t>Jorge Iglesias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</si>
</sst>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"/>
    <numFmt numFmtId="172" formatCode="0;[Red]\-0\ 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0">
    <xf numFmtId="0" fontId="0" fillId="0" borderId="0" xfId="0"/>
    <xf numFmtId="0" fontId="28" fillId="32" borderId="14" xfId="2" applyFont="1" applyFill="1" applyBorder="1" applyAlignment="1">
      <alignment horizontal="center" vertical="center"/>
    </xf>
    <xf numFmtId="0" fontId="28" fillId="32" borderId="22" xfId="2" applyFont="1" applyFill="1" applyBorder="1" applyAlignment="1">
      <alignment horizontal="center" vertical="center"/>
    </xf>
    <xf numFmtId="0" fontId="28" fillId="32" borderId="23" xfId="2" applyFont="1" applyFill="1" applyBorder="1" applyAlignment="1">
      <alignment horizontal="center" vertical="center"/>
    </xf>
    <xf numFmtId="0" fontId="28" fillId="32" borderId="24" xfId="2" applyFont="1" applyFill="1" applyBorder="1" applyAlignment="1">
      <alignment horizontal="center" vertical="center"/>
    </xf>
    <xf numFmtId="0" fontId="28" fillId="32" borderId="21" xfId="2" applyFont="1" applyFill="1" applyBorder="1" applyAlignment="1">
      <alignment horizontal="center" vertical="center"/>
    </xf>
    <xf numFmtId="0" fontId="28" fillId="33" borderId="21" xfId="2" applyFont="1" applyFill="1" applyBorder="1" applyAlignment="1">
      <alignment horizontal="center" vertical="center"/>
    </xf>
    <xf numFmtId="0" fontId="28" fillId="33" borderId="4" xfId="2" applyFont="1" applyFill="1" applyBorder="1" applyAlignment="1">
      <alignment horizontal="left" vertical="center"/>
    </xf>
    <xf numFmtId="0" fontId="28" fillId="33" borderId="13" xfId="2" applyFont="1" applyFill="1" applyBorder="1" applyAlignment="1">
      <alignment horizontal="center" vertical="center"/>
    </xf>
    <xf numFmtId="0" fontId="29" fillId="0" borderId="0" xfId="2" applyFont="1"/>
    <xf numFmtId="0" fontId="29" fillId="0" borderId="0" xfId="2" applyFont="1" applyAlignment="1">
      <alignment horizontal="center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vertical="center" wrapText="1"/>
    </xf>
    <xf numFmtId="0" fontId="29" fillId="34" borderId="27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/>
    </xf>
    <xf numFmtId="0" fontId="29" fillId="34" borderId="26" xfId="2" applyFont="1" applyFill="1" applyBorder="1" applyAlignment="1">
      <alignment horizontal="center" vertical="center"/>
    </xf>
    <xf numFmtId="9" fontId="29" fillId="34" borderId="26" xfId="2" applyNumberFormat="1" applyFont="1" applyFill="1" applyBorder="1" applyAlignment="1">
      <alignment horizontal="center" vertical="center"/>
    </xf>
    <xf numFmtId="9" fontId="29" fillId="34" borderId="28" xfId="2" applyNumberFormat="1" applyFont="1" applyFill="1" applyBorder="1" applyAlignment="1">
      <alignment horizontal="center" vertical="center"/>
    </xf>
    <xf numFmtId="171" fontId="30" fillId="34" borderId="29" xfId="2" applyNumberFormat="1" applyFont="1" applyFill="1" applyBorder="1" applyAlignment="1">
      <alignment horizontal="center" vertical="center"/>
    </xf>
    <xf numFmtId="1" fontId="29" fillId="0" borderId="27" xfId="2" applyNumberFormat="1" applyFont="1" applyFill="1" applyBorder="1" applyAlignment="1">
      <alignment horizontal="center" vertical="center"/>
    </xf>
    <xf numFmtId="1" fontId="29" fillId="34" borderId="30" xfId="2" applyNumberFormat="1" applyFont="1" applyFill="1" applyBorder="1" applyAlignment="1">
      <alignment horizontal="center" vertical="center"/>
    </xf>
    <xf numFmtId="1" fontId="29" fillId="34" borderId="31" xfId="2" applyNumberFormat="1" applyFont="1" applyFill="1" applyBorder="1" applyAlignment="1">
      <alignment horizontal="center" vertical="center"/>
    </xf>
    <xf numFmtId="1" fontId="30" fillId="34" borderId="32" xfId="2" applyNumberFormat="1" applyFont="1" applyFill="1" applyBorder="1" applyAlignment="1">
      <alignment horizontal="center" vertical="center"/>
    </xf>
    <xf numFmtId="0" fontId="31" fillId="0" borderId="0" xfId="2" applyFont="1"/>
    <xf numFmtId="0" fontId="29" fillId="0" borderId="34" xfId="2" applyFont="1" applyFill="1" applyBorder="1" applyAlignment="1">
      <alignment horizontal="center" vertical="center" wrapText="1"/>
    </xf>
    <xf numFmtId="0" fontId="29" fillId="0" borderId="34" xfId="2" applyFont="1" applyFill="1" applyBorder="1" applyAlignment="1">
      <alignment horizontal="center" vertical="center"/>
    </xf>
    <xf numFmtId="0" fontId="29" fillId="34" borderId="34" xfId="2" applyFont="1" applyFill="1" applyBorder="1" applyAlignment="1">
      <alignment horizontal="center" vertical="center"/>
    </xf>
    <xf numFmtId="0" fontId="29" fillId="0" borderId="35" xfId="2" applyFont="1" applyFill="1" applyBorder="1" applyAlignment="1">
      <alignment horizontal="center" vertical="center" wrapText="1"/>
    </xf>
    <xf numFmtId="9" fontId="29" fillId="34" borderId="36" xfId="2" applyNumberFormat="1" applyFont="1" applyFill="1" applyBorder="1" applyAlignment="1">
      <alignment horizontal="center" vertical="center"/>
    </xf>
    <xf numFmtId="9" fontId="29" fillId="34" borderId="35" xfId="2" applyNumberFormat="1" applyFont="1" applyFill="1" applyBorder="1" applyAlignment="1">
      <alignment horizontal="center" vertical="center"/>
    </xf>
    <xf numFmtId="1" fontId="29" fillId="0" borderId="33" xfId="2" applyNumberFormat="1" applyFont="1" applyFill="1" applyBorder="1" applyAlignment="1">
      <alignment horizontal="center" vertical="center"/>
    </xf>
    <xf numFmtId="2" fontId="29" fillId="0" borderId="0" xfId="2" applyNumberFormat="1" applyFont="1" applyAlignment="1">
      <alignment horizontal="center"/>
    </xf>
    <xf numFmtId="0" fontId="35" fillId="0" borderId="0" xfId="0" applyFont="1" applyAlignment="1"/>
    <xf numFmtId="0" fontId="32" fillId="28" borderId="14" xfId="1" applyFont="1" applyFill="1" applyBorder="1" applyAlignment="1" applyProtection="1">
      <alignment horizontal="center" textRotation="90" wrapText="1"/>
      <protection hidden="1"/>
    </xf>
    <xf numFmtId="0" fontId="34" fillId="28" borderId="4" xfId="1" applyFont="1" applyFill="1" applyBorder="1" applyAlignment="1" applyProtection="1">
      <alignment horizontal="center" textRotation="90" wrapText="1"/>
      <protection hidden="1"/>
    </xf>
    <xf numFmtId="0" fontId="32" fillId="28" borderId="13" xfId="1" applyFont="1" applyFill="1" applyBorder="1" applyAlignment="1" applyProtection="1">
      <alignment horizontal="center" wrapText="1"/>
      <protection hidden="1"/>
    </xf>
    <xf numFmtId="0" fontId="33" fillId="18" borderId="14" xfId="1" applyFont="1" applyFill="1" applyBorder="1" applyAlignment="1" applyProtection="1">
      <alignment horizontal="center" textRotation="90" wrapText="1"/>
      <protection hidden="1"/>
    </xf>
    <xf numFmtId="0" fontId="33" fillId="18" borderId="4" xfId="1" applyFont="1" applyFill="1" applyBorder="1" applyAlignment="1" applyProtection="1">
      <alignment horizontal="center" textRotation="90" wrapText="1"/>
      <protection hidden="1"/>
    </xf>
    <xf numFmtId="0" fontId="33" fillId="18" borderId="13" xfId="1" applyFont="1" applyFill="1" applyBorder="1" applyAlignment="1" applyProtection="1">
      <alignment horizontal="center" textRotation="90" wrapText="1"/>
      <protection hidden="1"/>
    </xf>
    <xf numFmtId="0" fontId="32" fillId="30" borderId="14" xfId="1" applyFont="1" applyFill="1" applyBorder="1" applyAlignment="1" applyProtection="1">
      <alignment horizontal="center" textRotation="90" wrapText="1"/>
      <protection hidden="1"/>
    </xf>
    <xf numFmtId="0" fontId="34" fillId="30" borderId="4" xfId="1" applyFont="1" applyFill="1" applyBorder="1" applyAlignment="1" applyProtection="1">
      <alignment horizontal="center" textRotation="90" wrapText="1"/>
      <protection hidden="1"/>
    </xf>
    <xf numFmtId="0" fontId="34" fillId="30" borderId="13" xfId="1" applyFont="1" applyFill="1" applyBorder="1" applyAlignment="1" applyProtection="1">
      <alignment horizontal="center" textRotation="90" wrapText="1"/>
      <protection hidden="1"/>
    </xf>
    <xf numFmtId="164" fontId="34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4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4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5" fillId="0" borderId="0" xfId="0" applyFont="1"/>
    <xf numFmtId="0" fontId="36" fillId="29" borderId="18" xfId="1" applyFont="1" applyFill="1" applyBorder="1" applyAlignment="1" applyProtection="1">
      <alignment horizontal="center"/>
      <protection hidden="1"/>
    </xf>
    <xf numFmtId="0" fontId="37" fillId="29" borderId="19" xfId="1" applyFont="1" applyFill="1" applyBorder="1" applyAlignment="1" applyProtection="1">
      <alignment horizontal="center"/>
      <protection hidden="1"/>
    </xf>
    <xf numFmtId="0" fontId="38" fillId="29" borderId="20" xfId="1" applyFont="1" applyFill="1" applyBorder="1" applyAlignment="1" applyProtection="1">
      <alignment horizontal="center"/>
      <protection hidden="1"/>
    </xf>
    <xf numFmtId="1" fontId="37" fillId="29" borderId="19" xfId="1" applyNumberFormat="1" applyFont="1" applyFill="1" applyBorder="1" applyAlignment="1" applyProtection="1">
      <alignment horizontal="center"/>
      <protection hidden="1"/>
    </xf>
    <xf numFmtId="0" fontId="39" fillId="19" borderId="18" xfId="1" applyFont="1" applyFill="1" applyBorder="1" applyAlignment="1" applyProtection="1">
      <alignment horizontal="center"/>
      <protection hidden="1"/>
    </xf>
    <xf numFmtId="0" fontId="39" fillId="19" borderId="19" xfId="1" applyFont="1" applyFill="1" applyBorder="1" applyAlignment="1" applyProtection="1">
      <alignment horizontal="left"/>
      <protection hidden="1"/>
    </xf>
    <xf numFmtId="1" fontId="39" fillId="19" borderId="19" xfId="1" applyNumberFormat="1" applyFont="1" applyFill="1" applyBorder="1" applyAlignment="1" applyProtection="1">
      <alignment horizontal="center"/>
      <protection hidden="1"/>
    </xf>
    <xf numFmtId="0" fontId="39" fillId="19" borderId="20" xfId="1" applyFont="1" applyFill="1" applyBorder="1" applyAlignment="1" applyProtection="1">
      <alignment horizontal="center"/>
      <protection hidden="1"/>
    </xf>
    <xf numFmtId="164" fontId="39" fillId="31" borderId="18" xfId="1" applyNumberFormat="1" applyFont="1" applyFill="1" applyBorder="1" applyAlignment="1" applyProtection="1">
      <alignment horizontal="center"/>
      <protection hidden="1"/>
    </xf>
    <xf numFmtId="164" fontId="37" fillId="31" borderId="19" xfId="1" applyNumberFormat="1" applyFont="1" applyFill="1" applyBorder="1" applyAlignment="1" applyProtection="1">
      <alignment horizontal="center"/>
      <protection hidden="1"/>
    </xf>
    <xf numFmtId="1" fontId="36" fillId="31" borderId="19" xfId="1" applyNumberFormat="1" applyFont="1" applyFill="1" applyBorder="1" applyAlignment="1" applyProtection="1">
      <alignment horizontal="center"/>
      <protection hidden="1"/>
    </xf>
    <xf numFmtId="1" fontId="36" fillId="31" borderId="20" xfId="1" applyNumberFormat="1" applyFont="1" applyFill="1" applyBorder="1" applyAlignment="1" applyProtection="1">
      <alignment horizontal="center"/>
      <protection hidden="1"/>
    </xf>
    <xf numFmtId="1" fontId="40" fillId="29" borderId="18" xfId="1" applyNumberFormat="1" applyFont="1" applyFill="1" applyBorder="1" applyAlignment="1" applyProtection="1">
      <alignment horizontal="center" shrinkToFit="1"/>
      <protection hidden="1"/>
    </xf>
    <xf numFmtId="1" fontId="40" fillId="29" borderId="19" xfId="1" applyNumberFormat="1" applyFont="1" applyFill="1" applyBorder="1" applyAlignment="1" applyProtection="1">
      <alignment horizontal="center" shrinkToFit="1"/>
      <protection hidden="1"/>
    </xf>
    <xf numFmtId="172" fontId="37" fillId="29" borderId="19" xfId="1" applyNumberFormat="1" applyFont="1" applyFill="1" applyBorder="1" applyAlignment="1" applyProtection="1">
      <alignment horizontal="center" shrinkToFit="1"/>
      <protection hidden="1"/>
    </xf>
    <xf numFmtId="172" fontId="37" fillId="29" borderId="20" xfId="1" applyNumberFormat="1" applyFont="1" applyFill="1" applyBorder="1" applyAlignment="1" applyProtection="1">
      <alignment horizontal="center" shrinkToFit="1"/>
      <protection hidden="1"/>
    </xf>
    <xf numFmtId="0" fontId="39" fillId="19" borderId="19" xfId="1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37" fillId="29" borderId="19" xfId="1" applyNumberFormat="1" applyFont="1" applyFill="1" applyBorder="1" applyAlignment="1" applyProtection="1">
      <alignment horizontal="center" shrinkToFit="1"/>
      <protection hidden="1"/>
    </xf>
    <xf numFmtId="0" fontId="32" fillId="28" borderId="1" xfId="1" applyFont="1" applyFill="1" applyBorder="1" applyAlignment="1" applyProtection="1">
      <alignment horizontal="center" wrapText="1"/>
      <protection hidden="1"/>
    </xf>
    <xf numFmtId="0" fontId="32" fillId="28" borderId="2" xfId="1" applyFont="1" applyFill="1" applyBorder="1" applyAlignment="1" applyProtection="1">
      <alignment horizontal="center" wrapText="1"/>
      <protection hidden="1"/>
    </xf>
    <xf numFmtId="0" fontId="32" fillId="28" borderId="3" xfId="1" applyFont="1" applyFill="1" applyBorder="1" applyAlignment="1" applyProtection="1">
      <alignment horizontal="center" wrapText="1"/>
      <protection hidden="1"/>
    </xf>
    <xf numFmtId="0" fontId="33" fillId="18" borderId="1" xfId="1" applyFont="1" applyFill="1" applyBorder="1" applyAlignment="1" applyProtection="1">
      <alignment horizontal="center" wrapText="1"/>
      <protection hidden="1"/>
    </xf>
    <xf numFmtId="0" fontId="33" fillId="18" borderId="2" xfId="1" applyFont="1" applyFill="1" applyBorder="1" applyAlignment="1" applyProtection="1">
      <alignment horizontal="center" wrapText="1"/>
      <protection hidden="1"/>
    </xf>
    <xf numFmtId="0" fontId="33" fillId="18" borderId="3" xfId="1" applyFont="1" applyFill="1" applyBorder="1" applyAlignment="1" applyProtection="1">
      <alignment horizontal="center" wrapText="1"/>
      <protection hidden="1"/>
    </xf>
    <xf numFmtId="0" fontId="32" fillId="30" borderId="1" xfId="1" applyFont="1" applyFill="1" applyBorder="1" applyAlignment="1" applyProtection="1">
      <alignment horizontal="center" wrapText="1"/>
      <protection hidden="1"/>
    </xf>
    <xf numFmtId="0" fontId="32" fillId="30" borderId="2" xfId="1" applyFont="1" applyFill="1" applyBorder="1" applyAlignment="1" applyProtection="1">
      <alignment horizontal="center" wrapText="1"/>
      <protection hidden="1"/>
    </xf>
    <xf numFmtId="0" fontId="32" fillId="30" borderId="3" xfId="1" applyFont="1" applyFill="1" applyBorder="1" applyAlignment="1" applyProtection="1">
      <alignment horizontal="center" wrapText="1"/>
      <protection hidden="1"/>
    </xf>
    <xf numFmtId="164" fontId="34" fillId="28" borderId="2" xfId="1" applyNumberFormat="1" applyFont="1" applyFill="1" applyBorder="1" applyAlignment="1" applyProtection="1">
      <alignment horizontal="center"/>
      <protection hidden="1"/>
    </xf>
    <xf numFmtId="164" fontId="34" fillId="28" borderId="3" xfId="1" applyNumberFormat="1" applyFont="1" applyFill="1" applyBorder="1" applyAlignment="1" applyProtection="1">
      <alignment horizontal="center"/>
      <protection hidden="1"/>
    </xf>
    <xf numFmtId="164" fontId="34" fillId="28" borderId="1" xfId="1" applyNumberFormat="1" applyFont="1" applyFill="1" applyBorder="1" applyAlignment="1" applyProtection="1">
      <alignment horizontal="center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43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\Ping-pong\Ranking\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14939</v>
          </cell>
          <cell r="D2" t="str">
            <v>Álvarez</v>
          </cell>
          <cell r="E2" t="str">
            <v>González</v>
          </cell>
          <cell r="F2" t="str">
            <v>Rodrigo</v>
          </cell>
          <cell r="G2" t="str">
            <v/>
          </cell>
          <cell r="H2" t="str">
            <v>ALVAREZ</v>
          </cell>
          <cell r="I2" t="str">
            <v>GONZALEZ</v>
          </cell>
          <cell r="J2" t="str">
            <v>RODRIGO</v>
          </cell>
          <cell r="K2" t="str">
            <v/>
          </cell>
          <cell r="L2" t="str">
            <v>Rodrigo Álvarez G.</v>
          </cell>
          <cell r="M2" t="str">
            <v>Academia San Mamed Ourense Tenis Mesa</v>
          </cell>
          <cell r="N2" t="str">
            <v>Academia San Mamed Ourense Tenis Mesa</v>
          </cell>
          <cell r="O2">
            <v>28992</v>
          </cell>
          <cell r="P2">
            <v>1979</v>
          </cell>
          <cell r="Q2" t="str">
            <v>Sénior M</v>
          </cell>
          <cell r="R2" t="str">
            <v>M</v>
          </cell>
        </row>
        <row r="3">
          <cell r="C3">
            <v>8605</v>
          </cell>
          <cell r="D3" t="str">
            <v>Diéguez</v>
          </cell>
          <cell r="E3" t="str">
            <v>Árbor</v>
          </cell>
          <cell r="F3" t="str">
            <v>Emilio</v>
          </cell>
          <cell r="G3" t="str">
            <v/>
          </cell>
          <cell r="H3" t="str">
            <v>DIEGUEZ</v>
          </cell>
          <cell r="I3" t="str">
            <v>ARBOR</v>
          </cell>
          <cell r="J3" t="str">
            <v>EMILIO</v>
          </cell>
          <cell r="K3" t="str">
            <v/>
          </cell>
          <cell r="L3" t="str">
            <v>Emilio Diéguez Á.</v>
          </cell>
          <cell r="M3" t="str">
            <v>Academia San Mamed Ourense Tenis Mesa</v>
          </cell>
          <cell r="N3" t="str">
            <v>Academia San Mamed Ourense Tenis Mesa</v>
          </cell>
          <cell r="O3">
            <v>23622</v>
          </cell>
          <cell r="P3">
            <v>1964</v>
          </cell>
          <cell r="Q3" t="str">
            <v>Vet +50 M</v>
          </cell>
          <cell r="R3" t="str">
            <v>M</v>
          </cell>
        </row>
        <row r="4">
          <cell r="C4">
            <v>1079</v>
          </cell>
          <cell r="D4" t="str">
            <v>Fernández</v>
          </cell>
          <cell r="E4" t="str">
            <v>Abarquero</v>
          </cell>
          <cell r="F4" t="str">
            <v>José</v>
          </cell>
          <cell r="G4" t="str">
            <v>Manuel</v>
          </cell>
          <cell r="H4" t="str">
            <v>FERNANDEZ</v>
          </cell>
          <cell r="I4" t="str">
            <v>ABARQUERO</v>
          </cell>
          <cell r="J4" t="str">
            <v>JOSE</v>
          </cell>
          <cell r="K4" t="str">
            <v>MANUEL</v>
          </cell>
          <cell r="L4" t="str">
            <v>José M. Fernández A.</v>
          </cell>
          <cell r="M4" t="str">
            <v>Academia San Mamed Ourense Tenis Mesa</v>
          </cell>
          <cell r="N4" t="str">
            <v>Academia San Mamed Ourense Tenis Mesa</v>
          </cell>
          <cell r="O4">
            <v>24666</v>
          </cell>
          <cell r="P4">
            <v>1967</v>
          </cell>
          <cell r="Q4" t="str">
            <v>Vet +50 M</v>
          </cell>
          <cell r="R4" t="str">
            <v>M</v>
          </cell>
        </row>
        <row r="5">
          <cell r="C5">
            <v>22899</v>
          </cell>
          <cell r="D5" t="str">
            <v>Folgoso</v>
          </cell>
          <cell r="E5" t="str">
            <v>Ayllón</v>
          </cell>
          <cell r="F5" t="str">
            <v>Adrián</v>
          </cell>
          <cell r="H5" t="str">
            <v>FOLGOSO</v>
          </cell>
          <cell r="I5" t="str">
            <v>AYLLON</v>
          </cell>
          <cell r="J5" t="str">
            <v>ADRIAN</v>
          </cell>
          <cell r="K5" t="str">
            <v/>
          </cell>
          <cell r="L5" t="str">
            <v>Adrián Folgoso A.</v>
          </cell>
          <cell r="M5" t="str">
            <v>Academia San Mamed Ourense Tenis Mesa</v>
          </cell>
          <cell r="N5" t="str">
            <v>Academia San Mamed Ourense Tenis Mesa</v>
          </cell>
          <cell r="O5">
            <v>36155</v>
          </cell>
          <cell r="P5">
            <v>1998</v>
          </cell>
          <cell r="Q5" t="str">
            <v>Sub-23 M</v>
          </cell>
          <cell r="R5" t="str">
            <v>M</v>
          </cell>
        </row>
        <row r="6">
          <cell r="C6">
            <v>1714</v>
          </cell>
          <cell r="D6" t="str">
            <v>Gamazo</v>
          </cell>
          <cell r="E6" t="str">
            <v>Vázquez</v>
          </cell>
          <cell r="F6" t="str">
            <v>Jorge</v>
          </cell>
          <cell r="G6" t="str">
            <v/>
          </cell>
          <cell r="H6" t="str">
            <v>GAMAZO</v>
          </cell>
          <cell r="I6" t="str">
            <v>VAZQUEZ</v>
          </cell>
          <cell r="J6" t="str">
            <v>JORGE</v>
          </cell>
          <cell r="K6" t="str">
            <v/>
          </cell>
          <cell r="L6" t="str">
            <v>Jorge Gamazo V.</v>
          </cell>
          <cell r="M6" t="str">
            <v>Academia San Mamed Ourense Tenis Mesa</v>
          </cell>
          <cell r="N6" t="str">
            <v>Academia San Mamed Ourense Tenis Mesa</v>
          </cell>
          <cell r="O6">
            <v>28176</v>
          </cell>
          <cell r="P6">
            <v>1977</v>
          </cell>
          <cell r="Q6" t="str">
            <v>Vet +40 M</v>
          </cell>
          <cell r="R6" t="str">
            <v>M</v>
          </cell>
        </row>
        <row r="7">
          <cell r="C7">
            <v>7767</v>
          </cell>
          <cell r="D7" t="str">
            <v>Gómez</v>
          </cell>
          <cell r="E7" t="str">
            <v>Gómez</v>
          </cell>
          <cell r="F7" t="str">
            <v>Diego</v>
          </cell>
          <cell r="G7" t="str">
            <v/>
          </cell>
          <cell r="H7" t="str">
            <v>GOMEZ</v>
          </cell>
          <cell r="I7" t="str">
            <v>GOMEZ</v>
          </cell>
          <cell r="J7" t="str">
            <v>DIEGO</v>
          </cell>
          <cell r="K7" t="str">
            <v/>
          </cell>
          <cell r="L7" t="str">
            <v>Diego Gómez G.</v>
          </cell>
          <cell r="M7" t="str">
            <v>Academia San Mamed Ourense Tenis Mesa</v>
          </cell>
          <cell r="N7" t="str">
            <v>Academia San Mamed Ourense Tenis Mesa</v>
          </cell>
          <cell r="O7">
            <v>33411</v>
          </cell>
          <cell r="P7">
            <v>1991</v>
          </cell>
          <cell r="Q7" t="str">
            <v>Sénior M</v>
          </cell>
          <cell r="R7" t="str">
            <v>M</v>
          </cell>
        </row>
        <row r="8">
          <cell r="C8">
            <v>6626</v>
          </cell>
          <cell r="D8" t="str">
            <v>Gómez</v>
          </cell>
          <cell r="E8" t="str">
            <v>González</v>
          </cell>
          <cell r="F8" t="str">
            <v>Antonio</v>
          </cell>
          <cell r="G8" t="str">
            <v/>
          </cell>
          <cell r="H8" t="str">
            <v>GOMEZ</v>
          </cell>
          <cell r="I8" t="str">
            <v>GONZALEZ</v>
          </cell>
          <cell r="J8" t="str">
            <v>ANTONIO</v>
          </cell>
          <cell r="K8" t="str">
            <v/>
          </cell>
          <cell r="L8" t="str">
            <v>Antonio Gómez G.</v>
          </cell>
          <cell r="M8" t="str">
            <v>Academia San Mamed Ourense Tenis Mesa</v>
          </cell>
          <cell r="N8" t="str">
            <v>Academia San Mamed Ourense Tenis Mesa</v>
          </cell>
          <cell r="O8">
            <v>20755</v>
          </cell>
          <cell r="P8">
            <v>1956</v>
          </cell>
          <cell r="Q8" t="str">
            <v>Vet +60 M</v>
          </cell>
          <cell r="R8" t="str">
            <v>M</v>
          </cell>
        </row>
        <row r="9">
          <cell r="C9">
            <v>9979</v>
          </cell>
          <cell r="D9" t="str">
            <v>López</v>
          </cell>
          <cell r="E9" t="str">
            <v>González</v>
          </cell>
          <cell r="F9" t="str">
            <v>Antonio</v>
          </cell>
          <cell r="G9" t="str">
            <v/>
          </cell>
          <cell r="H9" t="str">
            <v>LOPEZ</v>
          </cell>
          <cell r="I9" t="str">
            <v>GONZALEZ</v>
          </cell>
          <cell r="J9" t="str">
            <v>ANTONIO</v>
          </cell>
          <cell r="K9" t="str">
            <v/>
          </cell>
          <cell r="L9" t="str">
            <v>Antonio López G.</v>
          </cell>
          <cell r="M9" t="str">
            <v>Academia San Mamed Ourense Tenis Mesa</v>
          </cell>
          <cell r="N9" t="str">
            <v>Academia San Mamed Ourense Tenis Mesa</v>
          </cell>
          <cell r="O9">
            <v>19467</v>
          </cell>
          <cell r="P9">
            <v>1953</v>
          </cell>
          <cell r="Q9" t="str">
            <v>Vet +60 M</v>
          </cell>
          <cell r="R9" t="str">
            <v>M</v>
          </cell>
        </row>
        <row r="10">
          <cell r="C10">
            <v>15771</v>
          </cell>
          <cell r="D10" t="str">
            <v>Pérez</v>
          </cell>
          <cell r="E10" t="str">
            <v>Vega</v>
          </cell>
          <cell r="F10" t="str">
            <v>Laureano</v>
          </cell>
          <cell r="G10" t="str">
            <v/>
          </cell>
          <cell r="H10" t="str">
            <v>PEREZ</v>
          </cell>
          <cell r="I10" t="str">
            <v>VEGA</v>
          </cell>
          <cell r="J10" t="str">
            <v>LAUREANO</v>
          </cell>
          <cell r="K10" t="str">
            <v/>
          </cell>
          <cell r="L10" t="str">
            <v>Laureano Pérez V.</v>
          </cell>
          <cell r="M10" t="str">
            <v>Academia San Mamed Ourense Tenis Mesa</v>
          </cell>
          <cell r="N10" t="str">
            <v>Academia San Mamed Ourense Tenis Mesa</v>
          </cell>
          <cell r="O10">
            <v>24328</v>
          </cell>
          <cell r="P10">
            <v>1966</v>
          </cell>
          <cell r="Q10" t="str">
            <v>Vet +50 M</v>
          </cell>
          <cell r="R10" t="str">
            <v>M</v>
          </cell>
        </row>
        <row r="11">
          <cell r="C11">
            <v>20910</v>
          </cell>
          <cell r="D11" t="str">
            <v>Rodríguez</v>
          </cell>
          <cell r="E11" t="str">
            <v>Pereira</v>
          </cell>
          <cell r="F11" t="str">
            <v>José</v>
          </cell>
          <cell r="G11" t="str">
            <v>Manuel</v>
          </cell>
          <cell r="H11" t="str">
            <v>RODRIGUEZ</v>
          </cell>
          <cell r="I11" t="str">
            <v>PEREIRA</v>
          </cell>
          <cell r="J11" t="str">
            <v>JOSE</v>
          </cell>
          <cell r="K11" t="str">
            <v>MANUEL</v>
          </cell>
          <cell r="L11" t="str">
            <v>José M. Rodríguez P.</v>
          </cell>
          <cell r="M11" t="str">
            <v>Academia San Mamed Ourense Tenis Mesa</v>
          </cell>
          <cell r="N11" t="str">
            <v>Academia San Mamed Ourense Tenis Mesa</v>
          </cell>
          <cell r="O11">
            <v>19412</v>
          </cell>
          <cell r="P11">
            <v>1953</v>
          </cell>
          <cell r="Q11" t="str">
            <v>Vet +60 M</v>
          </cell>
          <cell r="R11" t="str">
            <v>M</v>
          </cell>
        </row>
        <row r="12">
          <cell r="C12">
            <v>3245</v>
          </cell>
          <cell r="D12" t="str">
            <v>Tojal</v>
          </cell>
          <cell r="E12" t="str">
            <v>Sierra</v>
          </cell>
          <cell r="F12" t="str">
            <v>Lucas</v>
          </cell>
          <cell r="G12" t="str">
            <v/>
          </cell>
          <cell r="H12" t="str">
            <v>TOJAL</v>
          </cell>
          <cell r="I12" t="str">
            <v>SIERRA</v>
          </cell>
          <cell r="J12" t="str">
            <v>LUCAS</v>
          </cell>
          <cell r="K12" t="str">
            <v/>
          </cell>
          <cell r="L12" t="str">
            <v>Lucas Tojal S.</v>
          </cell>
          <cell r="M12" t="str">
            <v>AD Gasteiz</v>
          </cell>
          <cell r="N12" t="str">
            <v>AD Gasteiz</v>
          </cell>
          <cell r="O12">
            <v>32143</v>
          </cell>
          <cell r="P12">
            <v>1988</v>
          </cell>
          <cell r="Q12" t="str">
            <v>Sénior M</v>
          </cell>
          <cell r="R12" t="str">
            <v>M</v>
          </cell>
        </row>
        <row r="13">
          <cell r="C13">
            <v>6642</v>
          </cell>
          <cell r="D13" t="str">
            <v>Barrio</v>
          </cell>
          <cell r="E13" t="str">
            <v>Guldrís</v>
          </cell>
          <cell r="F13" t="str">
            <v>José</v>
          </cell>
          <cell r="G13" t="str">
            <v/>
          </cell>
          <cell r="H13" t="str">
            <v>BARRIO</v>
          </cell>
          <cell r="I13" t="str">
            <v>GULDRIS</v>
          </cell>
          <cell r="J13" t="str">
            <v>JOSE</v>
          </cell>
          <cell r="K13" t="str">
            <v/>
          </cell>
          <cell r="L13" t="str">
            <v>José Barrio G.</v>
          </cell>
          <cell r="M13" t="str">
            <v>Adeco Dea</v>
          </cell>
          <cell r="N13" t="str">
            <v>Adeco Dea</v>
          </cell>
          <cell r="O13">
            <v>22063</v>
          </cell>
          <cell r="P13">
            <v>-1</v>
          </cell>
          <cell r="Q13" t="str">
            <v>Discapacitados M</v>
          </cell>
          <cell r="R13" t="str">
            <v>M</v>
          </cell>
        </row>
        <row r="14">
          <cell r="C14">
            <v>22679</v>
          </cell>
          <cell r="D14" t="str">
            <v>Rico</v>
          </cell>
          <cell r="E14" t="str">
            <v>Blanco</v>
          </cell>
          <cell r="F14" t="str">
            <v>Adán</v>
          </cell>
          <cell r="G14" t="str">
            <v/>
          </cell>
          <cell r="H14" t="str">
            <v>RICO</v>
          </cell>
          <cell r="I14" t="str">
            <v>BLANCO</v>
          </cell>
          <cell r="J14" t="str">
            <v>ADAN</v>
          </cell>
          <cell r="K14" t="str">
            <v/>
          </cell>
          <cell r="L14" t="str">
            <v>Adán Rico B.</v>
          </cell>
          <cell r="M14" t="str">
            <v>Adeco Dea</v>
          </cell>
          <cell r="N14" t="str">
            <v>Adeco Dea</v>
          </cell>
          <cell r="O14">
            <v>33303</v>
          </cell>
          <cell r="P14">
            <v>-1</v>
          </cell>
          <cell r="Q14" t="str">
            <v>Discapacitados M</v>
          </cell>
          <cell r="R14" t="str">
            <v>M</v>
          </cell>
        </row>
        <row r="15">
          <cell r="C15" t="str">
            <v>I385</v>
          </cell>
          <cell r="D15" t="str">
            <v>Bouzas</v>
          </cell>
          <cell r="E15" t="str">
            <v>Estévez</v>
          </cell>
          <cell r="F15" t="str">
            <v>José</v>
          </cell>
          <cell r="G15" t="str">
            <v>M.</v>
          </cell>
          <cell r="H15" t="str">
            <v>BOUZAS</v>
          </cell>
          <cell r="I15" t="str">
            <v>ESTEVEZ</v>
          </cell>
          <cell r="J15" t="str">
            <v>JOSE</v>
          </cell>
          <cell r="K15" t="str">
            <v>M.</v>
          </cell>
          <cell r="L15" t="str">
            <v>José M. Bouzas E.</v>
          </cell>
          <cell r="M15" t="str">
            <v>ADI Virgen de la O</v>
          </cell>
          <cell r="N15" t="str">
            <v>ADI Virgen de la O</v>
          </cell>
          <cell r="O15">
            <v>27065</v>
          </cell>
          <cell r="P15">
            <v>-1</v>
          </cell>
          <cell r="Q15" t="str">
            <v>Discapacitados M</v>
          </cell>
          <cell r="R15" t="str">
            <v>M</v>
          </cell>
        </row>
        <row r="16">
          <cell r="C16" t="str">
            <v>I365</v>
          </cell>
          <cell r="D16" t="str">
            <v>Búa</v>
          </cell>
          <cell r="E16" t="str">
            <v>Cerdeira</v>
          </cell>
          <cell r="F16" t="str">
            <v>Abel</v>
          </cell>
          <cell r="H16" t="str">
            <v>BUA</v>
          </cell>
          <cell r="I16" t="str">
            <v>CERDEIRA</v>
          </cell>
          <cell r="J16" t="str">
            <v>ABEL</v>
          </cell>
          <cell r="K16" t="str">
            <v/>
          </cell>
          <cell r="L16" t="str">
            <v>Abel Búa C.</v>
          </cell>
          <cell r="M16" t="str">
            <v>ADI Virgen de la O</v>
          </cell>
          <cell r="N16" t="str">
            <v>ADI Virgen de la O</v>
          </cell>
          <cell r="O16">
            <v>30717</v>
          </cell>
          <cell r="P16">
            <v>-1</v>
          </cell>
          <cell r="Q16" t="str">
            <v>Discapacitados M</v>
          </cell>
          <cell r="R16" t="str">
            <v>M</v>
          </cell>
        </row>
        <row r="17">
          <cell r="C17" t="str">
            <v>I370</v>
          </cell>
          <cell r="D17" t="str">
            <v>Carro</v>
          </cell>
          <cell r="E17" t="str">
            <v>Pellejero</v>
          </cell>
          <cell r="F17" t="str">
            <v>Ana</v>
          </cell>
          <cell r="G17" t="str">
            <v>I.</v>
          </cell>
          <cell r="H17" t="str">
            <v>CARRO</v>
          </cell>
          <cell r="I17" t="str">
            <v>PELLEJERO</v>
          </cell>
          <cell r="J17" t="str">
            <v>ANA</v>
          </cell>
          <cell r="K17" t="str">
            <v>I.</v>
          </cell>
          <cell r="L17" t="str">
            <v>Ana I. Carro P.</v>
          </cell>
          <cell r="M17" t="str">
            <v>ADI Virgen de la O</v>
          </cell>
          <cell r="N17" t="str">
            <v>ADI Virgen de la O</v>
          </cell>
          <cell r="O17">
            <v>26717</v>
          </cell>
          <cell r="P17">
            <v>-1</v>
          </cell>
          <cell r="Q17" t="str">
            <v>Discapacitados F</v>
          </cell>
          <cell r="R17" t="str">
            <v>F</v>
          </cell>
        </row>
        <row r="18">
          <cell r="C18" t="str">
            <v>I375</v>
          </cell>
          <cell r="D18" t="str">
            <v>Díaz</v>
          </cell>
          <cell r="E18" t="str">
            <v>Martínez</v>
          </cell>
          <cell r="F18" t="str">
            <v>Olalla</v>
          </cell>
          <cell r="H18" t="str">
            <v>DIAZ</v>
          </cell>
          <cell r="I18" t="str">
            <v>MARTINEZ</v>
          </cell>
          <cell r="J18" t="str">
            <v>OLALLA</v>
          </cell>
          <cell r="K18" t="str">
            <v/>
          </cell>
          <cell r="L18" t="str">
            <v>Olalla Díaz M.</v>
          </cell>
          <cell r="M18" t="str">
            <v>ADI Virgen de la O</v>
          </cell>
          <cell r="N18" t="str">
            <v>ADI Virgen de la O</v>
          </cell>
          <cell r="O18">
            <v>29318</v>
          </cell>
          <cell r="P18">
            <v>-1</v>
          </cell>
          <cell r="Q18" t="str">
            <v>Discapacitados F</v>
          </cell>
          <cell r="R18" t="str">
            <v>F</v>
          </cell>
        </row>
        <row r="19">
          <cell r="C19" t="str">
            <v>I374</v>
          </cell>
          <cell r="D19" t="str">
            <v>Díaz</v>
          </cell>
          <cell r="E19" t="str">
            <v>Martínez</v>
          </cell>
          <cell r="F19" t="str">
            <v>Soledad</v>
          </cell>
          <cell r="H19" t="str">
            <v>DIAZ</v>
          </cell>
          <cell r="I19" t="str">
            <v>MARTINEZ</v>
          </cell>
          <cell r="J19" t="str">
            <v>SOLEDAD</v>
          </cell>
          <cell r="K19" t="str">
            <v/>
          </cell>
          <cell r="L19" t="str">
            <v>Soledad Díaz M.</v>
          </cell>
          <cell r="M19" t="str">
            <v>ADI Virgen de la O</v>
          </cell>
          <cell r="N19" t="str">
            <v>ADI Virgen de la O</v>
          </cell>
          <cell r="O19">
            <v>29318</v>
          </cell>
          <cell r="P19">
            <v>-1</v>
          </cell>
          <cell r="Q19" t="str">
            <v>Discapacitados F</v>
          </cell>
          <cell r="R19" t="str">
            <v>F</v>
          </cell>
        </row>
        <row r="20">
          <cell r="C20" t="str">
            <v>I765</v>
          </cell>
          <cell r="D20" t="str">
            <v>El Gad</v>
          </cell>
          <cell r="F20" t="str">
            <v>El Houcein</v>
          </cell>
          <cell r="H20" t="str">
            <v>EL GAD</v>
          </cell>
          <cell r="I20" t="str">
            <v/>
          </cell>
          <cell r="J20" t="str">
            <v>EL HOUCEIN</v>
          </cell>
          <cell r="K20" t="str">
            <v/>
          </cell>
          <cell r="L20" t="str">
            <v>El Houcein El Gad</v>
          </cell>
          <cell r="M20" t="str">
            <v>ADI Virgen de la O</v>
          </cell>
          <cell r="N20" t="str">
            <v>ADI Virgen de la O</v>
          </cell>
          <cell r="O20">
            <v>34655</v>
          </cell>
          <cell r="P20">
            <v>-1</v>
          </cell>
          <cell r="Q20" t="str">
            <v>Discapacitados M</v>
          </cell>
          <cell r="R20" t="str">
            <v>M</v>
          </cell>
        </row>
        <row r="21">
          <cell r="C21" t="str">
            <v>I379</v>
          </cell>
          <cell r="D21" t="str">
            <v>García</v>
          </cell>
          <cell r="E21" t="str">
            <v>Bello</v>
          </cell>
          <cell r="F21" t="str">
            <v>Luis</v>
          </cell>
          <cell r="G21" t="str">
            <v>A.</v>
          </cell>
          <cell r="H21" t="str">
            <v>GARCIA</v>
          </cell>
          <cell r="I21" t="str">
            <v>BELLO</v>
          </cell>
          <cell r="J21" t="str">
            <v>LUIS</v>
          </cell>
          <cell r="K21" t="str">
            <v>A.</v>
          </cell>
          <cell r="L21" t="str">
            <v>Luis A. García B.</v>
          </cell>
          <cell r="M21" t="str">
            <v>ADI Virgen de la O</v>
          </cell>
          <cell r="N21" t="str">
            <v>ADI Virgen de la O</v>
          </cell>
          <cell r="O21">
            <v>31165</v>
          </cell>
          <cell r="P21">
            <v>-1</v>
          </cell>
          <cell r="Q21" t="str">
            <v>Discapacitados M</v>
          </cell>
          <cell r="R21" t="str">
            <v>M</v>
          </cell>
        </row>
        <row r="22">
          <cell r="C22" t="str">
            <v>I376</v>
          </cell>
          <cell r="D22" t="str">
            <v>González</v>
          </cell>
          <cell r="E22" t="str">
            <v>García</v>
          </cell>
          <cell r="F22" t="str">
            <v>Covadonga</v>
          </cell>
          <cell r="H22" t="str">
            <v>GONZALEZ</v>
          </cell>
          <cell r="I22" t="str">
            <v>GARCIA</v>
          </cell>
          <cell r="J22" t="str">
            <v>COVADONGA</v>
          </cell>
          <cell r="K22" t="str">
            <v/>
          </cell>
          <cell r="L22" t="str">
            <v>Covadonga González G.</v>
          </cell>
          <cell r="M22" t="str">
            <v>ADI Virgen de la O</v>
          </cell>
          <cell r="N22" t="str">
            <v>ADI Virgen de la O</v>
          </cell>
          <cell r="O22">
            <v>32697</v>
          </cell>
          <cell r="P22">
            <v>-1</v>
          </cell>
          <cell r="Q22" t="str">
            <v>Discapacitados F</v>
          </cell>
          <cell r="R22" t="str">
            <v>F</v>
          </cell>
        </row>
        <row r="23">
          <cell r="C23" t="str">
            <v>I384</v>
          </cell>
          <cell r="D23" t="str">
            <v>Iglesias</v>
          </cell>
          <cell r="E23" t="str">
            <v>Gil</v>
          </cell>
          <cell r="F23" t="str">
            <v>Jorge</v>
          </cell>
          <cell r="H23" t="str">
            <v>IGLESIAS</v>
          </cell>
          <cell r="I23" t="str">
            <v>GIL</v>
          </cell>
          <cell r="J23" t="str">
            <v>JORGE</v>
          </cell>
          <cell r="K23" t="str">
            <v/>
          </cell>
          <cell r="L23" t="str">
            <v>Jorge Iglesias G.</v>
          </cell>
          <cell r="M23" t="str">
            <v>ADI Virgen de la O</v>
          </cell>
          <cell r="N23" t="str">
            <v>ADI Virgen de la O</v>
          </cell>
          <cell r="O23">
            <v>31548</v>
          </cell>
          <cell r="P23">
            <v>-1</v>
          </cell>
          <cell r="Q23" t="str">
            <v>Discapacitados M</v>
          </cell>
          <cell r="R23" t="str">
            <v>M</v>
          </cell>
        </row>
        <row r="24">
          <cell r="C24" t="str">
            <v>I378</v>
          </cell>
          <cell r="D24" t="str">
            <v>Llecha</v>
          </cell>
          <cell r="E24" t="str">
            <v>Galiñanes</v>
          </cell>
          <cell r="F24" t="str">
            <v>Rafael</v>
          </cell>
          <cell r="H24" t="str">
            <v>LLECHA</v>
          </cell>
          <cell r="I24" t="str">
            <v>GALIÑANES</v>
          </cell>
          <cell r="J24" t="str">
            <v>RAFAEL</v>
          </cell>
          <cell r="K24" t="str">
            <v/>
          </cell>
          <cell r="L24" t="str">
            <v>Rafael Llecha G.</v>
          </cell>
          <cell r="M24" t="str">
            <v>ADI Virgen de la O</v>
          </cell>
          <cell r="N24" t="str">
            <v>ADI Virgen de la O</v>
          </cell>
          <cell r="O24">
            <v>25138</v>
          </cell>
          <cell r="P24">
            <v>-1</v>
          </cell>
          <cell r="Q24" t="str">
            <v>Discapacitados M</v>
          </cell>
          <cell r="R24" t="str">
            <v>M</v>
          </cell>
        </row>
        <row r="25">
          <cell r="C25" t="str">
            <v>I381</v>
          </cell>
          <cell r="D25" t="str">
            <v>Rey</v>
          </cell>
          <cell r="E25" t="str">
            <v>Castiñeiras</v>
          </cell>
          <cell r="F25" t="str">
            <v>Ramón</v>
          </cell>
          <cell r="H25" t="str">
            <v>REY</v>
          </cell>
          <cell r="I25" t="str">
            <v>CASTIÑEIRAS</v>
          </cell>
          <cell r="J25" t="str">
            <v>RAMON</v>
          </cell>
          <cell r="K25" t="str">
            <v/>
          </cell>
          <cell r="L25" t="str">
            <v>Ramón Rey C.</v>
          </cell>
          <cell r="M25" t="str">
            <v>ADI Virgen de la O</v>
          </cell>
          <cell r="N25" t="str">
            <v>ADI Virgen de la O</v>
          </cell>
          <cell r="O25">
            <v>31251</v>
          </cell>
          <cell r="P25">
            <v>-1</v>
          </cell>
          <cell r="Q25" t="str">
            <v>Discapacitados M</v>
          </cell>
          <cell r="R25" t="str">
            <v>M</v>
          </cell>
        </row>
        <row r="26">
          <cell r="C26" t="str">
            <v>I366</v>
          </cell>
          <cell r="D26" t="str">
            <v>Tato</v>
          </cell>
          <cell r="E26" t="str">
            <v>Rodríguez</v>
          </cell>
          <cell r="F26" t="str">
            <v>Vanesa</v>
          </cell>
          <cell r="H26" t="str">
            <v>TATO</v>
          </cell>
          <cell r="I26" t="str">
            <v>RODRIGUEZ</v>
          </cell>
          <cell r="J26" t="str">
            <v>VANESA</v>
          </cell>
          <cell r="K26" t="str">
            <v/>
          </cell>
          <cell r="L26" t="str">
            <v>Vanesa Tato R.</v>
          </cell>
          <cell r="M26" t="str">
            <v>ADI Virgen de la O</v>
          </cell>
          <cell r="N26" t="str">
            <v>ADI Virgen de la O</v>
          </cell>
          <cell r="O26">
            <v>31276</v>
          </cell>
          <cell r="P26">
            <v>-1</v>
          </cell>
          <cell r="Q26" t="str">
            <v>Discapacitados F</v>
          </cell>
          <cell r="R26" t="str">
            <v>F</v>
          </cell>
        </row>
        <row r="27">
          <cell r="C27">
            <v>22400</v>
          </cell>
          <cell r="D27" t="str">
            <v>Blanco</v>
          </cell>
          <cell r="E27" t="str">
            <v>Iglesias</v>
          </cell>
          <cell r="F27" t="str">
            <v>Alejandro</v>
          </cell>
          <cell r="H27" t="str">
            <v>BLANCO</v>
          </cell>
          <cell r="I27" t="str">
            <v>IGLESIAS</v>
          </cell>
          <cell r="J27" t="str">
            <v>ALEJANDRO</v>
          </cell>
          <cell r="K27" t="str">
            <v/>
          </cell>
          <cell r="L27" t="str">
            <v>Alejandro Blanco I.</v>
          </cell>
          <cell r="M27" t="str">
            <v>Agrupación Deportiva CP Zas</v>
          </cell>
          <cell r="N27" t="str">
            <v>Agrupación Deportiva CP Zas</v>
          </cell>
          <cell r="O27">
            <v>37586</v>
          </cell>
          <cell r="P27">
            <v>2002</v>
          </cell>
          <cell r="Q27" t="str">
            <v>Infantil M</v>
          </cell>
          <cell r="R27" t="str">
            <v>M</v>
          </cell>
        </row>
        <row r="28">
          <cell r="C28">
            <v>17347</v>
          </cell>
          <cell r="D28" t="str">
            <v>Blanco</v>
          </cell>
          <cell r="E28" t="str">
            <v>Rey</v>
          </cell>
          <cell r="F28" t="str">
            <v>Brais</v>
          </cell>
          <cell r="G28" t="str">
            <v/>
          </cell>
          <cell r="H28" t="str">
            <v>BLANCO</v>
          </cell>
          <cell r="I28" t="str">
            <v>REY</v>
          </cell>
          <cell r="J28" t="str">
            <v>BRAIS</v>
          </cell>
          <cell r="K28" t="str">
            <v/>
          </cell>
          <cell r="L28" t="str">
            <v>Brais Blanco R.</v>
          </cell>
          <cell r="M28" t="str">
            <v>Agrupación Deportiva CP Zas</v>
          </cell>
          <cell r="N28" t="str">
            <v>Agrupación Deportiva CP Zas</v>
          </cell>
          <cell r="O28">
            <v>36657</v>
          </cell>
          <cell r="P28">
            <v>2000</v>
          </cell>
          <cell r="Q28" t="str">
            <v>Juvenil M</v>
          </cell>
          <cell r="R28" t="str">
            <v>M</v>
          </cell>
        </row>
        <row r="29">
          <cell r="C29">
            <v>50523</v>
          </cell>
          <cell r="D29" t="str">
            <v>Blanco</v>
          </cell>
          <cell r="E29" t="str">
            <v>Varela</v>
          </cell>
          <cell r="F29" t="str">
            <v>David</v>
          </cell>
          <cell r="H29" t="str">
            <v>BLANCO</v>
          </cell>
          <cell r="I29" t="str">
            <v>VARELA</v>
          </cell>
          <cell r="J29" t="str">
            <v>DAVID</v>
          </cell>
          <cell r="K29" t="str">
            <v/>
          </cell>
          <cell r="L29" t="str">
            <v>David Blanco V.</v>
          </cell>
          <cell r="M29" t="str">
            <v>Agrupación Deportiva CP Zas</v>
          </cell>
          <cell r="N29" t="str">
            <v>Agrupación Deportiva CP Zas</v>
          </cell>
          <cell r="O29">
            <v>37417</v>
          </cell>
          <cell r="P29">
            <v>2002</v>
          </cell>
          <cell r="Q29" t="str">
            <v>Infantil M</v>
          </cell>
          <cell r="R29" t="str">
            <v>M</v>
          </cell>
        </row>
        <row r="30">
          <cell r="C30">
            <v>50525</v>
          </cell>
          <cell r="D30" t="str">
            <v>Blanco</v>
          </cell>
          <cell r="E30" t="str">
            <v>Varela</v>
          </cell>
          <cell r="F30" t="str">
            <v>Pablo</v>
          </cell>
          <cell r="H30" t="str">
            <v>BLANCO</v>
          </cell>
          <cell r="I30" t="str">
            <v>VARELA</v>
          </cell>
          <cell r="J30" t="str">
            <v>PABLO</v>
          </cell>
          <cell r="K30" t="str">
            <v/>
          </cell>
          <cell r="L30" t="str">
            <v>Pablo Blanco V.</v>
          </cell>
          <cell r="M30" t="str">
            <v>Agrupación Deportiva CP Zas</v>
          </cell>
          <cell r="N30" t="str">
            <v>Agrupación Deportiva CP Zas</v>
          </cell>
          <cell r="O30">
            <v>37987</v>
          </cell>
          <cell r="P30">
            <v>2004</v>
          </cell>
          <cell r="Q30" t="str">
            <v>Alevín M</v>
          </cell>
          <cell r="R30" t="str">
            <v>M</v>
          </cell>
        </row>
        <row r="31">
          <cell r="C31">
            <v>17350</v>
          </cell>
          <cell r="D31" t="str">
            <v>Bouzas</v>
          </cell>
          <cell r="E31" t="str">
            <v>Nieto</v>
          </cell>
          <cell r="F31" t="str">
            <v>Gabriel</v>
          </cell>
          <cell r="G31" t="str">
            <v/>
          </cell>
          <cell r="H31" t="str">
            <v>BOUZAS</v>
          </cell>
          <cell r="I31" t="str">
            <v>NIETO</v>
          </cell>
          <cell r="J31" t="str">
            <v>GABRIEL</v>
          </cell>
          <cell r="K31" t="str">
            <v/>
          </cell>
          <cell r="L31" t="str">
            <v>Gabriel Bouzas N.</v>
          </cell>
          <cell r="M31" t="str">
            <v>Agrupación Deportiva CP Zas</v>
          </cell>
          <cell r="N31" t="str">
            <v>Agrupación Deportiva CP Zas</v>
          </cell>
          <cell r="O31">
            <v>36520</v>
          </cell>
          <cell r="P31">
            <v>1999</v>
          </cell>
          <cell r="Q31" t="str">
            <v>Juvenil M</v>
          </cell>
          <cell r="R31" t="str">
            <v>M</v>
          </cell>
        </row>
        <row r="32">
          <cell r="C32">
            <v>17349</v>
          </cell>
          <cell r="D32" t="str">
            <v>Castro</v>
          </cell>
          <cell r="E32" t="str">
            <v>Martínez</v>
          </cell>
          <cell r="F32" t="str">
            <v>Adrián</v>
          </cell>
          <cell r="G32" t="str">
            <v/>
          </cell>
          <cell r="H32" t="str">
            <v>CASTRO</v>
          </cell>
          <cell r="I32" t="str">
            <v>MARTINEZ</v>
          </cell>
          <cell r="J32" t="str">
            <v>ADRIAN</v>
          </cell>
          <cell r="K32" t="str">
            <v/>
          </cell>
          <cell r="L32" t="str">
            <v>Adrián Castro M.</v>
          </cell>
          <cell r="M32" t="str">
            <v>Agrupación Deportiva CP Zas</v>
          </cell>
          <cell r="N32" t="str">
            <v>Agrupación Deportiva CP Zas</v>
          </cell>
          <cell r="O32">
            <v>36177</v>
          </cell>
          <cell r="P32">
            <v>1999</v>
          </cell>
          <cell r="Q32" t="str">
            <v>Juvenil M</v>
          </cell>
          <cell r="R32" t="str">
            <v>M</v>
          </cell>
        </row>
        <row r="33">
          <cell r="C33" t="str">
            <v>G166</v>
          </cell>
          <cell r="D33" t="str">
            <v>Castro</v>
          </cell>
          <cell r="E33" t="str">
            <v>Martínez</v>
          </cell>
          <cell r="F33" t="str">
            <v>Lorena</v>
          </cell>
          <cell r="G33" t="str">
            <v/>
          </cell>
          <cell r="H33" t="str">
            <v>CASTRO</v>
          </cell>
          <cell r="I33" t="str">
            <v>MARTINEZ</v>
          </cell>
          <cell r="J33" t="str">
            <v>LORENA</v>
          </cell>
          <cell r="K33" t="str">
            <v/>
          </cell>
          <cell r="L33" t="str">
            <v>Lorena Castro M.</v>
          </cell>
          <cell r="M33" t="str">
            <v>Agrupación Deportiva CP Zas</v>
          </cell>
          <cell r="N33" t="str">
            <v>Agrupación Deportiva CP Zas</v>
          </cell>
          <cell r="O33">
            <v>37741</v>
          </cell>
          <cell r="P33">
            <v>2003</v>
          </cell>
          <cell r="Q33" t="str">
            <v>Infantil F</v>
          </cell>
          <cell r="R33" t="str">
            <v>F</v>
          </cell>
        </row>
        <row r="34">
          <cell r="C34">
            <v>50135</v>
          </cell>
          <cell r="D34" t="str">
            <v>Cernadas</v>
          </cell>
          <cell r="E34" t="str">
            <v>Lema</v>
          </cell>
          <cell r="F34" t="str">
            <v>Carmen</v>
          </cell>
          <cell r="G34" t="str">
            <v>Gloria</v>
          </cell>
          <cell r="H34" t="str">
            <v>CERNADAS</v>
          </cell>
          <cell r="I34" t="str">
            <v>LEMA</v>
          </cell>
          <cell r="J34" t="str">
            <v>CARMEN</v>
          </cell>
          <cell r="K34" t="str">
            <v>GLORIA</v>
          </cell>
          <cell r="L34" t="str">
            <v>Carmen G. Cernadas L.</v>
          </cell>
          <cell r="M34" t="str">
            <v>Agrupación Deportiva CP Zas</v>
          </cell>
          <cell r="N34" t="str">
            <v>Agrupación Deportiva CP Zas</v>
          </cell>
          <cell r="O34">
            <v>36766</v>
          </cell>
          <cell r="P34">
            <v>2000</v>
          </cell>
          <cell r="Q34" t="str">
            <v>Juvenil F</v>
          </cell>
          <cell r="R34" t="str">
            <v>F</v>
          </cell>
        </row>
        <row r="35">
          <cell r="C35">
            <v>50134</v>
          </cell>
          <cell r="D35" t="str">
            <v>Cernadas</v>
          </cell>
          <cell r="E35" t="str">
            <v>Lema</v>
          </cell>
          <cell r="F35" t="str">
            <v>Diego</v>
          </cell>
          <cell r="G35" t="str">
            <v>Eduardo</v>
          </cell>
          <cell r="H35" t="str">
            <v>CERNADAS</v>
          </cell>
          <cell r="I35" t="str">
            <v>LEMA</v>
          </cell>
          <cell r="J35" t="str">
            <v>DIEGO</v>
          </cell>
          <cell r="K35" t="str">
            <v>EDUARDO</v>
          </cell>
          <cell r="L35" t="str">
            <v>Diego E. Cernadas L.</v>
          </cell>
          <cell r="M35" t="str">
            <v>Agrupación Deportiva CP Zas</v>
          </cell>
          <cell r="N35" t="str">
            <v>Agrupación Deportiva CP Zas</v>
          </cell>
          <cell r="O35">
            <v>37361</v>
          </cell>
          <cell r="P35">
            <v>2002</v>
          </cell>
          <cell r="Q35" t="str">
            <v>Infantil M</v>
          </cell>
          <cell r="R35" t="str">
            <v>M</v>
          </cell>
        </row>
        <row r="36">
          <cell r="C36">
            <v>50136</v>
          </cell>
          <cell r="D36" t="str">
            <v>Cernadas</v>
          </cell>
          <cell r="E36" t="str">
            <v>Lema</v>
          </cell>
          <cell r="F36" t="str">
            <v>Laura</v>
          </cell>
          <cell r="G36" t="str">
            <v>Manuela</v>
          </cell>
          <cell r="H36" t="str">
            <v>CERNADAS</v>
          </cell>
          <cell r="I36" t="str">
            <v>LEMA</v>
          </cell>
          <cell r="J36" t="str">
            <v>LAURA</v>
          </cell>
          <cell r="K36" t="str">
            <v>MANUELA</v>
          </cell>
          <cell r="L36" t="str">
            <v>Laura M. Cernadas L.</v>
          </cell>
          <cell r="M36" t="str">
            <v>Agrupación Deportiva CP Zas</v>
          </cell>
          <cell r="N36" t="str">
            <v>Agrupación Deportiva CP Zas</v>
          </cell>
          <cell r="O36">
            <v>38337</v>
          </cell>
          <cell r="P36">
            <v>2004</v>
          </cell>
          <cell r="Q36" t="str">
            <v>Alevín F</v>
          </cell>
          <cell r="R36" t="str">
            <v>F</v>
          </cell>
        </row>
        <row r="37">
          <cell r="C37">
            <v>19459</v>
          </cell>
          <cell r="D37" t="str">
            <v>Costa</v>
          </cell>
          <cell r="E37" t="str">
            <v>Montes</v>
          </cell>
          <cell r="F37" t="str">
            <v>Marta</v>
          </cell>
          <cell r="G37" t="str">
            <v/>
          </cell>
          <cell r="H37" t="str">
            <v>COSTA</v>
          </cell>
          <cell r="I37" t="str">
            <v>MONTES</v>
          </cell>
          <cell r="J37" t="str">
            <v>MARTA</v>
          </cell>
          <cell r="K37" t="str">
            <v/>
          </cell>
          <cell r="L37" t="str">
            <v>Marta Costa M.</v>
          </cell>
          <cell r="M37" t="str">
            <v>Agrupación Deportiva CP Zas</v>
          </cell>
          <cell r="N37" t="str">
            <v>Agrupación Deportiva CP Zas</v>
          </cell>
          <cell r="O37">
            <v>37604</v>
          </cell>
          <cell r="P37">
            <v>2002</v>
          </cell>
          <cell r="Q37" t="str">
            <v>Infantil F</v>
          </cell>
          <cell r="R37" t="str">
            <v>F</v>
          </cell>
        </row>
        <row r="38">
          <cell r="C38">
            <v>21291</v>
          </cell>
          <cell r="D38" t="str">
            <v>Costa</v>
          </cell>
          <cell r="E38" t="str">
            <v>Romero</v>
          </cell>
          <cell r="F38" t="str">
            <v>Manuel</v>
          </cell>
          <cell r="G38" t="str">
            <v/>
          </cell>
          <cell r="H38" t="str">
            <v>COSTA</v>
          </cell>
          <cell r="I38" t="str">
            <v>ROMERO</v>
          </cell>
          <cell r="J38" t="str">
            <v>MANUEL</v>
          </cell>
          <cell r="K38" t="str">
            <v/>
          </cell>
          <cell r="L38" t="str">
            <v>Manuel Costa R.</v>
          </cell>
          <cell r="M38" t="str">
            <v>Agrupación Deportiva CP Zas</v>
          </cell>
          <cell r="N38" t="str">
            <v>Agrupación Deportiva CP Zas</v>
          </cell>
          <cell r="O38">
            <v>36836</v>
          </cell>
          <cell r="P38">
            <v>2000</v>
          </cell>
          <cell r="Q38" t="str">
            <v>Juvenil M</v>
          </cell>
          <cell r="R38" t="str">
            <v>M</v>
          </cell>
        </row>
        <row r="39">
          <cell r="C39">
            <v>18515</v>
          </cell>
          <cell r="D39" t="str">
            <v>Domínguez</v>
          </cell>
          <cell r="E39" t="str">
            <v>Freire</v>
          </cell>
          <cell r="F39" t="str">
            <v>Miriam</v>
          </cell>
          <cell r="G39" t="str">
            <v/>
          </cell>
          <cell r="H39" t="str">
            <v>DOMINGUEZ</v>
          </cell>
          <cell r="I39" t="str">
            <v>FREIRE</v>
          </cell>
          <cell r="J39" t="str">
            <v>MIRIAM</v>
          </cell>
          <cell r="K39" t="str">
            <v/>
          </cell>
          <cell r="L39" t="str">
            <v>Miriam Domínguez F.</v>
          </cell>
          <cell r="M39" t="str">
            <v>Agrupación Deportiva CP Zas</v>
          </cell>
          <cell r="N39" t="str">
            <v>Agrupación Deportiva CP Zas</v>
          </cell>
          <cell r="O39">
            <v>37473</v>
          </cell>
          <cell r="P39">
            <v>2002</v>
          </cell>
          <cell r="Q39" t="str">
            <v>Infantil F</v>
          </cell>
          <cell r="R39" t="str">
            <v>F</v>
          </cell>
        </row>
        <row r="40">
          <cell r="C40">
            <v>18514</v>
          </cell>
          <cell r="D40" t="str">
            <v>Domínguez</v>
          </cell>
          <cell r="E40" t="str">
            <v>Pena</v>
          </cell>
          <cell r="F40" t="str">
            <v>Juan</v>
          </cell>
          <cell r="G40" t="str">
            <v>Manuel</v>
          </cell>
          <cell r="H40" t="str">
            <v>DOMINGUEZ</v>
          </cell>
          <cell r="I40" t="str">
            <v>PENA</v>
          </cell>
          <cell r="J40" t="str">
            <v>JUAN</v>
          </cell>
          <cell r="K40" t="str">
            <v>MANUEL</v>
          </cell>
          <cell r="L40" t="str">
            <v>Juan M. Domínguez P.</v>
          </cell>
          <cell r="M40" t="str">
            <v>Agrupación Deportiva CP Zas</v>
          </cell>
          <cell r="N40" t="str">
            <v>Agrupación Deportiva CP Zas</v>
          </cell>
          <cell r="O40">
            <v>23971</v>
          </cell>
          <cell r="P40">
            <v>1965</v>
          </cell>
          <cell r="Q40" t="str">
            <v>Vet +50 M</v>
          </cell>
          <cell r="R40" t="str">
            <v>M</v>
          </cell>
        </row>
        <row r="41">
          <cell r="C41">
            <v>17067</v>
          </cell>
          <cell r="D41" t="str">
            <v>Fagín</v>
          </cell>
          <cell r="E41" t="str">
            <v>Guerra</v>
          </cell>
          <cell r="F41" t="str">
            <v>Andrés</v>
          </cell>
          <cell r="G41" t="str">
            <v/>
          </cell>
          <cell r="H41" t="str">
            <v>FAGIN</v>
          </cell>
          <cell r="I41" t="str">
            <v>GUERRA</v>
          </cell>
          <cell r="J41" t="str">
            <v>ANDRES</v>
          </cell>
          <cell r="K41" t="str">
            <v/>
          </cell>
          <cell r="L41" t="str">
            <v>Andrés Fagín G.</v>
          </cell>
          <cell r="M41" t="str">
            <v>Agrupación Deportiva CP Zas</v>
          </cell>
          <cell r="N41" t="str">
            <v>Agrupación Deportiva CP Zas</v>
          </cell>
          <cell r="O41">
            <v>31272</v>
          </cell>
          <cell r="P41">
            <v>1985</v>
          </cell>
          <cell r="Q41" t="str">
            <v>Sénior M</v>
          </cell>
          <cell r="R41" t="str">
            <v>M</v>
          </cell>
        </row>
        <row r="42">
          <cell r="C42">
            <v>9322</v>
          </cell>
          <cell r="D42" t="str">
            <v>Ferreiro</v>
          </cell>
          <cell r="E42" t="str">
            <v>Espasandín</v>
          </cell>
          <cell r="F42" t="str">
            <v>Jesús</v>
          </cell>
          <cell r="G42" t="str">
            <v>Manuel</v>
          </cell>
          <cell r="H42" t="str">
            <v>FERREIRO</v>
          </cell>
          <cell r="I42" t="str">
            <v>ESPASANDIN</v>
          </cell>
          <cell r="J42" t="str">
            <v>JESUS</v>
          </cell>
          <cell r="K42" t="str">
            <v>MANUEL</v>
          </cell>
          <cell r="L42" t="str">
            <v>Jesús M. Ferreiro E.</v>
          </cell>
          <cell r="M42" t="str">
            <v>Agrupación Deportiva CP Zas</v>
          </cell>
          <cell r="N42" t="str">
            <v>Agrupación Deportiva CP Zas</v>
          </cell>
          <cell r="O42">
            <v>25322</v>
          </cell>
          <cell r="P42">
            <v>1969</v>
          </cell>
          <cell r="Q42" t="str">
            <v>Vet +40 M</v>
          </cell>
          <cell r="R42" t="str">
            <v>M</v>
          </cell>
        </row>
        <row r="43">
          <cell r="C43">
            <v>50140</v>
          </cell>
          <cell r="D43" t="str">
            <v>García</v>
          </cell>
          <cell r="E43" t="str">
            <v>Blanco</v>
          </cell>
          <cell r="F43" t="str">
            <v>Eduardo</v>
          </cell>
          <cell r="G43" t="str">
            <v/>
          </cell>
          <cell r="H43" t="str">
            <v>GARCIA</v>
          </cell>
          <cell r="I43" t="str">
            <v>BLANCO</v>
          </cell>
          <cell r="J43" t="str">
            <v>EDUARDO</v>
          </cell>
          <cell r="K43" t="str">
            <v/>
          </cell>
          <cell r="L43" t="str">
            <v>Eduardo García B.</v>
          </cell>
          <cell r="M43" t="str">
            <v>Agrupación Deportiva CP Zas</v>
          </cell>
          <cell r="N43" t="str">
            <v>Agrupación Deportiva CP Zas</v>
          </cell>
          <cell r="O43">
            <v>26257</v>
          </cell>
          <cell r="P43">
            <v>1971</v>
          </cell>
          <cell r="Q43" t="str">
            <v>Vet +40 M</v>
          </cell>
          <cell r="R43" t="str">
            <v>M</v>
          </cell>
        </row>
        <row r="44">
          <cell r="C44">
            <v>6860</v>
          </cell>
          <cell r="D44" t="str">
            <v>García</v>
          </cell>
          <cell r="E44" t="str">
            <v>Lema</v>
          </cell>
          <cell r="F44" t="str">
            <v>Ángel</v>
          </cell>
          <cell r="G44" t="str">
            <v/>
          </cell>
          <cell r="H44" t="str">
            <v>GARCIA</v>
          </cell>
          <cell r="I44" t="str">
            <v>LEMA</v>
          </cell>
          <cell r="J44" t="str">
            <v>ANGEL</v>
          </cell>
          <cell r="K44" t="str">
            <v/>
          </cell>
          <cell r="L44" t="str">
            <v>Ángel García L.</v>
          </cell>
          <cell r="M44" t="str">
            <v>Agrupación Deportiva CP Zas</v>
          </cell>
          <cell r="N44" t="str">
            <v>Agrupación Deportiva CP Zas</v>
          </cell>
          <cell r="O44">
            <v>34071</v>
          </cell>
          <cell r="P44">
            <v>1993</v>
          </cell>
          <cell r="Q44" t="str">
            <v>Sénior M</v>
          </cell>
          <cell r="R44" t="str">
            <v>M</v>
          </cell>
        </row>
        <row r="45">
          <cell r="C45">
            <v>22331</v>
          </cell>
          <cell r="D45" t="str">
            <v>García</v>
          </cell>
          <cell r="E45" t="str">
            <v>Martínez</v>
          </cell>
          <cell r="F45" t="str">
            <v>Laura</v>
          </cell>
          <cell r="G45" t="str">
            <v/>
          </cell>
          <cell r="H45" t="str">
            <v>GARCIA</v>
          </cell>
          <cell r="I45" t="str">
            <v>MARTINEZ</v>
          </cell>
          <cell r="J45" t="str">
            <v>LAURA</v>
          </cell>
          <cell r="K45" t="str">
            <v/>
          </cell>
          <cell r="L45" t="str">
            <v>Laura García M.</v>
          </cell>
          <cell r="M45" t="str">
            <v>Agrupación Deportiva CP Zas</v>
          </cell>
          <cell r="N45" t="str">
            <v>Agrupación Deportiva CP Zas</v>
          </cell>
          <cell r="O45">
            <v>39438</v>
          </cell>
          <cell r="P45">
            <v>2007</v>
          </cell>
          <cell r="Q45" t="str">
            <v>Benjamín F</v>
          </cell>
          <cell r="R45" t="str">
            <v>F</v>
          </cell>
        </row>
        <row r="46">
          <cell r="C46">
            <v>50524</v>
          </cell>
          <cell r="D46" t="str">
            <v>Gascó</v>
          </cell>
          <cell r="E46" t="str">
            <v>Calo</v>
          </cell>
          <cell r="F46" t="str">
            <v>Álvaro</v>
          </cell>
          <cell r="H46" t="str">
            <v>GASCO</v>
          </cell>
          <cell r="I46" t="str">
            <v>CALO</v>
          </cell>
          <cell r="J46" t="str">
            <v>ALVARO</v>
          </cell>
          <cell r="K46" t="str">
            <v/>
          </cell>
          <cell r="L46" t="str">
            <v>Álvaro Gascó C.</v>
          </cell>
          <cell r="M46" t="str">
            <v>Agrupación Deportiva CP Zas</v>
          </cell>
          <cell r="N46" t="str">
            <v>Agrupación Deportiva CP Zas</v>
          </cell>
          <cell r="O46">
            <v>36752</v>
          </cell>
          <cell r="P46">
            <v>2000</v>
          </cell>
          <cell r="Q46" t="str">
            <v>Juvenil M</v>
          </cell>
          <cell r="R46" t="str">
            <v>M</v>
          </cell>
        </row>
        <row r="47">
          <cell r="C47">
            <v>27417</v>
          </cell>
          <cell r="D47" t="str">
            <v>Gesto</v>
          </cell>
          <cell r="E47" t="str">
            <v>Herrera</v>
          </cell>
          <cell r="F47" t="str">
            <v>Brais</v>
          </cell>
          <cell r="H47" t="str">
            <v>GESTO</v>
          </cell>
          <cell r="I47" t="str">
            <v>HERRERA</v>
          </cell>
          <cell r="J47" t="str">
            <v>BRAIS</v>
          </cell>
          <cell r="K47" t="str">
            <v/>
          </cell>
          <cell r="L47" t="str">
            <v>Brais Gesto H.</v>
          </cell>
          <cell r="M47" t="str">
            <v>Agrupación Deportiva CP Zas</v>
          </cell>
          <cell r="N47" t="str">
            <v>Agrupación Deportiva CP Zas</v>
          </cell>
          <cell r="O47">
            <v>37609</v>
          </cell>
          <cell r="P47">
            <v>2002</v>
          </cell>
          <cell r="Q47" t="str">
            <v>Infantil M</v>
          </cell>
          <cell r="R47" t="str">
            <v>M</v>
          </cell>
        </row>
        <row r="48">
          <cell r="C48">
            <v>50612</v>
          </cell>
          <cell r="D48" t="str">
            <v>Lado</v>
          </cell>
          <cell r="E48" t="str">
            <v>Costa</v>
          </cell>
          <cell r="F48" t="str">
            <v>Adrián</v>
          </cell>
          <cell r="H48" t="str">
            <v>LADO</v>
          </cell>
          <cell r="I48" t="str">
            <v>COSTA</v>
          </cell>
          <cell r="J48" t="str">
            <v>ADRIAN</v>
          </cell>
          <cell r="K48" t="str">
            <v/>
          </cell>
          <cell r="L48" t="str">
            <v>Adrián Lado C.</v>
          </cell>
          <cell r="M48" t="str">
            <v>Agrupación Deportiva CP Zas</v>
          </cell>
          <cell r="N48" t="str">
            <v>Agrupación Deportiva CP Zas</v>
          </cell>
          <cell r="O48">
            <v>37622</v>
          </cell>
          <cell r="P48">
            <v>2003</v>
          </cell>
          <cell r="Q48" t="str">
            <v>Infantil M</v>
          </cell>
          <cell r="R48" t="str">
            <v>M</v>
          </cell>
        </row>
        <row r="49">
          <cell r="C49">
            <v>26759</v>
          </cell>
          <cell r="D49" t="str">
            <v>Lado</v>
          </cell>
          <cell r="E49" t="str">
            <v>Costa</v>
          </cell>
          <cell r="F49" t="str">
            <v>José</v>
          </cell>
          <cell r="G49" t="str">
            <v>A.</v>
          </cell>
          <cell r="H49" t="str">
            <v>LADO</v>
          </cell>
          <cell r="I49" t="str">
            <v>COSTA</v>
          </cell>
          <cell r="J49" t="str">
            <v>JOSE</v>
          </cell>
          <cell r="K49" t="str">
            <v>A.</v>
          </cell>
          <cell r="L49" t="str">
            <v>José A. Lado C.</v>
          </cell>
          <cell r="M49" t="str">
            <v>Agrupación Deportiva CP Zas</v>
          </cell>
          <cell r="N49" t="str">
            <v>Agrupación Deportiva CP Zas</v>
          </cell>
          <cell r="O49">
            <v>36817</v>
          </cell>
          <cell r="P49">
            <v>2000</v>
          </cell>
          <cell r="Q49" t="str">
            <v>Juvenil M</v>
          </cell>
          <cell r="R49" t="str">
            <v>M</v>
          </cell>
        </row>
        <row r="50">
          <cell r="C50">
            <v>6167</v>
          </cell>
          <cell r="D50" t="str">
            <v>Lema</v>
          </cell>
          <cell r="E50" t="str">
            <v>Pérez</v>
          </cell>
          <cell r="F50" t="str">
            <v>Manuel</v>
          </cell>
          <cell r="G50" t="str">
            <v>Esteban</v>
          </cell>
          <cell r="H50" t="str">
            <v>LEMA</v>
          </cell>
          <cell r="I50" t="str">
            <v>PEREZ</v>
          </cell>
          <cell r="J50" t="str">
            <v>MANUEL</v>
          </cell>
          <cell r="K50" t="str">
            <v>ESTEBAN</v>
          </cell>
          <cell r="L50" t="str">
            <v>Manuel E. Lema P.</v>
          </cell>
          <cell r="M50" t="str">
            <v>Agrupación Deportiva CP Zas</v>
          </cell>
          <cell r="N50" t="str">
            <v>Agrupación Deportiva CP Zas</v>
          </cell>
          <cell r="O50">
            <v>20815</v>
          </cell>
          <cell r="P50">
            <v>1956</v>
          </cell>
          <cell r="Q50" t="str">
            <v>Vet +60 M</v>
          </cell>
          <cell r="R50" t="str">
            <v>M</v>
          </cell>
        </row>
        <row r="51">
          <cell r="C51">
            <v>16876</v>
          </cell>
          <cell r="D51" t="str">
            <v>Loffman</v>
          </cell>
          <cell r="E51" t="str">
            <v/>
          </cell>
          <cell r="F51" t="str">
            <v>Cristopher</v>
          </cell>
          <cell r="G51" t="str">
            <v>Roy</v>
          </cell>
          <cell r="H51" t="str">
            <v>LOFFMAN</v>
          </cell>
          <cell r="I51" t="str">
            <v/>
          </cell>
          <cell r="J51" t="str">
            <v>CRISTOPHER</v>
          </cell>
          <cell r="K51" t="str">
            <v>ROY</v>
          </cell>
          <cell r="L51" t="str">
            <v>Cristopher R. Loffman</v>
          </cell>
          <cell r="M51" t="str">
            <v>Agrupación Deportiva CP Zas</v>
          </cell>
          <cell r="N51" t="str">
            <v>Agrupación Deportiva CP Zas</v>
          </cell>
          <cell r="O51">
            <v>20886</v>
          </cell>
          <cell r="P51">
            <v>1957</v>
          </cell>
          <cell r="Q51" t="str">
            <v>Vet +60 M</v>
          </cell>
          <cell r="R51" t="str">
            <v>M</v>
          </cell>
        </row>
        <row r="52">
          <cell r="C52">
            <v>50508</v>
          </cell>
          <cell r="D52" t="str">
            <v>López</v>
          </cell>
          <cell r="E52" t="str">
            <v>Pereiro</v>
          </cell>
          <cell r="F52" t="str">
            <v>Raúl</v>
          </cell>
          <cell r="G52" t="str">
            <v/>
          </cell>
          <cell r="H52" t="str">
            <v>LOPEZ</v>
          </cell>
          <cell r="I52" t="str">
            <v>PEREIRO</v>
          </cell>
          <cell r="J52" t="str">
            <v>RAUL</v>
          </cell>
          <cell r="K52" t="str">
            <v/>
          </cell>
          <cell r="L52" t="str">
            <v>Raúl López P.</v>
          </cell>
          <cell r="M52" t="str">
            <v>Agrupación Deportiva CP Zas</v>
          </cell>
          <cell r="N52" t="str">
            <v>Agrupación Deportiva CP Zas</v>
          </cell>
          <cell r="O52">
            <v>37645</v>
          </cell>
          <cell r="P52">
            <v>2003</v>
          </cell>
          <cell r="Q52" t="str">
            <v>Infantil M</v>
          </cell>
          <cell r="R52" t="str">
            <v>M</v>
          </cell>
        </row>
        <row r="53">
          <cell r="C53">
            <v>50234</v>
          </cell>
          <cell r="D53" t="str">
            <v>Martínez</v>
          </cell>
          <cell r="E53" t="str">
            <v>Calo</v>
          </cell>
          <cell r="F53" t="str">
            <v>Cristian</v>
          </cell>
          <cell r="G53" t="str">
            <v/>
          </cell>
          <cell r="H53" t="str">
            <v>MARTINEZ</v>
          </cell>
          <cell r="I53" t="str">
            <v>CALO</v>
          </cell>
          <cell r="J53" t="str">
            <v>CRISTIAN</v>
          </cell>
          <cell r="K53" t="str">
            <v/>
          </cell>
          <cell r="L53" t="str">
            <v>Cristian Martínez C.</v>
          </cell>
          <cell r="M53" t="str">
            <v>Agrupación Deportiva CP Zas</v>
          </cell>
          <cell r="N53" t="str">
            <v>Agrupación Deportiva CP Zas</v>
          </cell>
          <cell r="O53">
            <v>36065</v>
          </cell>
          <cell r="P53">
            <v>1998</v>
          </cell>
          <cell r="Q53" t="str">
            <v>Sub-23 M</v>
          </cell>
          <cell r="R53" t="str">
            <v>M</v>
          </cell>
        </row>
        <row r="54">
          <cell r="C54">
            <v>14627</v>
          </cell>
          <cell r="D54" t="str">
            <v>Martínez</v>
          </cell>
          <cell r="E54" t="str">
            <v>Lema</v>
          </cell>
          <cell r="F54" t="str">
            <v>Gonzalo</v>
          </cell>
          <cell r="G54" t="str">
            <v/>
          </cell>
          <cell r="H54" t="str">
            <v>MARTINEZ</v>
          </cell>
          <cell r="I54" t="str">
            <v>LEMA</v>
          </cell>
          <cell r="J54" t="str">
            <v>GONZALO</v>
          </cell>
          <cell r="K54" t="str">
            <v/>
          </cell>
          <cell r="L54" t="str">
            <v>Gonzalo Martínez L.</v>
          </cell>
          <cell r="M54" t="str">
            <v>Agrupación Deportiva CP Zas</v>
          </cell>
          <cell r="N54" t="str">
            <v>Agrupación Deportiva CP Zas</v>
          </cell>
          <cell r="O54">
            <v>34582</v>
          </cell>
          <cell r="P54">
            <v>1994</v>
          </cell>
          <cell r="Q54" t="str">
            <v>Sub-23 M</v>
          </cell>
          <cell r="R54" t="str">
            <v>M</v>
          </cell>
        </row>
        <row r="55">
          <cell r="C55">
            <v>22847</v>
          </cell>
          <cell r="D55" t="str">
            <v>Moledo</v>
          </cell>
          <cell r="E55" t="str">
            <v>Barreiros</v>
          </cell>
          <cell r="F55" t="str">
            <v>Juan</v>
          </cell>
          <cell r="G55" t="str">
            <v>José</v>
          </cell>
          <cell r="H55" t="str">
            <v>MOLEDO</v>
          </cell>
          <cell r="I55" t="str">
            <v>BARREIROS</v>
          </cell>
          <cell r="J55" t="str">
            <v>JUAN</v>
          </cell>
          <cell r="K55" t="str">
            <v>JOSE</v>
          </cell>
          <cell r="L55" t="str">
            <v>Juan J. Moledo B.</v>
          </cell>
          <cell r="M55" t="str">
            <v>Agrupación Deportiva CP Zas</v>
          </cell>
          <cell r="N55" t="str">
            <v>Agrupación Deportiva CP Zas</v>
          </cell>
          <cell r="O55">
            <v>36425</v>
          </cell>
          <cell r="P55">
            <v>1999</v>
          </cell>
          <cell r="Q55" t="str">
            <v>Juvenil M</v>
          </cell>
          <cell r="R55" t="str">
            <v>M</v>
          </cell>
        </row>
        <row r="56">
          <cell r="C56">
            <v>27872</v>
          </cell>
          <cell r="D56" t="str">
            <v>Mourelle</v>
          </cell>
          <cell r="E56" t="str">
            <v>Torrado</v>
          </cell>
          <cell r="F56" t="str">
            <v>Mario</v>
          </cell>
          <cell r="H56" t="str">
            <v>MOURELLE</v>
          </cell>
          <cell r="I56" t="str">
            <v>TORRADO</v>
          </cell>
          <cell r="J56" t="str">
            <v>MARIO</v>
          </cell>
          <cell r="K56" t="str">
            <v/>
          </cell>
          <cell r="L56" t="str">
            <v>Mario Mourelle T.</v>
          </cell>
          <cell r="M56" t="str">
            <v>Agrupación Deportiva CP Zas</v>
          </cell>
          <cell r="N56" t="str">
            <v>Agrupación Deportiva CP Zas</v>
          </cell>
          <cell r="O56">
            <v>37635</v>
          </cell>
          <cell r="P56">
            <v>2003</v>
          </cell>
          <cell r="Q56" t="str">
            <v>Infantil M</v>
          </cell>
          <cell r="R56" t="str">
            <v>M</v>
          </cell>
        </row>
        <row r="57">
          <cell r="C57">
            <v>14928</v>
          </cell>
          <cell r="D57" t="str">
            <v>Neto</v>
          </cell>
          <cell r="E57" t="str">
            <v>Domingues</v>
          </cell>
          <cell r="F57" t="str">
            <v>Ángela</v>
          </cell>
          <cell r="G57" t="str">
            <v/>
          </cell>
          <cell r="H57" t="str">
            <v>NETO</v>
          </cell>
          <cell r="I57" t="str">
            <v>DOMINGUES</v>
          </cell>
          <cell r="J57" t="str">
            <v>ANGELA</v>
          </cell>
          <cell r="K57" t="str">
            <v/>
          </cell>
          <cell r="L57" t="str">
            <v>Ángela Neto D.</v>
          </cell>
          <cell r="M57" t="str">
            <v>Agrupación Deportiva CP Zas</v>
          </cell>
          <cell r="N57" t="str">
            <v>Agrupación Deportiva CP Zas</v>
          </cell>
          <cell r="O57">
            <v>32156</v>
          </cell>
          <cell r="P57">
            <v>1988</v>
          </cell>
          <cell r="Q57" t="str">
            <v>Sénior F</v>
          </cell>
          <cell r="R57" t="str">
            <v>F</v>
          </cell>
        </row>
        <row r="58">
          <cell r="C58">
            <v>50530</v>
          </cell>
          <cell r="D58" t="str">
            <v>París</v>
          </cell>
          <cell r="E58" t="str">
            <v>Novío</v>
          </cell>
          <cell r="F58" t="str">
            <v>Martín</v>
          </cell>
          <cell r="H58" t="str">
            <v>PARIS</v>
          </cell>
          <cell r="I58" t="str">
            <v>NOVIO</v>
          </cell>
          <cell r="J58" t="str">
            <v>MARTIN</v>
          </cell>
          <cell r="K58" t="str">
            <v/>
          </cell>
          <cell r="L58" t="str">
            <v>Martín París N.</v>
          </cell>
          <cell r="M58" t="str">
            <v>Agrupación Deportiva CP Zas</v>
          </cell>
          <cell r="N58" t="str">
            <v>Agrupación Deportiva CP Zas</v>
          </cell>
          <cell r="O58">
            <v>37188</v>
          </cell>
          <cell r="P58">
            <v>2001</v>
          </cell>
          <cell r="Q58" t="str">
            <v>Juvenil M</v>
          </cell>
          <cell r="R58" t="str">
            <v>M</v>
          </cell>
        </row>
        <row r="59">
          <cell r="C59">
            <v>22326</v>
          </cell>
          <cell r="D59" t="str">
            <v>Paz</v>
          </cell>
          <cell r="E59" t="str">
            <v>Pereira</v>
          </cell>
          <cell r="F59" t="str">
            <v>Nicolás</v>
          </cell>
          <cell r="H59" t="str">
            <v>PAZ</v>
          </cell>
          <cell r="I59" t="str">
            <v>PEREIRA</v>
          </cell>
          <cell r="J59" t="str">
            <v>NICOLAS</v>
          </cell>
          <cell r="K59" t="str">
            <v/>
          </cell>
          <cell r="L59" t="str">
            <v>Nicolás Paz P.</v>
          </cell>
          <cell r="M59" t="str">
            <v>Agrupación Deportiva CP Zas</v>
          </cell>
          <cell r="N59" t="str">
            <v>Agrupación Deportiva CP Zas</v>
          </cell>
          <cell r="O59">
            <v>38392</v>
          </cell>
          <cell r="P59">
            <v>2005</v>
          </cell>
          <cell r="Q59" t="str">
            <v>Alevín M</v>
          </cell>
          <cell r="R59" t="str">
            <v>M</v>
          </cell>
        </row>
        <row r="60">
          <cell r="C60">
            <v>22328</v>
          </cell>
          <cell r="D60" t="str">
            <v>Paz</v>
          </cell>
          <cell r="E60" t="str">
            <v>Trillo</v>
          </cell>
          <cell r="F60" t="str">
            <v>Francisco</v>
          </cell>
          <cell r="H60" t="str">
            <v>PAZ</v>
          </cell>
          <cell r="I60" t="str">
            <v>TRILLO</v>
          </cell>
          <cell r="J60" t="str">
            <v>FRANCISCO</v>
          </cell>
          <cell r="K60" t="str">
            <v/>
          </cell>
          <cell r="L60" t="str">
            <v>Francisco Paz T.</v>
          </cell>
          <cell r="M60" t="str">
            <v>Agrupación Deportiva CP Zas</v>
          </cell>
          <cell r="N60" t="str">
            <v>Agrupación Deportiva CP Zas</v>
          </cell>
          <cell r="O60">
            <v>27357</v>
          </cell>
          <cell r="P60">
            <v>1974</v>
          </cell>
          <cell r="Q60" t="str">
            <v>Vet +40 M</v>
          </cell>
          <cell r="R60" t="str">
            <v>M</v>
          </cell>
        </row>
        <row r="61">
          <cell r="C61">
            <v>27415</v>
          </cell>
          <cell r="D61" t="str">
            <v>Pazos</v>
          </cell>
          <cell r="E61" t="str">
            <v>Varela</v>
          </cell>
          <cell r="F61" t="str">
            <v>José</v>
          </cell>
          <cell r="G61" t="str">
            <v>Antonio</v>
          </cell>
          <cell r="H61" t="str">
            <v>PAZOS</v>
          </cell>
          <cell r="I61" t="str">
            <v>VARELA</v>
          </cell>
          <cell r="J61" t="str">
            <v>JOSE</v>
          </cell>
          <cell r="K61" t="str">
            <v>ANTONIO</v>
          </cell>
          <cell r="L61" t="str">
            <v>José A. Pazos V.</v>
          </cell>
          <cell r="M61" t="str">
            <v>Agrupación Deportiva CP Zas</v>
          </cell>
          <cell r="N61" t="str">
            <v>Agrupación Deportiva CP Zas</v>
          </cell>
          <cell r="O61">
            <v>21236</v>
          </cell>
          <cell r="P61">
            <v>1958</v>
          </cell>
          <cell r="Q61" t="str">
            <v>Vet +50 M</v>
          </cell>
          <cell r="R61" t="str">
            <v>M</v>
          </cell>
        </row>
        <row r="62">
          <cell r="C62" t="str">
            <v>G56</v>
          </cell>
          <cell r="D62" t="str">
            <v>Pérez</v>
          </cell>
          <cell r="E62" t="str">
            <v>Vigo</v>
          </cell>
          <cell r="F62" t="str">
            <v>Martín</v>
          </cell>
          <cell r="G62" t="str">
            <v/>
          </cell>
          <cell r="H62" t="str">
            <v>PEREZ</v>
          </cell>
          <cell r="I62" t="str">
            <v>VIGO</v>
          </cell>
          <cell r="J62" t="str">
            <v>MARTIN</v>
          </cell>
          <cell r="K62" t="str">
            <v/>
          </cell>
          <cell r="L62" t="str">
            <v>Martín Pérez V.</v>
          </cell>
          <cell r="M62" t="str">
            <v>Agrupación Deportiva CP Zas</v>
          </cell>
          <cell r="N62" t="str">
            <v>Agrupación Deportiva CP Zas</v>
          </cell>
          <cell r="O62">
            <v>29672</v>
          </cell>
          <cell r="P62">
            <v>1981</v>
          </cell>
          <cell r="Q62" t="str">
            <v>Sénior M</v>
          </cell>
          <cell r="R62" t="str">
            <v>M</v>
          </cell>
        </row>
        <row r="63">
          <cell r="C63">
            <v>50504</v>
          </cell>
          <cell r="D63" t="str">
            <v>Pose</v>
          </cell>
          <cell r="E63" t="str">
            <v>Vázquez</v>
          </cell>
          <cell r="F63" t="str">
            <v>Pablo</v>
          </cell>
          <cell r="H63" t="str">
            <v>POSE</v>
          </cell>
          <cell r="I63" t="str">
            <v>VAZQUEZ</v>
          </cell>
          <cell r="J63" t="str">
            <v>PABLO</v>
          </cell>
          <cell r="K63" t="str">
            <v/>
          </cell>
          <cell r="L63" t="str">
            <v>Pablo Pose V.</v>
          </cell>
          <cell r="M63" t="str">
            <v>Agrupación Deportiva CP Zas</v>
          </cell>
          <cell r="N63" t="str">
            <v>Agrupación Deportiva CP Zas</v>
          </cell>
          <cell r="O63">
            <v>37120</v>
          </cell>
          <cell r="P63">
            <v>2001</v>
          </cell>
          <cell r="Q63" t="str">
            <v>Juvenil M</v>
          </cell>
          <cell r="R63" t="str">
            <v>M</v>
          </cell>
        </row>
        <row r="64">
          <cell r="C64">
            <v>17386</v>
          </cell>
          <cell r="D64" t="str">
            <v>Quintáns</v>
          </cell>
          <cell r="E64" t="str">
            <v>Labandeira</v>
          </cell>
          <cell r="F64" t="str">
            <v>Joel</v>
          </cell>
          <cell r="G64" t="str">
            <v/>
          </cell>
          <cell r="H64" t="str">
            <v>QUINTANS</v>
          </cell>
          <cell r="I64" t="str">
            <v>LABANDEIRA</v>
          </cell>
          <cell r="J64" t="str">
            <v>JOEL</v>
          </cell>
          <cell r="K64" t="str">
            <v/>
          </cell>
          <cell r="L64" t="str">
            <v>Joel Quintáns L.</v>
          </cell>
          <cell r="M64" t="str">
            <v>Agrupación Deportiva CP Zas</v>
          </cell>
          <cell r="N64" t="str">
            <v>Agrupación Deportiva CP Zas</v>
          </cell>
          <cell r="O64">
            <v>35816</v>
          </cell>
          <cell r="P64">
            <v>1998</v>
          </cell>
          <cell r="Q64" t="str">
            <v>Sub-23 M</v>
          </cell>
          <cell r="R64" t="str">
            <v>M</v>
          </cell>
        </row>
        <row r="65">
          <cell r="C65">
            <v>22667</v>
          </cell>
          <cell r="D65" t="str">
            <v>Recarey</v>
          </cell>
          <cell r="E65" t="str">
            <v>Romar</v>
          </cell>
          <cell r="F65" t="str">
            <v>Tatiana</v>
          </cell>
          <cell r="H65" t="str">
            <v>RECAREY</v>
          </cell>
          <cell r="I65" t="str">
            <v>ROMAR</v>
          </cell>
          <cell r="J65" t="str">
            <v>TATIANA</v>
          </cell>
          <cell r="K65" t="str">
            <v/>
          </cell>
          <cell r="L65" t="str">
            <v>Tatiana Recarey R.</v>
          </cell>
          <cell r="M65" t="str">
            <v>Agrupación Deportiva CP Zas</v>
          </cell>
          <cell r="N65" t="str">
            <v>Agrupación Deportiva CP Zas</v>
          </cell>
          <cell r="O65">
            <v>38857</v>
          </cell>
          <cell r="P65">
            <v>2006</v>
          </cell>
          <cell r="Q65" t="str">
            <v>Benjamín F</v>
          </cell>
          <cell r="R65" t="str">
            <v>F</v>
          </cell>
        </row>
        <row r="66">
          <cell r="C66">
            <v>7798</v>
          </cell>
          <cell r="D66" t="str">
            <v>Rey</v>
          </cell>
          <cell r="E66" t="str">
            <v>Amarelle</v>
          </cell>
          <cell r="F66" t="str">
            <v>Miguel</v>
          </cell>
          <cell r="G66" t="str">
            <v>Ángel</v>
          </cell>
          <cell r="H66" t="str">
            <v>REY</v>
          </cell>
          <cell r="I66" t="str">
            <v>AMARELLE</v>
          </cell>
          <cell r="J66" t="str">
            <v>MIGUEL</v>
          </cell>
          <cell r="K66" t="str">
            <v>ANGEL</v>
          </cell>
          <cell r="L66" t="str">
            <v>Miguel Á. Rey A.</v>
          </cell>
          <cell r="M66" t="str">
            <v>Agrupación Deportiva CP Zas</v>
          </cell>
          <cell r="N66" t="str">
            <v>Agrupación Deportiva CP Zas</v>
          </cell>
          <cell r="O66">
            <v>34312</v>
          </cell>
          <cell r="P66">
            <v>1993</v>
          </cell>
          <cell r="Q66" t="str">
            <v>Sénior M</v>
          </cell>
          <cell r="R66" t="str">
            <v>M</v>
          </cell>
        </row>
        <row r="67">
          <cell r="C67">
            <v>22336</v>
          </cell>
          <cell r="D67" t="str">
            <v>Riveiro</v>
          </cell>
          <cell r="E67" t="str">
            <v>Oreiro</v>
          </cell>
          <cell r="F67" t="str">
            <v>Adrián</v>
          </cell>
          <cell r="H67" t="str">
            <v>RIVEIRO</v>
          </cell>
          <cell r="I67" t="str">
            <v>OREIRO</v>
          </cell>
          <cell r="J67" t="str">
            <v>ADRIAN</v>
          </cell>
          <cell r="K67" t="str">
            <v/>
          </cell>
          <cell r="L67" t="str">
            <v>Adrián Riveiro O.</v>
          </cell>
          <cell r="M67" t="str">
            <v>Agrupación Deportiva CP Zas</v>
          </cell>
          <cell r="N67" t="str">
            <v>Agrupación Deportiva CP Zas</v>
          </cell>
          <cell r="O67">
            <v>37228</v>
          </cell>
          <cell r="P67">
            <v>2001</v>
          </cell>
          <cell r="Q67" t="str">
            <v>Juvenil M</v>
          </cell>
          <cell r="R67" t="str">
            <v>M</v>
          </cell>
        </row>
        <row r="68">
          <cell r="C68">
            <v>22654</v>
          </cell>
          <cell r="D68" t="str">
            <v>Rodríguez</v>
          </cell>
          <cell r="E68" t="str">
            <v>Castelo</v>
          </cell>
          <cell r="F68" t="str">
            <v>Javier</v>
          </cell>
          <cell r="H68" t="str">
            <v>RODRIGUEZ</v>
          </cell>
          <cell r="I68" t="str">
            <v>CASTELO</v>
          </cell>
          <cell r="J68" t="str">
            <v>JAVIER</v>
          </cell>
          <cell r="K68" t="str">
            <v/>
          </cell>
          <cell r="L68" t="str">
            <v>Javier Rodríguez C.</v>
          </cell>
          <cell r="M68" t="str">
            <v>Agrupación Deportiva CP Zas</v>
          </cell>
          <cell r="N68" t="str">
            <v>Agrupación Deportiva CP Zas</v>
          </cell>
          <cell r="O68">
            <v>37069</v>
          </cell>
          <cell r="P68">
            <v>2001</v>
          </cell>
          <cell r="Q68" t="str">
            <v>Juvenil M</v>
          </cell>
          <cell r="R68" t="str">
            <v>M</v>
          </cell>
        </row>
        <row r="69">
          <cell r="C69">
            <v>50368</v>
          </cell>
          <cell r="D69" t="str">
            <v>Roget</v>
          </cell>
          <cell r="E69" t="str">
            <v>Blanco</v>
          </cell>
          <cell r="F69" t="str">
            <v>David</v>
          </cell>
          <cell r="G69" t="str">
            <v/>
          </cell>
          <cell r="H69" t="str">
            <v>ROGET</v>
          </cell>
          <cell r="I69" t="str">
            <v>BLANCO</v>
          </cell>
          <cell r="J69" t="str">
            <v>DAVID</v>
          </cell>
          <cell r="K69" t="str">
            <v/>
          </cell>
          <cell r="L69" t="str">
            <v>David Roget B.</v>
          </cell>
          <cell r="M69" t="str">
            <v>Agrupación Deportiva CP Zas</v>
          </cell>
          <cell r="N69" t="str">
            <v>Agrupación Deportiva CP Zas</v>
          </cell>
          <cell r="O69">
            <v>37464</v>
          </cell>
          <cell r="P69">
            <v>2002</v>
          </cell>
          <cell r="Q69" t="str">
            <v>Infantil M</v>
          </cell>
          <cell r="R69" t="str">
            <v>M</v>
          </cell>
        </row>
        <row r="70">
          <cell r="C70">
            <v>50262</v>
          </cell>
          <cell r="D70" t="str">
            <v>Roget</v>
          </cell>
          <cell r="E70" t="str">
            <v>Blanco</v>
          </cell>
          <cell r="F70" t="str">
            <v>Lucía</v>
          </cell>
          <cell r="G70" t="str">
            <v/>
          </cell>
          <cell r="H70" t="str">
            <v>ROGET</v>
          </cell>
          <cell r="I70" t="str">
            <v>BLANCO</v>
          </cell>
          <cell r="J70" t="str">
            <v>LUCIA</v>
          </cell>
          <cell r="K70" t="str">
            <v/>
          </cell>
          <cell r="L70" t="str">
            <v>Lucía Roget B.</v>
          </cell>
          <cell r="M70" t="str">
            <v>Agrupación Deportiva CP Zas</v>
          </cell>
          <cell r="N70" t="str">
            <v>Agrupación Deportiva CP Zas</v>
          </cell>
          <cell r="O70">
            <v>38665</v>
          </cell>
          <cell r="P70">
            <v>2005</v>
          </cell>
          <cell r="Q70" t="str">
            <v>Alevín F</v>
          </cell>
          <cell r="R70" t="str">
            <v>F</v>
          </cell>
        </row>
        <row r="71">
          <cell r="C71">
            <v>22668</v>
          </cell>
          <cell r="D71" t="str">
            <v>Romero</v>
          </cell>
          <cell r="E71" t="str">
            <v>Fernández</v>
          </cell>
          <cell r="F71" t="str">
            <v>Lara</v>
          </cell>
          <cell r="H71" t="str">
            <v>ROMERO</v>
          </cell>
          <cell r="I71" t="str">
            <v>FERNANDEZ</v>
          </cell>
          <cell r="J71" t="str">
            <v>LARA</v>
          </cell>
          <cell r="K71" t="str">
            <v/>
          </cell>
          <cell r="L71" t="str">
            <v>Lara Romero F.</v>
          </cell>
          <cell r="M71" t="str">
            <v>Agrupación Deportiva CP Zas</v>
          </cell>
          <cell r="N71" t="str">
            <v>Agrupación Deportiva CP Zas</v>
          </cell>
          <cell r="O71">
            <v>38874</v>
          </cell>
          <cell r="P71">
            <v>2006</v>
          </cell>
          <cell r="Q71" t="str">
            <v>Benjamín F</v>
          </cell>
          <cell r="R71" t="str">
            <v>F</v>
          </cell>
        </row>
        <row r="72">
          <cell r="C72">
            <v>50502</v>
          </cell>
          <cell r="D72" t="str">
            <v>Senra</v>
          </cell>
          <cell r="E72" t="str">
            <v>Lema</v>
          </cell>
          <cell r="F72" t="str">
            <v>Ángel</v>
          </cell>
          <cell r="H72" t="str">
            <v>SENRA</v>
          </cell>
          <cell r="I72" t="str">
            <v>LEMA</v>
          </cell>
          <cell r="J72" t="str">
            <v>ANGEL</v>
          </cell>
          <cell r="K72" t="str">
            <v/>
          </cell>
          <cell r="L72" t="str">
            <v>Ángel Senra L.</v>
          </cell>
          <cell r="M72" t="str">
            <v>Agrupación Deportiva CP Zas</v>
          </cell>
          <cell r="N72" t="str">
            <v>Agrupación Deportiva CP Zas</v>
          </cell>
          <cell r="O72">
            <v>37464</v>
          </cell>
          <cell r="P72">
            <v>2002</v>
          </cell>
          <cell r="Q72" t="str">
            <v>Infantil M</v>
          </cell>
          <cell r="R72" t="str">
            <v>M</v>
          </cell>
        </row>
        <row r="73">
          <cell r="C73">
            <v>23351</v>
          </cell>
          <cell r="D73" t="str">
            <v>Senra</v>
          </cell>
          <cell r="E73" t="str">
            <v>Parada</v>
          </cell>
          <cell r="F73" t="str">
            <v>Raúl</v>
          </cell>
          <cell r="H73" t="str">
            <v>SENRA</v>
          </cell>
          <cell r="I73" t="str">
            <v>PARADA</v>
          </cell>
          <cell r="J73" t="str">
            <v>RAUL</v>
          </cell>
          <cell r="K73" t="str">
            <v/>
          </cell>
          <cell r="L73" t="str">
            <v>Raúl Senra P.</v>
          </cell>
          <cell r="M73" t="str">
            <v>Agrupación Deportiva CP Zas</v>
          </cell>
          <cell r="N73" t="str">
            <v>Agrupación Deportiva CP Zas</v>
          </cell>
          <cell r="O73">
            <v>36686</v>
          </cell>
          <cell r="P73">
            <v>2000</v>
          </cell>
          <cell r="Q73" t="str">
            <v>Juvenil M</v>
          </cell>
          <cell r="R73" t="str">
            <v>M</v>
          </cell>
        </row>
        <row r="74">
          <cell r="C74">
            <v>27080</v>
          </cell>
          <cell r="D74" t="str">
            <v>Tizón</v>
          </cell>
          <cell r="E74" t="str">
            <v>Presas</v>
          </cell>
          <cell r="F74" t="str">
            <v>Juan</v>
          </cell>
          <cell r="G74" t="str">
            <v>L.</v>
          </cell>
          <cell r="H74" t="str">
            <v>TIZON</v>
          </cell>
          <cell r="I74" t="str">
            <v>PRESAS</v>
          </cell>
          <cell r="J74" t="str">
            <v>JUAN</v>
          </cell>
          <cell r="K74" t="str">
            <v>L.</v>
          </cell>
          <cell r="L74" t="str">
            <v>Juan L. Tizón P.</v>
          </cell>
          <cell r="M74" t="str">
            <v>Agrupación Deportiva CP Zas</v>
          </cell>
          <cell r="N74" t="str">
            <v>Agrupación Deportiva CP Zas</v>
          </cell>
          <cell r="O74">
            <v>23444</v>
          </cell>
          <cell r="P74">
            <v>1964</v>
          </cell>
          <cell r="Q74" t="str">
            <v>Vet +50 M</v>
          </cell>
          <cell r="R74" t="str">
            <v>M</v>
          </cell>
        </row>
        <row r="75">
          <cell r="C75">
            <v>27039</v>
          </cell>
          <cell r="D75" t="str">
            <v>Varela</v>
          </cell>
          <cell r="E75" t="str">
            <v>Gerpe</v>
          </cell>
          <cell r="F75" t="str">
            <v>Kevin</v>
          </cell>
          <cell r="H75" t="str">
            <v>VARELA</v>
          </cell>
          <cell r="I75" t="str">
            <v>GERPE</v>
          </cell>
          <cell r="J75" t="str">
            <v>KEVIN</v>
          </cell>
          <cell r="K75" t="str">
            <v/>
          </cell>
          <cell r="L75" t="str">
            <v>Kevin Varela G.</v>
          </cell>
          <cell r="M75" t="str">
            <v>Agrupación Deportiva CP Zas</v>
          </cell>
          <cell r="N75" t="str">
            <v>Agrupación Deportiva CP Zas</v>
          </cell>
          <cell r="O75">
            <v>37829</v>
          </cell>
          <cell r="P75">
            <v>2003</v>
          </cell>
          <cell r="Q75" t="str">
            <v>Infantil M</v>
          </cell>
          <cell r="R75" t="str">
            <v>M</v>
          </cell>
        </row>
        <row r="76">
          <cell r="C76">
            <v>6164</v>
          </cell>
          <cell r="D76" t="str">
            <v>Varela</v>
          </cell>
          <cell r="E76" t="str">
            <v>Vieites</v>
          </cell>
          <cell r="F76" t="str">
            <v>Ramón</v>
          </cell>
          <cell r="G76" t="str">
            <v/>
          </cell>
          <cell r="H76" t="str">
            <v>VARELA</v>
          </cell>
          <cell r="I76" t="str">
            <v>VIEITES</v>
          </cell>
          <cell r="J76" t="str">
            <v>RAMON</v>
          </cell>
          <cell r="K76" t="str">
            <v/>
          </cell>
          <cell r="L76" t="str">
            <v>Ramón Varela V.</v>
          </cell>
          <cell r="M76" t="str">
            <v>Agrupación Deportiva CP Zas</v>
          </cell>
          <cell r="N76" t="str">
            <v>Agrupación Deportiva CP Zas</v>
          </cell>
          <cell r="O76">
            <v>23804</v>
          </cell>
          <cell r="P76">
            <v>1965</v>
          </cell>
          <cell r="Q76" t="str">
            <v>Vet +50 M</v>
          </cell>
          <cell r="R76" t="str">
            <v>M</v>
          </cell>
        </row>
        <row r="77">
          <cell r="C77">
            <v>27416</v>
          </cell>
          <cell r="D77" t="str">
            <v>Vilar</v>
          </cell>
          <cell r="E77" t="str">
            <v>Herrera</v>
          </cell>
          <cell r="F77" t="str">
            <v>Cristian</v>
          </cell>
          <cell r="H77" t="str">
            <v>VILAR</v>
          </cell>
          <cell r="I77" t="str">
            <v>HERRERA</v>
          </cell>
          <cell r="J77" t="str">
            <v>CRISTIAN</v>
          </cell>
          <cell r="K77" t="str">
            <v/>
          </cell>
          <cell r="L77" t="str">
            <v>Cristian Vilar H.</v>
          </cell>
          <cell r="M77" t="str">
            <v>Agrupación Deportiva CP Zas</v>
          </cell>
          <cell r="N77" t="str">
            <v>Agrupación Deportiva CP Zas</v>
          </cell>
          <cell r="O77">
            <v>37080</v>
          </cell>
          <cell r="P77">
            <v>2001</v>
          </cell>
          <cell r="Q77" t="str">
            <v>Juvenil M</v>
          </cell>
          <cell r="R77" t="str">
            <v>M</v>
          </cell>
        </row>
        <row r="78">
          <cell r="C78">
            <v>20124</v>
          </cell>
          <cell r="D78" t="str">
            <v>Alonso</v>
          </cell>
          <cell r="E78" t="str">
            <v>Barbeira</v>
          </cell>
          <cell r="F78" t="str">
            <v>Iñaki</v>
          </cell>
          <cell r="G78" t="str">
            <v/>
          </cell>
          <cell r="H78" t="str">
            <v>ALONSO</v>
          </cell>
          <cell r="I78" t="str">
            <v>BARBEIRA</v>
          </cell>
          <cell r="J78" t="str">
            <v>IÑAKI</v>
          </cell>
          <cell r="K78" t="str">
            <v/>
          </cell>
          <cell r="L78" t="str">
            <v>Iñaki Alonso B.</v>
          </cell>
          <cell r="M78" t="str">
            <v>Agrupación Deportiva Dubratambre</v>
          </cell>
          <cell r="N78" t="str">
            <v>Agrupación Deportiva Dubratambre</v>
          </cell>
          <cell r="O78">
            <v>37895</v>
          </cell>
          <cell r="P78">
            <v>2003</v>
          </cell>
          <cell r="Q78" t="str">
            <v>Infantil M</v>
          </cell>
          <cell r="R78" t="str">
            <v>M</v>
          </cell>
        </row>
        <row r="79">
          <cell r="C79">
            <v>50195</v>
          </cell>
          <cell r="D79" t="str">
            <v>Alonso</v>
          </cell>
          <cell r="E79" t="str">
            <v>Barbeira</v>
          </cell>
          <cell r="F79" t="str">
            <v>Pablo</v>
          </cell>
          <cell r="G79" t="str">
            <v/>
          </cell>
          <cell r="H79" t="str">
            <v>ALONSO</v>
          </cell>
          <cell r="I79" t="str">
            <v>BARBEIRA</v>
          </cell>
          <cell r="J79" t="str">
            <v>PABLO</v>
          </cell>
          <cell r="K79" t="str">
            <v/>
          </cell>
          <cell r="L79" t="str">
            <v>Pablo Alonso B.</v>
          </cell>
          <cell r="M79" t="str">
            <v>Agrupación Deportiva Dubratambre</v>
          </cell>
          <cell r="N79" t="str">
            <v>Agrupación Deportiva Dubratambre</v>
          </cell>
          <cell r="O79">
            <v>37331</v>
          </cell>
          <cell r="P79">
            <v>2002</v>
          </cell>
          <cell r="Q79" t="str">
            <v>Infantil M</v>
          </cell>
          <cell r="R79" t="str">
            <v>M</v>
          </cell>
        </row>
        <row r="80">
          <cell r="C80">
            <v>19694</v>
          </cell>
          <cell r="D80" t="str">
            <v>Andrade</v>
          </cell>
          <cell r="E80" t="str">
            <v>Díaz</v>
          </cell>
          <cell r="F80" t="str">
            <v>Eladio</v>
          </cell>
          <cell r="G80" t="str">
            <v/>
          </cell>
          <cell r="H80" t="str">
            <v>ANDRADE</v>
          </cell>
          <cell r="I80" t="str">
            <v>DIAZ</v>
          </cell>
          <cell r="J80" t="str">
            <v>ELADIO</v>
          </cell>
          <cell r="K80" t="str">
            <v/>
          </cell>
          <cell r="L80" t="str">
            <v>Eladio Andrade D.</v>
          </cell>
          <cell r="M80" t="str">
            <v>Agrupación Deportiva Dubratambre</v>
          </cell>
          <cell r="N80" t="str">
            <v>Agrupación Deportiva Dubratambre</v>
          </cell>
          <cell r="O80">
            <v>26259</v>
          </cell>
          <cell r="P80">
            <v>1971</v>
          </cell>
          <cell r="Q80" t="str">
            <v>Vet +40 M</v>
          </cell>
          <cell r="R80" t="str">
            <v>M</v>
          </cell>
        </row>
        <row r="81">
          <cell r="C81">
            <v>50112</v>
          </cell>
          <cell r="D81" t="str">
            <v>Añón</v>
          </cell>
          <cell r="E81" t="str">
            <v>Domínguez</v>
          </cell>
          <cell r="F81" t="str">
            <v>José</v>
          </cell>
          <cell r="G81" t="str">
            <v>Alejandro</v>
          </cell>
          <cell r="H81" t="str">
            <v>AÑON</v>
          </cell>
          <cell r="I81" t="str">
            <v>DOMINGUEZ</v>
          </cell>
          <cell r="J81" t="str">
            <v>JOSE</v>
          </cell>
          <cell r="K81" t="str">
            <v>ALEJANDRO</v>
          </cell>
          <cell r="L81" t="str">
            <v>José A. Añón D.</v>
          </cell>
          <cell r="M81" t="str">
            <v>Agrupación Deportiva Dubratambre</v>
          </cell>
          <cell r="N81" t="str">
            <v>Agrupación Deportiva Dubratambre</v>
          </cell>
          <cell r="O81">
            <v>27637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19695</v>
          </cell>
          <cell r="D82" t="str">
            <v>Arnejo</v>
          </cell>
          <cell r="E82" t="str">
            <v>Seoane</v>
          </cell>
          <cell r="F82" t="str">
            <v>Plácido</v>
          </cell>
          <cell r="G82" t="str">
            <v/>
          </cell>
          <cell r="H82" t="str">
            <v>ARNEJO</v>
          </cell>
          <cell r="I82" t="str">
            <v>SEOANE</v>
          </cell>
          <cell r="J82" t="str">
            <v>PLACIDO</v>
          </cell>
          <cell r="K82" t="str">
            <v/>
          </cell>
          <cell r="L82" t="str">
            <v>Plácido Arnejo S.</v>
          </cell>
          <cell r="M82" t="str">
            <v>Agrupación Deportiva Dubratambre</v>
          </cell>
          <cell r="N82" t="str">
            <v>Agrupación Deportiva Dubratambre</v>
          </cell>
          <cell r="O82">
            <v>26551</v>
          </cell>
          <cell r="P82">
            <v>1972</v>
          </cell>
          <cell r="Q82" t="str">
            <v>Vet +40 M</v>
          </cell>
          <cell r="R82" t="str">
            <v>M</v>
          </cell>
        </row>
        <row r="83">
          <cell r="C83">
            <v>19700</v>
          </cell>
          <cell r="D83" t="str">
            <v>Belenda</v>
          </cell>
          <cell r="E83" t="str">
            <v>Mariño</v>
          </cell>
          <cell r="F83" t="str">
            <v>Juan</v>
          </cell>
          <cell r="G83" t="str">
            <v>José</v>
          </cell>
          <cell r="H83" t="str">
            <v>BELENDA</v>
          </cell>
          <cell r="I83" t="str">
            <v>MARIÑO</v>
          </cell>
          <cell r="J83" t="str">
            <v>JUAN</v>
          </cell>
          <cell r="K83" t="str">
            <v>JOSE</v>
          </cell>
          <cell r="L83" t="str">
            <v>Juan J. Belenda M.</v>
          </cell>
          <cell r="M83" t="str">
            <v>Agrupación Deportiva Dubratambre</v>
          </cell>
          <cell r="N83" t="str">
            <v>Agrupación Deportiva Dubratambre</v>
          </cell>
          <cell r="O83">
            <v>26764</v>
          </cell>
          <cell r="P83">
            <v>1973</v>
          </cell>
          <cell r="Q83" t="str">
            <v>Vet +40 M</v>
          </cell>
          <cell r="R83" t="str">
            <v>M</v>
          </cell>
        </row>
        <row r="84">
          <cell r="C84">
            <v>18507</v>
          </cell>
          <cell r="D84" t="str">
            <v>Blanco</v>
          </cell>
          <cell r="E84" t="str">
            <v>Riveiro</v>
          </cell>
          <cell r="F84" t="str">
            <v>Eloy</v>
          </cell>
          <cell r="G84" t="str">
            <v/>
          </cell>
          <cell r="H84" t="str">
            <v>BLANCO</v>
          </cell>
          <cell r="I84" t="str">
            <v>RIVEIRO</v>
          </cell>
          <cell r="J84" t="str">
            <v>ELOY</v>
          </cell>
          <cell r="K84" t="str">
            <v/>
          </cell>
          <cell r="L84" t="str">
            <v>Eloy Blanco R.</v>
          </cell>
          <cell r="M84" t="str">
            <v>Agrupación Deportiva Dubratambre</v>
          </cell>
          <cell r="N84" t="str">
            <v>Agrupación Deportiva Dubratambre</v>
          </cell>
          <cell r="O84">
            <v>36526</v>
          </cell>
          <cell r="P84">
            <v>2000</v>
          </cell>
          <cell r="Q84" t="str">
            <v>Juvenil M</v>
          </cell>
          <cell r="R84" t="str">
            <v>M</v>
          </cell>
        </row>
        <row r="85">
          <cell r="C85">
            <v>19710</v>
          </cell>
          <cell r="D85" t="str">
            <v>Carracedo</v>
          </cell>
          <cell r="E85" t="str">
            <v>Conde</v>
          </cell>
          <cell r="F85" t="str">
            <v>Sandra</v>
          </cell>
          <cell r="G85" t="str">
            <v/>
          </cell>
          <cell r="H85" t="str">
            <v>CARRACEDO</v>
          </cell>
          <cell r="I85" t="str">
            <v>CONDE</v>
          </cell>
          <cell r="J85" t="str">
            <v>SANDRA</v>
          </cell>
          <cell r="K85" t="str">
            <v/>
          </cell>
          <cell r="L85" t="str">
            <v>Sandra Carracedo C.</v>
          </cell>
          <cell r="M85" t="str">
            <v>Agrupación Deportiva Dubratambre</v>
          </cell>
          <cell r="N85" t="str">
            <v>Agrupación Deportiva Dubratambre</v>
          </cell>
          <cell r="O85">
            <v>37510</v>
          </cell>
          <cell r="P85">
            <v>2002</v>
          </cell>
          <cell r="Q85" t="str">
            <v>Infantil F</v>
          </cell>
          <cell r="R85" t="str">
            <v>F</v>
          </cell>
        </row>
        <row r="86">
          <cell r="C86">
            <v>50152</v>
          </cell>
          <cell r="D86" t="str">
            <v>Castro</v>
          </cell>
          <cell r="E86" t="str">
            <v>Suárez</v>
          </cell>
          <cell r="F86" t="str">
            <v>María</v>
          </cell>
          <cell r="G86" t="str">
            <v/>
          </cell>
          <cell r="H86" t="str">
            <v>CASTRO</v>
          </cell>
          <cell r="I86" t="str">
            <v>SUAREZ</v>
          </cell>
          <cell r="J86" t="str">
            <v>MARIA</v>
          </cell>
          <cell r="K86" t="str">
            <v/>
          </cell>
          <cell r="L86" t="str">
            <v>María Castro S.</v>
          </cell>
          <cell r="M86" t="str">
            <v>Agrupación Deportiva CP Zas</v>
          </cell>
          <cell r="N86" t="str">
            <v>Agrupación Deportiva CP Zas</v>
          </cell>
          <cell r="O86">
            <v>37834</v>
          </cell>
          <cell r="P86">
            <v>2003</v>
          </cell>
          <cell r="Q86" t="str">
            <v>Infantil F</v>
          </cell>
          <cell r="R86" t="str">
            <v>F</v>
          </cell>
        </row>
        <row r="87">
          <cell r="C87">
            <v>23699</v>
          </cell>
          <cell r="D87" t="str">
            <v>Castro</v>
          </cell>
          <cell r="E87" t="str">
            <v>Turnes</v>
          </cell>
          <cell r="F87" t="str">
            <v>Alejandro</v>
          </cell>
          <cell r="G87" t="str">
            <v/>
          </cell>
          <cell r="H87" t="str">
            <v>CASTRO</v>
          </cell>
          <cell r="I87" t="str">
            <v>TURNES</v>
          </cell>
          <cell r="J87" t="str">
            <v>ALEJANDRO</v>
          </cell>
          <cell r="K87" t="str">
            <v/>
          </cell>
          <cell r="L87" t="str">
            <v>Alejandro Castro T.</v>
          </cell>
          <cell r="M87" t="str">
            <v>Agrupación Deportiva Dubratambre</v>
          </cell>
          <cell r="N87" t="str">
            <v>Agrupación Deportiva Dubratambre</v>
          </cell>
          <cell r="O87">
            <v>38566</v>
          </cell>
          <cell r="P87">
            <v>2005</v>
          </cell>
          <cell r="Q87" t="str">
            <v>Alevín M</v>
          </cell>
          <cell r="R87" t="str">
            <v>M</v>
          </cell>
        </row>
        <row r="88">
          <cell r="C88">
            <v>19698</v>
          </cell>
          <cell r="D88" t="str">
            <v>Conde</v>
          </cell>
          <cell r="E88" t="str">
            <v>Pulleiro</v>
          </cell>
          <cell r="F88" t="str">
            <v>José</v>
          </cell>
          <cell r="G88" t="str">
            <v>Luis</v>
          </cell>
          <cell r="H88" t="str">
            <v>CONDE</v>
          </cell>
          <cell r="I88" t="str">
            <v>PULLEIRO</v>
          </cell>
          <cell r="J88" t="str">
            <v>JOSE</v>
          </cell>
          <cell r="K88" t="str">
            <v>LUIS</v>
          </cell>
          <cell r="L88" t="str">
            <v>José L. Conde P.</v>
          </cell>
          <cell r="M88" t="str">
            <v>Agrupación Deportiva Dubratambre</v>
          </cell>
          <cell r="N88" t="str">
            <v>Agrupación Deportiva Dubratambre</v>
          </cell>
          <cell r="O88">
            <v>26678</v>
          </cell>
          <cell r="P88">
            <v>1973</v>
          </cell>
          <cell r="Q88" t="str">
            <v>Vet +40 M</v>
          </cell>
          <cell r="R88" t="str">
            <v>M</v>
          </cell>
        </row>
        <row r="89">
          <cell r="C89">
            <v>18510</v>
          </cell>
          <cell r="D89" t="str">
            <v>Cuña</v>
          </cell>
          <cell r="E89" t="str">
            <v>Oreiro</v>
          </cell>
          <cell r="F89" t="str">
            <v>Nicolás</v>
          </cell>
          <cell r="G89" t="str">
            <v/>
          </cell>
          <cell r="H89" t="str">
            <v>CUÑA</v>
          </cell>
          <cell r="I89" t="str">
            <v>OREIRO</v>
          </cell>
          <cell r="J89" t="str">
            <v>NICOLAS</v>
          </cell>
          <cell r="K89" t="str">
            <v/>
          </cell>
          <cell r="L89" t="str">
            <v>Nicolás Cuña O.</v>
          </cell>
          <cell r="M89" t="str">
            <v>Agrupación Deportiva Dubratambre</v>
          </cell>
          <cell r="N89" t="str">
            <v>Agrupación Deportiva Dubratambre</v>
          </cell>
          <cell r="O89">
            <v>36526</v>
          </cell>
          <cell r="P89">
            <v>2000</v>
          </cell>
          <cell r="Q89" t="str">
            <v>Juvenil M</v>
          </cell>
          <cell r="R89" t="str">
            <v>M</v>
          </cell>
        </row>
        <row r="90">
          <cell r="C90">
            <v>50129</v>
          </cell>
          <cell r="D90" t="str">
            <v>Domínguez</v>
          </cell>
          <cell r="E90" t="str">
            <v>Queijo</v>
          </cell>
          <cell r="F90" t="str">
            <v>Olalla</v>
          </cell>
          <cell r="G90" t="str">
            <v/>
          </cell>
          <cell r="H90" t="str">
            <v>DOMINGUEZ</v>
          </cell>
          <cell r="I90" t="str">
            <v>QUEIJO</v>
          </cell>
          <cell r="J90" t="str">
            <v>OLALLA</v>
          </cell>
          <cell r="K90" t="str">
            <v/>
          </cell>
          <cell r="L90" t="str">
            <v>Olalla Domínguez Q.</v>
          </cell>
          <cell r="M90" t="str">
            <v>Agrupación Deportiva Dubratambre</v>
          </cell>
          <cell r="N90" t="str">
            <v>Agrupación Deportiva Dubratambre</v>
          </cell>
          <cell r="O90">
            <v>31400</v>
          </cell>
          <cell r="P90">
            <v>1985</v>
          </cell>
          <cell r="Q90" t="str">
            <v>Sénior F</v>
          </cell>
          <cell r="R90" t="str">
            <v>F</v>
          </cell>
        </row>
        <row r="91">
          <cell r="C91">
            <v>4398</v>
          </cell>
          <cell r="D91" t="str">
            <v>García</v>
          </cell>
          <cell r="E91" t="str">
            <v>Cancela</v>
          </cell>
          <cell r="F91" t="str">
            <v>José</v>
          </cell>
          <cell r="H91" t="str">
            <v>GARCIA</v>
          </cell>
          <cell r="I91" t="str">
            <v>CANCELA</v>
          </cell>
          <cell r="J91" t="str">
            <v>JOSE</v>
          </cell>
          <cell r="K91" t="str">
            <v/>
          </cell>
          <cell r="L91" t="str">
            <v>José García C.</v>
          </cell>
          <cell r="M91" t="str">
            <v>Agrupación Deportiva Dubratambre</v>
          </cell>
          <cell r="N91" t="str">
            <v>Agrupación Deportiva Dubratambre</v>
          </cell>
          <cell r="O91">
            <v>31091</v>
          </cell>
          <cell r="P91">
            <v>1985</v>
          </cell>
          <cell r="Q91" t="str">
            <v>Sénior M</v>
          </cell>
          <cell r="R91" t="str">
            <v>M</v>
          </cell>
        </row>
        <row r="92">
          <cell r="C92">
            <v>50016</v>
          </cell>
          <cell r="D92" t="str">
            <v>García</v>
          </cell>
          <cell r="E92" t="str">
            <v>Castro</v>
          </cell>
          <cell r="F92" t="str">
            <v>Mencía</v>
          </cell>
          <cell r="G92" t="str">
            <v/>
          </cell>
          <cell r="H92" t="str">
            <v>GARCIA</v>
          </cell>
          <cell r="I92" t="str">
            <v>CASTRO</v>
          </cell>
          <cell r="J92" t="str">
            <v>MENCIA</v>
          </cell>
          <cell r="K92" t="str">
            <v/>
          </cell>
          <cell r="L92" t="str">
            <v>Mencía García C.</v>
          </cell>
          <cell r="M92" t="str">
            <v>Agrupación Deportiva Dubratambre</v>
          </cell>
          <cell r="N92" t="str">
            <v>Agrupación Deportiva Dubratambre</v>
          </cell>
          <cell r="O92">
            <v>38341</v>
          </cell>
          <cell r="P92">
            <v>2004</v>
          </cell>
          <cell r="Q92" t="str">
            <v>Alevín F</v>
          </cell>
          <cell r="R92" t="str">
            <v>F</v>
          </cell>
        </row>
        <row r="93">
          <cell r="C93">
            <v>20632</v>
          </cell>
          <cell r="D93" t="str">
            <v>Iglesias</v>
          </cell>
          <cell r="E93" t="str">
            <v>Torreira</v>
          </cell>
          <cell r="F93" t="str">
            <v>Sergio</v>
          </cell>
          <cell r="G93" t="str">
            <v/>
          </cell>
          <cell r="H93" t="str">
            <v>IGLESIAS</v>
          </cell>
          <cell r="I93" t="str">
            <v>TORREIRA</v>
          </cell>
          <cell r="J93" t="str">
            <v>SERGIO</v>
          </cell>
          <cell r="K93" t="str">
            <v/>
          </cell>
          <cell r="L93" t="str">
            <v>Sergio Iglesias T.</v>
          </cell>
          <cell r="M93" t="str">
            <v>Agrupación Deportiva Dubratambre</v>
          </cell>
          <cell r="N93" t="str">
            <v>Agrupación Deportiva Dubratambre</v>
          </cell>
          <cell r="O93">
            <v>37645</v>
          </cell>
          <cell r="P93">
            <v>2003</v>
          </cell>
          <cell r="Q93" t="str">
            <v>Infantil M</v>
          </cell>
          <cell r="R93" t="str">
            <v>M</v>
          </cell>
        </row>
        <row r="94">
          <cell r="C94">
            <v>18512</v>
          </cell>
          <cell r="D94" t="str">
            <v>Liñares</v>
          </cell>
          <cell r="E94" t="str">
            <v>Bardanca</v>
          </cell>
          <cell r="F94" t="str">
            <v>Sara</v>
          </cell>
          <cell r="G94" t="str">
            <v/>
          </cell>
          <cell r="H94" t="str">
            <v>LIÑARES</v>
          </cell>
          <cell r="I94" t="str">
            <v>BARDANCA</v>
          </cell>
          <cell r="J94" t="str">
            <v>SARA</v>
          </cell>
          <cell r="K94" t="str">
            <v/>
          </cell>
          <cell r="L94" t="str">
            <v>Sara Liñares B.</v>
          </cell>
          <cell r="M94" t="str">
            <v>Agrupación Deportiva Dubratambre</v>
          </cell>
          <cell r="N94" t="str">
            <v>Agrupación Deportiva Dubratambre</v>
          </cell>
          <cell r="O94">
            <v>36526</v>
          </cell>
          <cell r="P94">
            <v>2000</v>
          </cell>
          <cell r="Q94" t="str">
            <v>Juvenil F</v>
          </cell>
          <cell r="R94" t="str">
            <v>F</v>
          </cell>
        </row>
        <row r="95">
          <cell r="C95">
            <v>50093</v>
          </cell>
          <cell r="D95" t="str">
            <v>Liñares</v>
          </cell>
          <cell r="E95" t="str">
            <v>Domínguez</v>
          </cell>
          <cell r="F95" t="str">
            <v>Araceli</v>
          </cell>
          <cell r="G95" t="str">
            <v/>
          </cell>
          <cell r="H95" t="str">
            <v>LIÑARES</v>
          </cell>
          <cell r="I95" t="str">
            <v>DOMINGUEZ</v>
          </cell>
          <cell r="J95" t="str">
            <v>ARACELI</v>
          </cell>
          <cell r="K95" t="str">
            <v/>
          </cell>
          <cell r="L95" t="str">
            <v>Araceli Liñares D.</v>
          </cell>
          <cell r="M95" t="str">
            <v>Agrupación Deportiva Dubratambre</v>
          </cell>
          <cell r="N95" t="str">
            <v>Agrupación Deportiva Dubratambre</v>
          </cell>
          <cell r="O95">
            <v>31222</v>
          </cell>
          <cell r="P95">
            <v>1985</v>
          </cell>
          <cell r="Q95" t="str">
            <v>Sénior F</v>
          </cell>
          <cell r="R95" t="str">
            <v>F</v>
          </cell>
        </row>
        <row r="96">
          <cell r="C96">
            <v>186</v>
          </cell>
          <cell r="D96" t="str">
            <v>Mayo</v>
          </cell>
          <cell r="E96" t="str">
            <v>Mayo</v>
          </cell>
          <cell r="F96" t="str">
            <v>Diego</v>
          </cell>
          <cell r="G96" t="str">
            <v/>
          </cell>
          <cell r="H96" t="str">
            <v>MAYO</v>
          </cell>
          <cell r="I96" t="str">
            <v>MAYO</v>
          </cell>
          <cell r="J96" t="str">
            <v>DIEGO</v>
          </cell>
          <cell r="K96" t="str">
            <v/>
          </cell>
          <cell r="L96" t="str">
            <v>Diego Mayo M.</v>
          </cell>
          <cell r="M96" t="str">
            <v>Agrupación Deportiva Dubratambre</v>
          </cell>
          <cell r="N96" t="str">
            <v>Agrupación Deportiva Dubratambre</v>
          </cell>
          <cell r="O96">
            <v>18159</v>
          </cell>
          <cell r="P96">
            <v>1949</v>
          </cell>
          <cell r="Q96" t="str">
            <v>Vet +65 M</v>
          </cell>
          <cell r="R96" t="str">
            <v>M</v>
          </cell>
        </row>
        <row r="97">
          <cell r="C97">
            <v>23964</v>
          </cell>
          <cell r="D97" t="str">
            <v>Pena</v>
          </cell>
          <cell r="E97" t="str">
            <v>Landeira</v>
          </cell>
          <cell r="F97" t="str">
            <v>Uxía</v>
          </cell>
          <cell r="G97" t="str">
            <v/>
          </cell>
          <cell r="H97" t="str">
            <v>PENA</v>
          </cell>
          <cell r="I97" t="str">
            <v>LANDEIRA</v>
          </cell>
          <cell r="J97" t="str">
            <v>UXIA</v>
          </cell>
          <cell r="K97" t="str">
            <v/>
          </cell>
          <cell r="L97" t="str">
            <v>Uxía Pena L.</v>
          </cell>
          <cell r="M97" t="str">
            <v>Agrupación Deportiva Dubratambre</v>
          </cell>
          <cell r="N97" t="str">
            <v>Agrupación Deportiva Dubratambre</v>
          </cell>
          <cell r="O97">
            <v>38205</v>
          </cell>
          <cell r="P97">
            <v>2004</v>
          </cell>
          <cell r="Q97" t="str">
            <v>Alevín F</v>
          </cell>
          <cell r="R97" t="str">
            <v>F</v>
          </cell>
        </row>
        <row r="98">
          <cell r="C98">
            <v>23965</v>
          </cell>
          <cell r="D98" t="str">
            <v>Pena</v>
          </cell>
          <cell r="E98" t="str">
            <v>Lavandeira</v>
          </cell>
          <cell r="F98" t="str">
            <v>Iván</v>
          </cell>
          <cell r="H98" t="str">
            <v>PENA</v>
          </cell>
          <cell r="I98" t="str">
            <v>LAVANDEIRA</v>
          </cell>
          <cell r="J98" t="str">
            <v>IVAN</v>
          </cell>
          <cell r="K98" t="str">
            <v/>
          </cell>
          <cell r="L98" t="str">
            <v>Iván Pena L.</v>
          </cell>
          <cell r="M98" t="str">
            <v>Agrupación Deportiva Dubratambre</v>
          </cell>
          <cell r="N98" t="str">
            <v>Agrupación Deportiva Dubratambre</v>
          </cell>
          <cell r="O98">
            <v>39386</v>
          </cell>
          <cell r="P98">
            <v>2007</v>
          </cell>
          <cell r="Q98" t="str">
            <v>Benjamín M</v>
          </cell>
          <cell r="R98" t="str">
            <v>M</v>
          </cell>
        </row>
        <row r="99">
          <cell r="C99">
            <v>2294</v>
          </cell>
          <cell r="D99" t="str">
            <v>Pérez</v>
          </cell>
          <cell r="E99" t="str">
            <v>Martínez</v>
          </cell>
          <cell r="F99" t="str">
            <v>Ana</v>
          </cell>
          <cell r="G99" t="str">
            <v>María</v>
          </cell>
          <cell r="H99" t="str">
            <v>PEREZ</v>
          </cell>
          <cell r="I99" t="str">
            <v>MARTINEZ</v>
          </cell>
          <cell r="J99" t="str">
            <v>ANA</v>
          </cell>
          <cell r="K99" t="str">
            <v>MARIA</v>
          </cell>
          <cell r="L99" t="str">
            <v>Ana M. Pérez M.</v>
          </cell>
          <cell r="M99" t="str">
            <v>Agrupación Deportiva Dubratambre</v>
          </cell>
          <cell r="N99" t="str">
            <v>Agrupación Deportiva Dubratambre</v>
          </cell>
          <cell r="O99">
            <v>30176</v>
          </cell>
          <cell r="P99">
            <v>1982</v>
          </cell>
          <cell r="Q99" t="str">
            <v>Sénior F</v>
          </cell>
          <cell r="R99" t="str">
            <v>F</v>
          </cell>
        </row>
        <row r="100">
          <cell r="C100">
            <v>24096</v>
          </cell>
          <cell r="D100" t="str">
            <v>Ramos</v>
          </cell>
          <cell r="E100" t="str">
            <v>Rodríguez</v>
          </cell>
          <cell r="F100" t="str">
            <v>Gloria</v>
          </cell>
          <cell r="G100" t="str">
            <v>I.</v>
          </cell>
          <cell r="H100" t="str">
            <v>RAMOS</v>
          </cell>
          <cell r="I100" t="str">
            <v>RODRIGUEZ</v>
          </cell>
          <cell r="J100" t="str">
            <v>GLORIA</v>
          </cell>
          <cell r="K100" t="str">
            <v>I.</v>
          </cell>
          <cell r="L100" t="str">
            <v>Gloria I. Ramos R.</v>
          </cell>
          <cell r="M100" t="str">
            <v>Agrupación Deportiva Dubratambre</v>
          </cell>
          <cell r="N100" t="str">
            <v>Agrupación Deportiva Dubratambre</v>
          </cell>
          <cell r="O100">
            <v>37639</v>
          </cell>
          <cell r="P100">
            <v>2003</v>
          </cell>
          <cell r="Q100" t="str">
            <v>Infantil F</v>
          </cell>
          <cell r="R100" t="str">
            <v>F</v>
          </cell>
        </row>
        <row r="101">
          <cell r="C101">
            <v>18513</v>
          </cell>
          <cell r="D101" t="str">
            <v>Spirig</v>
          </cell>
          <cell r="E101" t="str">
            <v>Fraga</v>
          </cell>
          <cell r="F101" t="str">
            <v>Yessica</v>
          </cell>
          <cell r="G101" t="str">
            <v/>
          </cell>
          <cell r="H101" t="str">
            <v>SPIRIG</v>
          </cell>
          <cell r="I101" t="str">
            <v>FRAGA</v>
          </cell>
          <cell r="J101" t="str">
            <v>YESSICA</v>
          </cell>
          <cell r="K101" t="str">
            <v/>
          </cell>
          <cell r="L101" t="str">
            <v>Yessica Spirig F.</v>
          </cell>
          <cell r="M101" t="str">
            <v>Agrupación Deportiva Dubratambre</v>
          </cell>
          <cell r="N101" t="str">
            <v>Agrupación Deportiva Dubratambre</v>
          </cell>
          <cell r="O101">
            <v>37489</v>
          </cell>
          <cell r="P101">
            <v>2002</v>
          </cell>
          <cell r="Q101" t="str">
            <v>Infantil F</v>
          </cell>
          <cell r="R101" t="str">
            <v>F</v>
          </cell>
        </row>
        <row r="102">
          <cell r="C102">
            <v>23785</v>
          </cell>
          <cell r="D102" t="str">
            <v>Torreira</v>
          </cell>
          <cell r="E102" t="str">
            <v>Antelo</v>
          </cell>
          <cell r="F102" t="str">
            <v>Brais</v>
          </cell>
          <cell r="H102" t="str">
            <v>TORREIRA</v>
          </cell>
          <cell r="I102" t="str">
            <v>ANTELO</v>
          </cell>
          <cell r="J102" t="str">
            <v>BRAIS</v>
          </cell>
          <cell r="K102" t="str">
            <v/>
          </cell>
          <cell r="L102" t="str">
            <v>Brais Torreira A.</v>
          </cell>
          <cell r="M102" t="str">
            <v>Agrupación Deportiva Dubratambre</v>
          </cell>
          <cell r="N102" t="str">
            <v>Agrupación Deportiva Dubratambre</v>
          </cell>
          <cell r="O102">
            <v>39706</v>
          </cell>
          <cell r="P102">
            <v>2008</v>
          </cell>
          <cell r="Q102" t="str">
            <v>Pre-Benjamín M</v>
          </cell>
          <cell r="R102" t="str">
            <v>M</v>
          </cell>
        </row>
        <row r="103">
          <cell r="C103">
            <v>20658</v>
          </cell>
          <cell r="D103" t="str">
            <v>Torreira</v>
          </cell>
          <cell r="E103" t="str">
            <v>Antelo</v>
          </cell>
          <cell r="F103" t="str">
            <v>Ismael</v>
          </cell>
          <cell r="G103" t="str">
            <v/>
          </cell>
          <cell r="H103" t="str">
            <v>TORREIRA</v>
          </cell>
          <cell r="I103" t="str">
            <v>ANTELO</v>
          </cell>
          <cell r="J103" t="str">
            <v>ISMAEL</v>
          </cell>
          <cell r="K103" t="str">
            <v/>
          </cell>
          <cell r="L103" t="str">
            <v>Ismael Torreira A.</v>
          </cell>
          <cell r="M103" t="str">
            <v>Agrupación Deportiva Dubratambre</v>
          </cell>
          <cell r="N103" t="str">
            <v>Agrupación Deportiva Dubratambre</v>
          </cell>
          <cell r="O103">
            <v>38055</v>
          </cell>
          <cell r="P103">
            <v>2004</v>
          </cell>
          <cell r="Q103" t="str">
            <v>Alevín M</v>
          </cell>
          <cell r="R103" t="str">
            <v>M</v>
          </cell>
        </row>
        <row r="104">
          <cell r="C104">
            <v>26695</v>
          </cell>
          <cell r="D104" t="str">
            <v>Vieito</v>
          </cell>
          <cell r="E104" t="str">
            <v>Francisco</v>
          </cell>
          <cell r="F104" t="str">
            <v>Patricia</v>
          </cell>
          <cell r="H104" t="str">
            <v>VIEITO</v>
          </cell>
          <cell r="I104" t="str">
            <v>FRANCISCO</v>
          </cell>
          <cell r="J104" t="str">
            <v>PATRICIA</v>
          </cell>
          <cell r="K104" t="str">
            <v/>
          </cell>
          <cell r="L104" t="str">
            <v>Patricia Vieito F.</v>
          </cell>
          <cell r="M104" t="str">
            <v>Agrupación Deportiva Dubratambre</v>
          </cell>
          <cell r="N104" t="str">
            <v>Agrupación Deportiva Dubratambre</v>
          </cell>
          <cell r="O104">
            <v>39517</v>
          </cell>
          <cell r="P104">
            <v>2008</v>
          </cell>
          <cell r="Q104" t="str">
            <v>Pre-Benjamín F</v>
          </cell>
          <cell r="R104" t="str">
            <v>F</v>
          </cell>
        </row>
        <row r="105">
          <cell r="C105">
            <v>28885</v>
          </cell>
          <cell r="D105" t="str">
            <v>Aarón</v>
          </cell>
          <cell r="E105" t="str">
            <v>Júnior</v>
          </cell>
          <cell r="F105" t="str">
            <v>Wilson</v>
          </cell>
          <cell r="H105" t="str">
            <v>AARON</v>
          </cell>
          <cell r="I105" t="str">
            <v>JUNIOR</v>
          </cell>
          <cell r="J105" t="str">
            <v>WILSON</v>
          </cell>
          <cell r="K105" t="str">
            <v/>
          </cell>
          <cell r="L105" t="str">
            <v>Wilson Aarón J.</v>
          </cell>
          <cell r="M105" t="str">
            <v>Agrupación Deportiva Vincios</v>
          </cell>
          <cell r="N105" t="str">
            <v>Agrupación Deportiva Vincios</v>
          </cell>
          <cell r="O105">
            <v>36064</v>
          </cell>
          <cell r="P105">
            <v>1998</v>
          </cell>
          <cell r="Q105" t="str">
            <v>Sub-23 M</v>
          </cell>
          <cell r="R105" t="str">
            <v>M</v>
          </cell>
        </row>
        <row r="106">
          <cell r="C106">
            <v>6508</v>
          </cell>
          <cell r="D106" t="str">
            <v>Álvarez</v>
          </cell>
          <cell r="E106" t="str">
            <v>Baz</v>
          </cell>
          <cell r="F106" t="str">
            <v>Daniel</v>
          </cell>
          <cell r="H106" t="str">
            <v>ALVAREZ</v>
          </cell>
          <cell r="I106" t="str">
            <v>BAZ</v>
          </cell>
          <cell r="J106" t="str">
            <v>DANIEL</v>
          </cell>
          <cell r="K106" t="str">
            <v/>
          </cell>
          <cell r="L106" t="str">
            <v>Daniel Álvarez B.</v>
          </cell>
          <cell r="M106" t="str">
            <v>Agrupación Deportiva Vincios</v>
          </cell>
          <cell r="N106" t="str">
            <v>Agrupación Deportiva Vincios</v>
          </cell>
          <cell r="O106">
            <v>23602</v>
          </cell>
          <cell r="P106">
            <v>1964</v>
          </cell>
          <cell r="Q106" t="str">
            <v>Vet +50 M</v>
          </cell>
          <cell r="R106" t="str">
            <v>M</v>
          </cell>
        </row>
        <row r="107">
          <cell r="C107">
            <v>27036</v>
          </cell>
          <cell r="D107" t="str">
            <v>Álvarez</v>
          </cell>
          <cell r="E107" t="str">
            <v>Conde</v>
          </cell>
          <cell r="F107" t="str">
            <v>Brais</v>
          </cell>
          <cell r="H107" t="str">
            <v>ALVAREZ</v>
          </cell>
          <cell r="I107" t="str">
            <v>CONDE</v>
          </cell>
          <cell r="J107" t="str">
            <v>BRAIS</v>
          </cell>
          <cell r="K107" t="str">
            <v/>
          </cell>
          <cell r="L107" t="str">
            <v>Brais Álvarez C.</v>
          </cell>
          <cell r="M107" t="str">
            <v>Agrupación Deportiva Vincios</v>
          </cell>
          <cell r="N107" t="str">
            <v>Agrupación Deportiva Vincios</v>
          </cell>
          <cell r="O107">
            <v>38023</v>
          </cell>
          <cell r="P107">
            <v>2004</v>
          </cell>
          <cell r="Q107" t="str">
            <v>Alevín M</v>
          </cell>
          <cell r="R107" t="str">
            <v>M</v>
          </cell>
        </row>
        <row r="108">
          <cell r="C108">
            <v>3954</v>
          </cell>
          <cell r="D108" t="str">
            <v>Álvarez</v>
          </cell>
          <cell r="E108" t="str">
            <v>García</v>
          </cell>
          <cell r="F108" t="str">
            <v>Moises</v>
          </cell>
          <cell r="H108" t="str">
            <v>ALVAREZ</v>
          </cell>
          <cell r="I108" t="str">
            <v>GARCIA</v>
          </cell>
          <cell r="J108" t="str">
            <v>MOISES</v>
          </cell>
          <cell r="K108" t="str">
            <v/>
          </cell>
          <cell r="L108" t="str">
            <v>Moises Álvarez G.</v>
          </cell>
          <cell r="M108" t="str">
            <v>Agrupación Deportiva Vincios</v>
          </cell>
          <cell r="N108" t="str">
            <v>Agrupación Deportiva Vincios</v>
          </cell>
          <cell r="O108">
            <v>34388</v>
          </cell>
          <cell r="P108">
            <v>1994</v>
          </cell>
          <cell r="Q108" t="str">
            <v>Sub-23 M</v>
          </cell>
          <cell r="R108" t="str">
            <v>M</v>
          </cell>
        </row>
        <row r="109">
          <cell r="C109">
            <v>24168</v>
          </cell>
          <cell r="D109" t="str">
            <v>Álvarez</v>
          </cell>
          <cell r="E109" t="str">
            <v>Santos</v>
          </cell>
          <cell r="F109" t="str">
            <v>Lira</v>
          </cell>
          <cell r="H109" t="str">
            <v>ALVAREZ</v>
          </cell>
          <cell r="I109" t="str">
            <v>SANTOS</v>
          </cell>
          <cell r="J109" t="str">
            <v>LIRA</v>
          </cell>
          <cell r="K109" t="str">
            <v/>
          </cell>
          <cell r="L109" t="str">
            <v>Lira Álvarez S.</v>
          </cell>
          <cell r="M109" t="str">
            <v>Agrupación Deportiva Vincios</v>
          </cell>
          <cell r="N109" t="str">
            <v>Agrupación Deportiva Vincios</v>
          </cell>
          <cell r="O109">
            <v>39416</v>
          </cell>
          <cell r="P109">
            <v>2007</v>
          </cell>
          <cell r="Q109" t="str">
            <v>Benjamín F</v>
          </cell>
          <cell r="R109" t="str">
            <v>F</v>
          </cell>
        </row>
        <row r="110">
          <cell r="C110">
            <v>24167</v>
          </cell>
          <cell r="D110" t="str">
            <v>Álvarez</v>
          </cell>
          <cell r="E110" t="str">
            <v>Santos</v>
          </cell>
          <cell r="F110" t="str">
            <v>Xan</v>
          </cell>
          <cell r="H110" t="str">
            <v>ALVAREZ</v>
          </cell>
          <cell r="I110" t="str">
            <v>SANTOS</v>
          </cell>
          <cell r="J110" t="str">
            <v>XAN</v>
          </cell>
          <cell r="K110" t="str">
            <v/>
          </cell>
          <cell r="L110" t="str">
            <v>Xan Álvarez S.</v>
          </cell>
          <cell r="M110" t="str">
            <v>Agrupación Deportiva Vincios</v>
          </cell>
          <cell r="N110" t="str">
            <v>Agrupación Deportiva Vincios</v>
          </cell>
          <cell r="O110">
            <v>38738</v>
          </cell>
          <cell r="P110">
            <v>2006</v>
          </cell>
          <cell r="Q110" t="str">
            <v>Benjamín M</v>
          </cell>
          <cell r="R110" t="str">
            <v>M</v>
          </cell>
        </row>
        <row r="111">
          <cell r="C111">
            <v>21994</v>
          </cell>
          <cell r="D111" t="str">
            <v>Bargiela</v>
          </cell>
          <cell r="E111" t="str">
            <v>Oliveira</v>
          </cell>
          <cell r="F111" t="str">
            <v>Fernando</v>
          </cell>
          <cell r="G111" t="str">
            <v/>
          </cell>
          <cell r="H111" t="str">
            <v>BARGIELA</v>
          </cell>
          <cell r="I111" t="str">
            <v>OLIVEIRA</v>
          </cell>
          <cell r="J111" t="str">
            <v>FERNANDO</v>
          </cell>
          <cell r="K111" t="str">
            <v/>
          </cell>
          <cell r="L111" t="str">
            <v>Fernando Bargiela O.</v>
          </cell>
          <cell r="M111" t="str">
            <v>Agrupación Deportiva Vincios</v>
          </cell>
          <cell r="N111" t="str">
            <v>Agrupación Deportiva Vincios</v>
          </cell>
          <cell r="O111">
            <v>37499</v>
          </cell>
          <cell r="P111">
            <v>2002</v>
          </cell>
          <cell r="Q111" t="str">
            <v>Infantil M</v>
          </cell>
          <cell r="R111" t="str">
            <v>M</v>
          </cell>
        </row>
        <row r="112">
          <cell r="C112">
            <v>22535</v>
          </cell>
          <cell r="D112" t="str">
            <v>Barreiro</v>
          </cell>
          <cell r="E112" t="str">
            <v>Alonso</v>
          </cell>
          <cell r="F112" t="str">
            <v>Luisa</v>
          </cell>
          <cell r="H112" t="str">
            <v>BARREIRO</v>
          </cell>
          <cell r="I112" t="str">
            <v>ALONSO</v>
          </cell>
          <cell r="J112" t="str">
            <v>LUISA</v>
          </cell>
          <cell r="K112" t="str">
            <v/>
          </cell>
          <cell r="L112" t="str">
            <v>Luisa Barreiro A.</v>
          </cell>
          <cell r="M112" t="str">
            <v>Agrupación Deportiva Vincios</v>
          </cell>
          <cell r="N112" t="str">
            <v>Agrupación Deportiva Vincios</v>
          </cell>
          <cell r="O112">
            <v>23169</v>
          </cell>
          <cell r="P112">
            <v>1963</v>
          </cell>
          <cell r="Q112" t="str">
            <v>Vet +50 F</v>
          </cell>
          <cell r="R112" t="str">
            <v>F</v>
          </cell>
        </row>
        <row r="113">
          <cell r="C113">
            <v>16171</v>
          </cell>
          <cell r="D113" t="str">
            <v>Barros</v>
          </cell>
          <cell r="E113" t="str">
            <v>Vidal</v>
          </cell>
          <cell r="F113" t="str">
            <v>Martín</v>
          </cell>
          <cell r="G113" t="str">
            <v/>
          </cell>
          <cell r="H113" t="str">
            <v>BARROS</v>
          </cell>
          <cell r="I113" t="str">
            <v>VIDAL</v>
          </cell>
          <cell r="J113" t="str">
            <v>MARTIN</v>
          </cell>
          <cell r="K113" t="str">
            <v/>
          </cell>
          <cell r="L113" t="str">
            <v>Martín Barros V.</v>
          </cell>
          <cell r="M113" t="str">
            <v>Agrupación Deportiva Vincios</v>
          </cell>
          <cell r="N113" t="str">
            <v>Agrupación Deportiva Vincios</v>
          </cell>
          <cell r="O113">
            <v>36892</v>
          </cell>
          <cell r="P113">
            <v>2001</v>
          </cell>
          <cell r="Q113" t="str">
            <v>Juvenil M</v>
          </cell>
          <cell r="R113" t="str">
            <v>M</v>
          </cell>
        </row>
        <row r="114">
          <cell r="C114">
            <v>7760</v>
          </cell>
          <cell r="D114" t="str">
            <v>Bastos</v>
          </cell>
          <cell r="E114" t="str">
            <v>Ribas</v>
          </cell>
          <cell r="F114" t="str">
            <v>Hugo</v>
          </cell>
          <cell r="G114" t="str">
            <v/>
          </cell>
          <cell r="H114" t="str">
            <v>BASTOS</v>
          </cell>
          <cell r="I114" t="str">
            <v>RIBAS</v>
          </cell>
          <cell r="J114" t="str">
            <v>HUGO</v>
          </cell>
          <cell r="K114" t="str">
            <v/>
          </cell>
          <cell r="L114" t="str">
            <v>Hugo Bastos R.</v>
          </cell>
          <cell r="M114" t="str">
            <v>Agrupación Deportiva Vincios</v>
          </cell>
          <cell r="N114" t="str">
            <v>Agrupación Deportiva Vincios</v>
          </cell>
          <cell r="O114">
            <v>35657</v>
          </cell>
          <cell r="P114">
            <v>1997</v>
          </cell>
          <cell r="Q114" t="str">
            <v>Sub-23 M</v>
          </cell>
          <cell r="R114" t="str">
            <v>M</v>
          </cell>
        </row>
        <row r="115">
          <cell r="C115">
            <v>17164</v>
          </cell>
          <cell r="D115" t="str">
            <v>Baz</v>
          </cell>
          <cell r="E115" t="str">
            <v>Valenzuela</v>
          </cell>
          <cell r="F115" t="str">
            <v>Pablo</v>
          </cell>
          <cell r="G115" t="str">
            <v/>
          </cell>
          <cell r="H115" t="str">
            <v>BAZ</v>
          </cell>
          <cell r="I115" t="str">
            <v>VALENZUELA</v>
          </cell>
          <cell r="J115" t="str">
            <v>PABLO</v>
          </cell>
          <cell r="K115" t="str">
            <v/>
          </cell>
          <cell r="L115" t="str">
            <v>Pablo Baz V.</v>
          </cell>
          <cell r="M115" t="str">
            <v>Agrupación Deportiva Vincios</v>
          </cell>
          <cell r="N115" t="str">
            <v>Agrupación Deportiva Vincios</v>
          </cell>
          <cell r="O115">
            <v>35856</v>
          </cell>
          <cell r="P115">
            <v>1998</v>
          </cell>
          <cell r="Q115" t="str">
            <v>Sub-23 M</v>
          </cell>
          <cell r="R115" t="str">
            <v>M</v>
          </cell>
        </row>
        <row r="116">
          <cell r="C116">
            <v>19728</v>
          </cell>
          <cell r="D116" t="str">
            <v>Bodega</v>
          </cell>
          <cell r="E116" t="str">
            <v>Palomeque</v>
          </cell>
          <cell r="F116" t="str">
            <v>Manuel</v>
          </cell>
          <cell r="G116" t="str">
            <v/>
          </cell>
          <cell r="H116" t="str">
            <v>BODEGA</v>
          </cell>
          <cell r="I116" t="str">
            <v>PALOMEQUE</v>
          </cell>
          <cell r="J116" t="str">
            <v>MANUEL</v>
          </cell>
          <cell r="K116" t="str">
            <v/>
          </cell>
          <cell r="L116" t="str">
            <v>Manuel Bodega P.</v>
          </cell>
          <cell r="M116" t="str">
            <v>Agrupación Deportiva Vincios</v>
          </cell>
          <cell r="N116" t="str">
            <v>Agrupación Deportiva Vincios</v>
          </cell>
          <cell r="O116">
            <v>35278</v>
          </cell>
          <cell r="P116">
            <v>1996</v>
          </cell>
          <cell r="Q116" t="str">
            <v>Sub-23 M</v>
          </cell>
          <cell r="R116" t="str">
            <v>M</v>
          </cell>
        </row>
        <row r="117">
          <cell r="C117">
            <v>19717</v>
          </cell>
          <cell r="D117" t="str">
            <v>Bodega</v>
          </cell>
          <cell r="E117" t="str">
            <v>Palomeque</v>
          </cell>
          <cell r="F117" t="str">
            <v>Pedro</v>
          </cell>
          <cell r="G117" t="str">
            <v/>
          </cell>
          <cell r="H117" t="str">
            <v>BODEGA</v>
          </cell>
          <cell r="I117" t="str">
            <v>PALOMEQUE</v>
          </cell>
          <cell r="J117" t="str">
            <v>PEDRO</v>
          </cell>
          <cell r="K117" t="str">
            <v/>
          </cell>
          <cell r="L117" t="str">
            <v>Pedro Bodega P.</v>
          </cell>
          <cell r="M117" t="str">
            <v>Agrupación Deportiva Vincios</v>
          </cell>
          <cell r="N117" t="str">
            <v>Agrupación Deportiva Vincios</v>
          </cell>
          <cell r="O117">
            <v>37461</v>
          </cell>
          <cell r="P117">
            <v>2002</v>
          </cell>
          <cell r="Q117" t="str">
            <v>Infantil M</v>
          </cell>
          <cell r="R117" t="str">
            <v>M</v>
          </cell>
        </row>
        <row r="118">
          <cell r="C118">
            <v>24169</v>
          </cell>
          <cell r="D118" t="str">
            <v>Carrera</v>
          </cell>
          <cell r="E118" t="str">
            <v>Álvarez</v>
          </cell>
          <cell r="F118" t="str">
            <v>Fernando</v>
          </cell>
          <cell r="H118" t="str">
            <v>CARRERA</v>
          </cell>
          <cell r="I118" t="str">
            <v>ALVAREZ</v>
          </cell>
          <cell r="J118" t="str">
            <v>FERNANDO</v>
          </cell>
          <cell r="K118" t="str">
            <v/>
          </cell>
          <cell r="L118" t="str">
            <v>Fernando Carrera Á.</v>
          </cell>
          <cell r="M118" t="str">
            <v>Agrupación Deportiva Vincios</v>
          </cell>
          <cell r="N118" t="str">
            <v>Agrupación Deportiva Vincios</v>
          </cell>
          <cell r="O118">
            <v>39709</v>
          </cell>
          <cell r="P118">
            <v>2008</v>
          </cell>
          <cell r="Q118" t="str">
            <v>Pre-Benjamín M</v>
          </cell>
          <cell r="R118" t="str">
            <v>M</v>
          </cell>
        </row>
        <row r="119">
          <cell r="C119">
            <v>16669</v>
          </cell>
          <cell r="D119" t="str">
            <v>Casal</v>
          </cell>
          <cell r="E119" t="str">
            <v>González</v>
          </cell>
          <cell r="F119" t="str">
            <v>Simón</v>
          </cell>
          <cell r="G119" t="str">
            <v/>
          </cell>
          <cell r="H119" t="str">
            <v>CASAL</v>
          </cell>
          <cell r="I119" t="str">
            <v>GONZALEZ</v>
          </cell>
          <cell r="J119" t="str">
            <v>SIMON</v>
          </cell>
          <cell r="K119" t="str">
            <v/>
          </cell>
          <cell r="L119" t="str">
            <v>Simón Casal G.</v>
          </cell>
          <cell r="M119" t="str">
            <v>Agrupación Deportiva Vincios</v>
          </cell>
          <cell r="N119" t="str">
            <v>Agrupación Deportiva Vincios</v>
          </cell>
          <cell r="O119">
            <v>37439</v>
          </cell>
          <cell r="P119">
            <v>2002</v>
          </cell>
          <cell r="Q119" t="str">
            <v>Infantil M</v>
          </cell>
          <cell r="R119" t="str">
            <v>M</v>
          </cell>
        </row>
        <row r="120">
          <cell r="C120">
            <v>50520</v>
          </cell>
          <cell r="D120" t="str">
            <v>Casas</v>
          </cell>
          <cell r="E120" t="str">
            <v>García</v>
          </cell>
          <cell r="F120" t="str">
            <v>Guillermo</v>
          </cell>
          <cell r="H120" t="str">
            <v>CASAS</v>
          </cell>
          <cell r="I120" t="str">
            <v>GARCIA</v>
          </cell>
          <cell r="J120" t="str">
            <v>GUILLERMO</v>
          </cell>
          <cell r="K120" t="str">
            <v/>
          </cell>
          <cell r="L120" t="str">
            <v>Guillermo Casas G.</v>
          </cell>
          <cell r="M120" t="str">
            <v>Agrupación Deportiva Vincios</v>
          </cell>
          <cell r="N120" t="str">
            <v>Agrupación Deportiva Vincios</v>
          </cell>
          <cell r="O120">
            <v>38302</v>
          </cell>
          <cell r="P120">
            <v>2004</v>
          </cell>
          <cell r="Q120" t="str">
            <v>Alevín M</v>
          </cell>
          <cell r="R120" t="str">
            <v>M</v>
          </cell>
        </row>
        <row r="121">
          <cell r="C121">
            <v>24166</v>
          </cell>
          <cell r="D121" t="str">
            <v>Castro</v>
          </cell>
          <cell r="E121" t="str">
            <v>García</v>
          </cell>
          <cell r="F121" t="str">
            <v>Ximena</v>
          </cell>
          <cell r="H121" t="str">
            <v>CASTRO</v>
          </cell>
          <cell r="I121" t="str">
            <v>GARCIA</v>
          </cell>
          <cell r="J121" t="str">
            <v>XIMENA</v>
          </cell>
          <cell r="K121" t="str">
            <v/>
          </cell>
          <cell r="L121" t="str">
            <v>Ximena Castro G.</v>
          </cell>
          <cell r="M121" t="str">
            <v>Agrupación Deportiva Vincios</v>
          </cell>
          <cell r="N121" t="str">
            <v>Agrupación Deportiva Vincios</v>
          </cell>
          <cell r="O121">
            <v>38834</v>
          </cell>
          <cell r="P121">
            <v>2006</v>
          </cell>
          <cell r="Q121" t="str">
            <v>Benjamín F</v>
          </cell>
          <cell r="R121" t="str">
            <v>F</v>
          </cell>
        </row>
        <row r="122">
          <cell r="C122">
            <v>24165</v>
          </cell>
          <cell r="D122" t="str">
            <v>Castro</v>
          </cell>
          <cell r="E122" t="str">
            <v>García</v>
          </cell>
          <cell r="F122" t="str">
            <v>Xulián</v>
          </cell>
          <cell r="H122" t="str">
            <v>CASTRO</v>
          </cell>
          <cell r="I122" t="str">
            <v>GARCIA</v>
          </cell>
          <cell r="J122" t="str">
            <v>XULIAN</v>
          </cell>
          <cell r="K122" t="str">
            <v/>
          </cell>
          <cell r="L122" t="str">
            <v>Xulián Castro G.</v>
          </cell>
          <cell r="M122" t="str">
            <v>Agrupación Deportiva Vincios</v>
          </cell>
          <cell r="N122" t="str">
            <v>Agrupación Deportiva Vincios</v>
          </cell>
          <cell r="O122">
            <v>38834</v>
          </cell>
          <cell r="P122">
            <v>2006</v>
          </cell>
          <cell r="Q122" t="str">
            <v>Benjamín M</v>
          </cell>
          <cell r="R122" t="str">
            <v>M</v>
          </cell>
        </row>
        <row r="123">
          <cell r="C123">
            <v>19110</v>
          </cell>
          <cell r="D123" t="str">
            <v>Cebreiro</v>
          </cell>
          <cell r="E123" t="str">
            <v>Sánchez</v>
          </cell>
          <cell r="F123" t="str">
            <v>Mario</v>
          </cell>
          <cell r="G123" t="str">
            <v/>
          </cell>
          <cell r="H123" t="str">
            <v>CEBREIRO</v>
          </cell>
          <cell r="I123" t="str">
            <v>SANCHEZ</v>
          </cell>
          <cell r="J123" t="str">
            <v>MARIO</v>
          </cell>
          <cell r="K123" t="str">
            <v/>
          </cell>
          <cell r="L123" t="str">
            <v>Mario Cebreiro S.</v>
          </cell>
          <cell r="M123" t="str">
            <v>Agrupación Deportiva Vincios</v>
          </cell>
          <cell r="N123" t="str">
            <v>Agrupación Deportiva Vincios</v>
          </cell>
          <cell r="O123">
            <v>37191</v>
          </cell>
          <cell r="P123">
            <v>2001</v>
          </cell>
          <cell r="Q123" t="str">
            <v>Juvenil M</v>
          </cell>
          <cell r="R123" t="str">
            <v>M</v>
          </cell>
        </row>
        <row r="124">
          <cell r="C124">
            <v>16079</v>
          </cell>
          <cell r="D124" t="str">
            <v>Charro</v>
          </cell>
          <cell r="E124" t="str">
            <v>Graña</v>
          </cell>
          <cell r="F124" t="str">
            <v>Abel</v>
          </cell>
          <cell r="G124" t="str">
            <v/>
          </cell>
          <cell r="H124" t="str">
            <v>CHARRO</v>
          </cell>
          <cell r="I124" t="str">
            <v>GRAÑA</v>
          </cell>
          <cell r="J124" t="str">
            <v>ABEL</v>
          </cell>
          <cell r="K124" t="str">
            <v/>
          </cell>
          <cell r="L124" t="str">
            <v>Abel Charro G.</v>
          </cell>
          <cell r="M124" t="str">
            <v>Agrupación Deportiva Vincios</v>
          </cell>
          <cell r="N124" t="str">
            <v>Agrupación Deportiva Vincios</v>
          </cell>
          <cell r="O124">
            <v>32980</v>
          </cell>
          <cell r="P124">
            <v>1990</v>
          </cell>
          <cell r="Q124" t="str">
            <v>Sénior M</v>
          </cell>
          <cell r="R124" t="str">
            <v>M</v>
          </cell>
        </row>
        <row r="125">
          <cell r="C125">
            <v>16080</v>
          </cell>
          <cell r="D125" t="str">
            <v>Charro</v>
          </cell>
          <cell r="E125" t="str">
            <v>Graña</v>
          </cell>
          <cell r="F125" t="str">
            <v>Gonzalo</v>
          </cell>
          <cell r="G125" t="str">
            <v/>
          </cell>
          <cell r="H125" t="str">
            <v>CHARRO</v>
          </cell>
          <cell r="I125" t="str">
            <v>GRAÑA</v>
          </cell>
          <cell r="J125" t="str">
            <v>GONZALO</v>
          </cell>
          <cell r="K125" t="str">
            <v/>
          </cell>
          <cell r="L125" t="str">
            <v>Gonzalo Charro G.</v>
          </cell>
          <cell r="M125" t="str">
            <v>Agrupación Deportiva Vincios</v>
          </cell>
          <cell r="N125" t="str">
            <v>Agrupación Deportiva Vincios</v>
          </cell>
          <cell r="O125">
            <v>29587</v>
          </cell>
          <cell r="P125">
            <v>1981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 t="str">
            <v/>
          </cell>
          <cell r="H126" t="str">
            <v>COSTAS</v>
          </cell>
          <cell r="I126" t="str">
            <v>COSTAS</v>
          </cell>
          <cell r="J126" t="str">
            <v>HECTOR</v>
          </cell>
          <cell r="K126" t="str">
            <v/>
          </cell>
          <cell r="L126" t="str">
            <v>Héctor Costas C.</v>
          </cell>
          <cell r="M126" t="str">
            <v>Agrupación Deportiva Vincios</v>
          </cell>
          <cell r="N126" t="str">
            <v>Agrupación Deportiva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14745</v>
          </cell>
          <cell r="D127" t="str">
            <v>D´Agostino</v>
          </cell>
          <cell r="E127" t="str">
            <v>Pérez</v>
          </cell>
          <cell r="F127" t="str">
            <v>Luis</v>
          </cell>
          <cell r="G127" t="str">
            <v/>
          </cell>
          <cell r="H127" t="str">
            <v>D´AGOSTINO</v>
          </cell>
          <cell r="I127" t="str">
            <v>PEREZ</v>
          </cell>
          <cell r="J127" t="str">
            <v>LUIS</v>
          </cell>
          <cell r="K127" t="str">
            <v/>
          </cell>
          <cell r="L127" t="str">
            <v>Luis D´Agostino P.</v>
          </cell>
          <cell r="M127" t="str">
            <v>Agrupación Deportiva Vincios</v>
          </cell>
          <cell r="N127" t="str">
            <v>Agrupación Deportiva Vincios</v>
          </cell>
          <cell r="O127">
            <v>35441</v>
          </cell>
          <cell r="P127">
            <v>1997</v>
          </cell>
          <cell r="Q127" t="str">
            <v>Sub-23 M</v>
          </cell>
          <cell r="R127" t="str">
            <v>M</v>
          </cell>
        </row>
        <row r="128">
          <cell r="C128">
            <v>24014</v>
          </cell>
          <cell r="D128" t="str">
            <v>Da Veiga</v>
          </cell>
          <cell r="E128" t="str">
            <v>Mariño</v>
          </cell>
          <cell r="F128" t="str">
            <v>Ana</v>
          </cell>
          <cell r="G128" t="str">
            <v>Pita</v>
          </cell>
          <cell r="H128" t="str">
            <v>DA VEIGA</v>
          </cell>
          <cell r="I128" t="str">
            <v>MARIÑO</v>
          </cell>
          <cell r="J128" t="str">
            <v>ANA</v>
          </cell>
          <cell r="K128" t="str">
            <v>PITA</v>
          </cell>
          <cell r="L128" t="str">
            <v>Ana P. Da Veiga M.</v>
          </cell>
          <cell r="M128" t="str">
            <v>Agrupación Deportiva Vincios</v>
          </cell>
          <cell r="N128" t="str">
            <v>Agrupación Deportiva Vincios</v>
          </cell>
          <cell r="O128">
            <v>29717</v>
          </cell>
          <cell r="P128">
            <v>1981</v>
          </cell>
          <cell r="Q128" t="str">
            <v>Sénior F</v>
          </cell>
          <cell r="R128" t="str">
            <v>F</v>
          </cell>
        </row>
        <row r="129">
          <cell r="C129" t="str">
            <v>G16</v>
          </cell>
          <cell r="D129" t="str">
            <v>de Bernardo</v>
          </cell>
          <cell r="E129" t="str">
            <v>Morán</v>
          </cell>
          <cell r="F129" t="str">
            <v>María</v>
          </cell>
          <cell r="G129" t="str">
            <v/>
          </cell>
          <cell r="H129" t="str">
            <v>DE BERNARDO</v>
          </cell>
          <cell r="I129" t="str">
            <v>MORAN</v>
          </cell>
          <cell r="J129" t="str">
            <v>MARIA</v>
          </cell>
          <cell r="K129" t="str">
            <v/>
          </cell>
          <cell r="L129" t="str">
            <v>María de Bernardo M.</v>
          </cell>
          <cell r="M129" t="str">
            <v>Agrupación Deportiva Vincios</v>
          </cell>
          <cell r="N129" t="str">
            <v>Agrupación Deportiva Vincios</v>
          </cell>
          <cell r="O129">
            <v>37987</v>
          </cell>
          <cell r="P129">
            <v>2004</v>
          </cell>
          <cell r="Q129" t="str">
            <v>Alevín F</v>
          </cell>
          <cell r="R129" t="str">
            <v>F</v>
          </cell>
        </row>
        <row r="130">
          <cell r="C130">
            <v>23677</v>
          </cell>
          <cell r="D130" t="str">
            <v>Domínguez</v>
          </cell>
          <cell r="E130" t="str">
            <v>Heduy</v>
          </cell>
          <cell r="F130" t="str">
            <v>Lucía</v>
          </cell>
          <cell r="H130" t="str">
            <v>DOMINGUEZ</v>
          </cell>
          <cell r="I130" t="str">
            <v>HEDUY</v>
          </cell>
          <cell r="J130" t="str">
            <v>LUCIA</v>
          </cell>
          <cell r="K130" t="str">
            <v/>
          </cell>
          <cell r="L130" t="str">
            <v>Lucía Domínguez H.</v>
          </cell>
          <cell r="M130" t="str">
            <v>Agrupación Deportiva Vincios</v>
          </cell>
          <cell r="N130" t="str">
            <v>Agrupación Deportiva Vincios</v>
          </cell>
          <cell r="O130">
            <v>37636</v>
          </cell>
          <cell r="P130">
            <v>2003</v>
          </cell>
          <cell r="Q130" t="str">
            <v>Infantil F</v>
          </cell>
          <cell r="R130" t="str">
            <v>F</v>
          </cell>
        </row>
        <row r="131">
          <cell r="C131">
            <v>21115</v>
          </cell>
          <cell r="D131" t="str">
            <v>Domínguez</v>
          </cell>
          <cell r="E131" t="str">
            <v>Ríos</v>
          </cell>
          <cell r="F131" t="str">
            <v>Araceli</v>
          </cell>
          <cell r="G131" t="str">
            <v/>
          </cell>
          <cell r="H131" t="str">
            <v>DOMINGUEZ</v>
          </cell>
          <cell r="I131" t="str">
            <v>RIOS</v>
          </cell>
          <cell r="J131" t="str">
            <v>ARACELI</v>
          </cell>
          <cell r="K131" t="str">
            <v/>
          </cell>
          <cell r="L131" t="str">
            <v>Araceli Domínguez R.</v>
          </cell>
          <cell r="M131" t="str">
            <v>Agrupación Deportiva Vincios</v>
          </cell>
          <cell r="N131" t="str">
            <v>Agrupación Deportiva Vincios</v>
          </cell>
          <cell r="O131">
            <v>37131</v>
          </cell>
          <cell r="P131">
            <v>2001</v>
          </cell>
          <cell r="Q131" t="str">
            <v>Juvenil F</v>
          </cell>
          <cell r="R131" t="str">
            <v>F</v>
          </cell>
        </row>
        <row r="132">
          <cell r="C132">
            <v>21082</v>
          </cell>
          <cell r="D132" t="str">
            <v>Domínguez</v>
          </cell>
          <cell r="E132" t="str">
            <v>Ríos</v>
          </cell>
          <cell r="F132" t="str">
            <v>Nerea</v>
          </cell>
          <cell r="G132" t="str">
            <v/>
          </cell>
          <cell r="H132" t="str">
            <v>DOMINGUEZ</v>
          </cell>
          <cell r="I132" t="str">
            <v>RIOS</v>
          </cell>
          <cell r="J132" t="str">
            <v>NEREA</v>
          </cell>
          <cell r="K132" t="str">
            <v/>
          </cell>
          <cell r="L132" t="str">
            <v>Nerea Domínguez R.</v>
          </cell>
          <cell r="M132" t="str">
            <v>Agrupación Deportiva Vincios</v>
          </cell>
          <cell r="N132" t="str">
            <v>Agrupación Deportiva Vincios</v>
          </cell>
          <cell r="O132">
            <v>38652</v>
          </cell>
          <cell r="P132">
            <v>2005</v>
          </cell>
          <cell r="Q132" t="str">
            <v>Alevín F</v>
          </cell>
          <cell r="R132" t="str">
            <v>F</v>
          </cell>
        </row>
        <row r="133">
          <cell r="C133" t="str">
            <v>G13</v>
          </cell>
          <cell r="D133" t="str">
            <v>Domínguez</v>
          </cell>
          <cell r="E133" t="str">
            <v>Ríos</v>
          </cell>
          <cell r="F133" t="str">
            <v>Yanira</v>
          </cell>
          <cell r="G133" t="str">
            <v/>
          </cell>
          <cell r="H133" t="str">
            <v>DOMINGUEZ</v>
          </cell>
          <cell r="I133" t="str">
            <v>RIOS</v>
          </cell>
          <cell r="J133" t="str">
            <v>YANIRA</v>
          </cell>
          <cell r="K133" t="str">
            <v/>
          </cell>
          <cell r="L133" t="str">
            <v>Yanira Domínguez R.</v>
          </cell>
          <cell r="M133" t="str">
            <v>Agrupación Deportiva Vincios</v>
          </cell>
          <cell r="N133" t="str">
            <v>Agrupación Deportiva Vincios</v>
          </cell>
          <cell r="O133">
            <v>36526</v>
          </cell>
          <cell r="P133">
            <v>2000</v>
          </cell>
          <cell r="Q133" t="str">
            <v>Juvenil F</v>
          </cell>
          <cell r="R133" t="str">
            <v>F</v>
          </cell>
        </row>
        <row r="134">
          <cell r="C134">
            <v>50610</v>
          </cell>
          <cell r="D134" t="str">
            <v>Efroikin</v>
          </cell>
          <cell r="E134" t="str">
            <v>Alesandrovich</v>
          </cell>
          <cell r="F134" t="str">
            <v>Maksim</v>
          </cell>
          <cell r="H134" t="str">
            <v>EFROIKIN</v>
          </cell>
          <cell r="I134" t="str">
            <v>ALESANDROVICH</v>
          </cell>
          <cell r="J134" t="str">
            <v>MAKSIM</v>
          </cell>
          <cell r="K134" t="str">
            <v/>
          </cell>
          <cell r="L134" t="str">
            <v>Maksim Efroikin A.</v>
          </cell>
          <cell r="M134" t="str">
            <v>Agrupación Deportiva Vincios</v>
          </cell>
          <cell r="N134" t="str">
            <v>Agrupación Deportiva Vincios</v>
          </cell>
          <cell r="O134">
            <v>35018</v>
          </cell>
          <cell r="P134">
            <v>1995</v>
          </cell>
          <cell r="Q134" t="str">
            <v>Sub-23 M</v>
          </cell>
          <cell r="R134" t="str">
            <v>M</v>
          </cell>
        </row>
        <row r="135">
          <cell r="C135">
            <v>19507</v>
          </cell>
          <cell r="D135" t="str">
            <v>Estévez</v>
          </cell>
          <cell r="E135" t="str">
            <v>Álvarez</v>
          </cell>
          <cell r="F135" t="str">
            <v>Valentina</v>
          </cell>
          <cell r="G135" t="str">
            <v/>
          </cell>
          <cell r="H135" t="str">
            <v>ESTEVEZ</v>
          </cell>
          <cell r="I135" t="str">
            <v>ALVAREZ</v>
          </cell>
          <cell r="J135" t="str">
            <v>VALENTINA</v>
          </cell>
          <cell r="K135" t="str">
            <v/>
          </cell>
          <cell r="L135" t="str">
            <v>Valentina Estévez Á.</v>
          </cell>
          <cell r="M135" t="str">
            <v>Agrupación Deportiva Vincios</v>
          </cell>
          <cell r="N135" t="str">
            <v>Agrupación Deportiva Vincios</v>
          </cell>
          <cell r="O135">
            <v>36545</v>
          </cell>
          <cell r="P135">
            <v>2000</v>
          </cell>
          <cell r="Q135" t="str">
            <v>Juvenil F</v>
          </cell>
          <cell r="R135" t="str">
            <v>F</v>
          </cell>
        </row>
        <row r="136">
          <cell r="C136">
            <v>19506</v>
          </cell>
          <cell r="D136" t="str">
            <v>Estévez</v>
          </cell>
          <cell r="E136" t="str">
            <v>Álvarez</v>
          </cell>
          <cell r="F136" t="str">
            <v>Victoria</v>
          </cell>
          <cell r="G136" t="str">
            <v/>
          </cell>
          <cell r="H136" t="str">
            <v>ESTEVEZ</v>
          </cell>
          <cell r="I136" t="str">
            <v>ALVAREZ</v>
          </cell>
          <cell r="J136" t="str">
            <v>VICTORIA</v>
          </cell>
          <cell r="K136" t="str">
            <v/>
          </cell>
          <cell r="L136" t="str">
            <v>Victoria Estévez Á.</v>
          </cell>
          <cell r="M136" t="str">
            <v>Agrupación Deportiva Vincios</v>
          </cell>
          <cell r="N136" t="str">
            <v>Agrupación Deportiva Vincios</v>
          </cell>
          <cell r="O136">
            <v>37407</v>
          </cell>
          <cell r="P136">
            <v>2002</v>
          </cell>
          <cell r="Q136" t="str">
            <v>Infantil F</v>
          </cell>
          <cell r="R136" t="str">
            <v>F</v>
          </cell>
        </row>
        <row r="137">
          <cell r="C137">
            <v>14743</v>
          </cell>
          <cell r="D137" t="str">
            <v>Estévez</v>
          </cell>
          <cell r="E137" t="str">
            <v>Jenssen</v>
          </cell>
          <cell r="F137" t="str">
            <v>Daniel</v>
          </cell>
          <cell r="G137" t="str">
            <v/>
          </cell>
          <cell r="H137" t="str">
            <v>ESTEVEZ</v>
          </cell>
          <cell r="I137" t="str">
            <v>JENSSEN</v>
          </cell>
          <cell r="J137" t="str">
            <v>DANIEL</v>
          </cell>
          <cell r="K137" t="str">
            <v/>
          </cell>
          <cell r="L137" t="str">
            <v>Daniel Estévez J.</v>
          </cell>
          <cell r="M137" t="str">
            <v>Agrupación Deportiva Vincios</v>
          </cell>
          <cell r="N137" t="str">
            <v>Agrupación Deportiva Vincios</v>
          </cell>
          <cell r="O137">
            <v>35796</v>
          </cell>
          <cell r="P137">
            <v>1998</v>
          </cell>
          <cell r="Q137" t="str">
            <v>Sub-23 M</v>
          </cell>
          <cell r="R137" t="str">
            <v>M</v>
          </cell>
        </row>
        <row r="138">
          <cell r="C138">
            <v>26959</v>
          </cell>
          <cell r="D138" t="str">
            <v>Fernández</v>
          </cell>
          <cell r="E138" t="str">
            <v>Ferreiro</v>
          </cell>
          <cell r="F138" t="str">
            <v>Cosme</v>
          </cell>
          <cell r="H138" t="str">
            <v>FERNANDEZ</v>
          </cell>
          <cell r="I138" t="str">
            <v>FERREIRO</v>
          </cell>
          <cell r="J138" t="str">
            <v>COSME</v>
          </cell>
          <cell r="K138" t="str">
            <v/>
          </cell>
          <cell r="L138" t="str">
            <v>Cosme Fernández F.</v>
          </cell>
          <cell r="M138" t="str">
            <v>Agrupación Deportiva Vincios</v>
          </cell>
          <cell r="N138" t="str">
            <v>Agrupación Deportiva Vincios</v>
          </cell>
          <cell r="O138">
            <v>38917</v>
          </cell>
          <cell r="P138">
            <v>2006</v>
          </cell>
          <cell r="Q138" t="str">
            <v>Benjamín M</v>
          </cell>
          <cell r="R138" t="str">
            <v>M</v>
          </cell>
        </row>
        <row r="139">
          <cell r="C139">
            <v>14747</v>
          </cell>
          <cell r="D139" t="str">
            <v>Fernández</v>
          </cell>
          <cell r="E139" t="str">
            <v>Lorenzo</v>
          </cell>
          <cell r="F139" t="str">
            <v>Natalia</v>
          </cell>
          <cell r="G139" t="str">
            <v/>
          </cell>
          <cell r="H139" t="str">
            <v>FERNANDEZ</v>
          </cell>
          <cell r="I139" t="str">
            <v>LORENZO</v>
          </cell>
          <cell r="J139" t="str">
            <v>NATALIA</v>
          </cell>
          <cell r="K139" t="str">
            <v/>
          </cell>
          <cell r="L139" t="str">
            <v>Natalia Fernández L.</v>
          </cell>
          <cell r="M139" t="str">
            <v>Agrupación Deportiva Vincios</v>
          </cell>
          <cell r="N139" t="str">
            <v>Agrupación Deportiva Vincios</v>
          </cell>
          <cell r="O139">
            <v>36802</v>
          </cell>
          <cell r="P139">
            <v>2000</v>
          </cell>
          <cell r="Q139" t="str">
            <v>Juvenil F</v>
          </cell>
          <cell r="R139" t="str">
            <v>F</v>
          </cell>
        </row>
        <row r="140">
          <cell r="C140">
            <v>26974</v>
          </cell>
          <cell r="D140" t="str">
            <v>Fernández</v>
          </cell>
          <cell r="E140" t="str">
            <v>Martínez</v>
          </cell>
          <cell r="F140" t="str">
            <v>Anxo</v>
          </cell>
          <cell r="H140" t="str">
            <v>FERNANDEZ</v>
          </cell>
          <cell r="I140" t="str">
            <v>MARTINEZ</v>
          </cell>
          <cell r="J140" t="str">
            <v>ANXO</v>
          </cell>
          <cell r="K140" t="str">
            <v/>
          </cell>
          <cell r="L140" t="str">
            <v>Anxo Fernández M.</v>
          </cell>
          <cell r="M140" t="str">
            <v>Agrupación Deportiva Vincios</v>
          </cell>
          <cell r="N140" t="str">
            <v>Agrupación Deportiva Vincios</v>
          </cell>
          <cell r="O140">
            <v>37665</v>
          </cell>
          <cell r="P140">
            <v>2003</v>
          </cell>
          <cell r="Q140" t="str">
            <v>Infantil M</v>
          </cell>
          <cell r="R140" t="str">
            <v>M</v>
          </cell>
        </row>
        <row r="141">
          <cell r="C141">
            <v>40</v>
          </cell>
          <cell r="D141" t="str">
            <v>Fernández</v>
          </cell>
          <cell r="E141" t="str">
            <v>Rodríguez</v>
          </cell>
          <cell r="F141" t="str">
            <v>Enrique</v>
          </cell>
          <cell r="H141" t="str">
            <v>FERNANDEZ</v>
          </cell>
          <cell r="I141" t="str">
            <v>RODRIGUEZ</v>
          </cell>
          <cell r="J141" t="str">
            <v>ENRIQUE</v>
          </cell>
          <cell r="K141" t="str">
            <v/>
          </cell>
          <cell r="L141" t="str">
            <v>Enrique Fernández R.</v>
          </cell>
          <cell r="M141" t="str">
            <v>Agrupación Deportiva Vincios</v>
          </cell>
          <cell r="N141" t="str">
            <v>Agrupación Deportiva Vincios</v>
          </cell>
          <cell r="O141">
            <v>13636</v>
          </cell>
          <cell r="P141">
            <v>1937</v>
          </cell>
          <cell r="Q141" t="str">
            <v>Vet +65 M</v>
          </cell>
          <cell r="R141" t="str">
            <v>M</v>
          </cell>
        </row>
        <row r="142">
          <cell r="C142">
            <v>6992</v>
          </cell>
          <cell r="D142" t="str">
            <v>García</v>
          </cell>
          <cell r="E142" t="str">
            <v>Bravo</v>
          </cell>
          <cell r="F142" t="str">
            <v>Rahel</v>
          </cell>
          <cell r="G142" t="str">
            <v/>
          </cell>
          <cell r="H142" t="str">
            <v>GARCIA</v>
          </cell>
          <cell r="I142" t="str">
            <v>BRAVO</v>
          </cell>
          <cell r="J142" t="str">
            <v>RAHEL</v>
          </cell>
          <cell r="K142" t="str">
            <v/>
          </cell>
          <cell r="L142" t="str">
            <v>Rahel García B.</v>
          </cell>
          <cell r="M142" t="str">
            <v>Agrupación Deportiva Vincios</v>
          </cell>
          <cell r="N142" t="str">
            <v>Agrupación Deportiva Vincios</v>
          </cell>
          <cell r="O142">
            <v>34683</v>
          </cell>
          <cell r="P142">
            <v>1994</v>
          </cell>
          <cell r="Q142" t="str">
            <v>Sub-23 M</v>
          </cell>
          <cell r="R142" t="str">
            <v>M</v>
          </cell>
        </row>
        <row r="143">
          <cell r="C143">
            <v>770</v>
          </cell>
          <cell r="D143" t="str">
            <v>González</v>
          </cell>
          <cell r="E143" t="str">
            <v>Alonso</v>
          </cell>
          <cell r="F143" t="str">
            <v>José</v>
          </cell>
          <cell r="G143" t="str">
            <v>Manuel</v>
          </cell>
          <cell r="H143" t="str">
            <v>GONZALEZ</v>
          </cell>
          <cell r="I143" t="str">
            <v>ALONSO</v>
          </cell>
          <cell r="J143" t="str">
            <v>JOSE</v>
          </cell>
          <cell r="K143" t="str">
            <v>MANUEL</v>
          </cell>
          <cell r="L143" t="str">
            <v>José M. González A.</v>
          </cell>
          <cell r="M143" t="str">
            <v>Agrupación Deportiva Vincios</v>
          </cell>
          <cell r="N143" t="str">
            <v>Agrupación Deportiva Vincios</v>
          </cell>
          <cell r="O143">
            <v>22658</v>
          </cell>
          <cell r="P143">
            <v>1962</v>
          </cell>
          <cell r="Q143" t="str">
            <v>Vet +50 M</v>
          </cell>
          <cell r="R143" t="str">
            <v>M</v>
          </cell>
        </row>
        <row r="144">
          <cell r="C144">
            <v>21265</v>
          </cell>
          <cell r="D144" t="str">
            <v>González</v>
          </cell>
          <cell r="E144" t="str">
            <v>Pérez</v>
          </cell>
          <cell r="F144" t="str">
            <v>Nicolás</v>
          </cell>
          <cell r="G144" t="str">
            <v/>
          </cell>
          <cell r="H144" t="str">
            <v>GONZALEZ</v>
          </cell>
          <cell r="I144" t="str">
            <v>PEREZ</v>
          </cell>
          <cell r="J144" t="str">
            <v>NICOLAS</v>
          </cell>
          <cell r="K144" t="str">
            <v/>
          </cell>
          <cell r="L144" t="str">
            <v>Nicolás González P.</v>
          </cell>
          <cell r="M144" t="str">
            <v>Agrupación Deportiva Vincios</v>
          </cell>
          <cell r="N144" t="str">
            <v>Agrupación Deportiva Vincios</v>
          </cell>
          <cell r="O144">
            <v>37308</v>
          </cell>
          <cell r="P144">
            <v>2002</v>
          </cell>
          <cell r="Q144" t="str">
            <v>Infantil M</v>
          </cell>
          <cell r="R144" t="str">
            <v>M</v>
          </cell>
        </row>
        <row r="145">
          <cell r="C145">
            <v>9986</v>
          </cell>
          <cell r="D145" t="str">
            <v>Graña</v>
          </cell>
          <cell r="E145" t="str">
            <v>Molina</v>
          </cell>
          <cell r="F145" t="str">
            <v>Lucía</v>
          </cell>
          <cell r="G145" t="str">
            <v/>
          </cell>
          <cell r="H145" t="str">
            <v>GRAÑA</v>
          </cell>
          <cell r="I145" t="str">
            <v>MOLINA</v>
          </cell>
          <cell r="J145" t="str">
            <v>LUCIA</v>
          </cell>
          <cell r="K145" t="str">
            <v/>
          </cell>
          <cell r="L145" t="str">
            <v>Lucía Graña M.</v>
          </cell>
          <cell r="M145" t="str">
            <v>Agrupación Deportiva Vincios</v>
          </cell>
          <cell r="N145" t="str">
            <v>Agrupación Deportiva Vincios</v>
          </cell>
          <cell r="O145">
            <v>36212</v>
          </cell>
          <cell r="P145">
            <v>1999</v>
          </cell>
          <cell r="Q145" t="str">
            <v>Juvenil F</v>
          </cell>
          <cell r="R145" t="str">
            <v>F</v>
          </cell>
        </row>
        <row r="146">
          <cell r="C146">
            <v>8949</v>
          </cell>
          <cell r="D146" t="str">
            <v>Graña</v>
          </cell>
          <cell r="E146" t="str">
            <v>Molina</v>
          </cell>
          <cell r="F146" t="str">
            <v>Rodrigo</v>
          </cell>
          <cell r="G146" t="str">
            <v/>
          </cell>
          <cell r="H146" t="str">
            <v>GRAÑA</v>
          </cell>
          <cell r="I146" t="str">
            <v>MOLINA</v>
          </cell>
          <cell r="J146" t="str">
            <v>RODRIGO</v>
          </cell>
          <cell r="K146" t="str">
            <v/>
          </cell>
          <cell r="L146" t="str">
            <v>Rodrigo Graña M.</v>
          </cell>
          <cell r="M146" t="str">
            <v>Agrupación Deportiva Vincios</v>
          </cell>
          <cell r="N146" t="str">
            <v>Agrupación Deportiva Vincios</v>
          </cell>
          <cell r="O146">
            <v>34480</v>
          </cell>
          <cell r="P146">
            <v>1994</v>
          </cell>
          <cell r="Q146" t="str">
            <v>Sub-23 M</v>
          </cell>
          <cell r="R146" t="str">
            <v>M</v>
          </cell>
        </row>
        <row r="147">
          <cell r="C147">
            <v>19948</v>
          </cell>
          <cell r="D147" t="str">
            <v>Güell</v>
          </cell>
          <cell r="E147" t="str">
            <v>Borrajo</v>
          </cell>
          <cell r="F147" t="str">
            <v>Javier</v>
          </cell>
          <cell r="G147" t="str">
            <v/>
          </cell>
          <cell r="H147" t="str">
            <v>GÜELL</v>
          </cell>
          <cell r="I147" t="str">
            <v>BORRAJO</v>
          </cell>
          <cell r="J147" t="str">
            <v>JAVIER</v>
          </cell>
          <cell r="K147" t="str">
            <v/>
          </cell>
          <cell r="L147" t="str">
            <v>Javier Güell B.</v>
          </cell>
          <cell r="M147" t="str">
            <v>Agrupación Deportiva Vincios</v>
          </cell>
          <cell r="N147" t="str">
            <v>Agrupación Deportiva Vincios</v>
          </cell>
          <cell r="O147">
            <v>38983</v>
          </cell>
          <cell r="P147">
            <v>2006</v>
          </cell>
          <cell r="Q147" t="str">
            <v>Benjamín M</v>
          </cell>
          <cell r="R147" t="str">
            <v>M</v>
          </cell>
        </row>
        <row r="148">
          <cell r="C148">
            <v>16666</v>
          </cell>
          <cell r="D148" t="str">
            <v>Güell</v>
          </cell>
          <cell r="E148" t="str">
            <v>Borrajo</v>
          </cell>
          <cell r="F148" t="str">
            <v>Luis</v>
          </cell>
          <cell r="G148" t="str">
            <v/>
          </cell>
          <cell r="H148" t="str">
            <v>GÜELL</v>
          </cell>
          <cell r="I148" t="str">
            <v>BORRAJO</v>
          </cell>
          <cell r="J148" t="str">
            <v>LUIS</v>
          </cell>
          <cell r="K148" t="str">
            <v/>
          </cell>
          <cell r="L148" t="str">
            <v>Luis Güell B.</v>
          </cell>
          <cell r="M148" t="str">
            <v>Agrupación Deportiva Vincios</v>
          </cell>
          <cell r="N148" t="str">
            <v>Agrupación Deportiva Vincios</v>
          </cell>
          <cell r="O148">
            <v>37503</v>
          </cell>
          <cell r="P148">
            <v>2002</v>
          </cell>
          <cell r="Q148" t="str">
            <v>Infantil M</v>
          </cell>
          <cell r="R148" t="str">
            <v>M</v>
          </cell>
        </row>
        <row r="149">
          <cell r="C149">
            <v>16667</v>
          </cell>
          <cell r="D149" t="str">
            <v>Güell</v>
          </cell>
          <cell r="E149" t="str">
            <v>Borrajo</v>
          </cell>
          <cell r="F149" t="str">
            <v>Pablo</v>
          </cell>
          <cell r="G149" t="str">
            <v/>
          </cell>
          <cell r="H149" t="str">
            <v>GÜELL</v>
          </cell>
          <cell r="I149" t="str">
            <v>BORRAJO</v>
          </cell>
          <cell r="J149" t="str">
            <v>PABLO</v>
          </cell>
          <cell r="K149" t="str">
            <v/>
          </cell>
          <cell r="L149" t="str">
            <v>Pablo Güell B.</v>
          </cell>
          <cell r="M149" t="str">
            <v>Agrupación Deportiva Vincios</v>
          </cell>
          <cell r="N149" t="str">
            <v>Agrupación Deportiva Vincios</v>
          </cell>
          <cell r="O149">
            <v>38111</v>
          </cell>
          <cell r="P149">
            <v>2004</v>
          </cell>
          <cell r="Q149" t="str">
            <v>Alevín M</v>
          </cell>
          <cell r="R149" t="str">
            <v>M</v>
          </cell>
        </row>
        <row r="150">
          <cell r="C150">
            <v>26239</v>
          </cell>
          <cell r="D150" t="str">
            <v>Iglesias</v>
          </cell>
          <cell r="E150" t="str">
            <v>Castro</v>
          </cell>
          <cell r="F150" t="str">
            <v>Ramsés</v>
          </cell>
          <cell r="H150" t="str">
            <v>IGLESIAS</v>
          </cell>
          <cell r="I150" t="str">
            <v>CASTRO</v>
          </cell>
          <cell r="J150" t="str">
            <v>RAMSES</v>
          </cell>
          <cell r="K150" t="str">
            <v/>
          </cell>
          <cell r="L150" t="str">
            <v>Ramsés Iglesias C.</v>
          </cell>
          <cell r="M150" t="str">
            <v>Agrupación Deportiva Vincios</v>
          </cell>
          <cell r="N150" t="str">
            <v>Agrupación Deportiva Vincios</v>
          </cell>
          <cell r="O150">
            <v>39154</v>
          </cell>
          <cell r="P150">
            <v>2007</v>
          </cell>
          <cell r="Q150" t="str">
            <v>Benjamín M</v>
          </cell>
          <cell r="R150" t="str">
            <v>M</v>
          </cell>
        </row>
        <row r="151">
          <cell r="C151">
            <v>8937</v>
          </cell>
          <cell r="D151" t="str">
            <v>Iglesias</v>
          </cell>
          <cell r="E151" t="str">
            <v>Fernández</v>
          </cell>
          <cell r="F151" t="str">
            <v>Andrés</v>
          </cell>
          <cell r="G151" t="str">
            <v/>
          </cell>
          <cell r="H151" t="str">
            <v>IGLESIAS</v>
          </cell>
          <cell r="I151" t="str">
            <v>FERNANDEZ</v>
          </cell>
          <cell r="J151" t="str">
            <v>ANDRES</v>
          </cell>
          <cell r="K151" t="str">
            <v/>
          </cell>
          <cell r="L151" t="str">
            <v>Andrés Iglesias F.</v>
          </cell>
          <cell r="M151" t="str">
            <v>Agrupación Deportiva Vincios</v>
          </cell>
          <cell r="N151" t="str">
            <v>Agrupación Deportiva Vincios</v>
          </cell>
          <cell r="O151">
            <v>21493</v>
          </cell>
          <cell r="P151">
            <v>1958</v>
          </cell>
          <cell r="Q151" t="str">
            <v>Vet +50 M</v>
          </cell>
          <cell r="R151" t="str">
            <v>M</v>
          </cell>
        </row>
        <row r="152">
          <cell r="C152">
            <v>4417</v>
          </cell>
          <cell r="D152" t="str">
            <v>Iglesias</v>
          </cell>
          <cell r="E152" t="str">
            <v>Mariño</v>
          </cell>
          <cell r="F152" t="str">
            <v>José</v>
          </cell>
          <cell r="G152" t="str">
            <v>Ángel</v>
          </cell>
          <cell r="H152" t="str">
            <v>IGLESIAS</v>
          </cell>
          <cell r="I152" t="str">
            <v>MARIÑO</v>
          </cell>
          <cell r="J152" t="str">
            <v>JOSE</v>
          </cell>
          <cell r="K152" t="str">
            <v>ANGEL</v>
          </cell>
          <cell r="L152" t="str">
            <v>José Á. Iglesias M.</v>
          </cell>
          <cell r="M152" t="str">
            <v>Agrupación Deportiva Vincios</v>
          </cell>
          <cell r="N152" t="str">
            <v>Agrupación Deportiva Vincios</v>
          </cell>
          <cell r="O152">
            <v>24719</v>
          </cell>
          <cell r="P152">
            <v>1967</v>
          </cell>
          <cell r="Q152" t="str">
            <v>Vet +50 M</v>
          </cell>
          <cell r="R152" t="str">
            <v>M</v>
          </cell>
        </row>
        <row r="153">
          <cell r="C153">
            <v>8939</v>
          </cell>
          <cell r="D153" t="str">
            <v>Iglesias</v>
          </cell>
          <cell r="E153" t="str">
            <v>Núñez</v>
          </cell>
          <cell r="F153" t="str">
            <v>Anxo</v>
          </cell>
          <cell r="G153" t="str">
            <v/>
          </cell>
          <cell r="H153" t="str">
            <v>IGLESIAS</v>
          </cell>
          <cell r="I153" t="str">
            <v>NUÑEZ</v>
          </cell>
          <cell r="J153" t="str">
            <v>ANXO</v>
          </cell>
          <cell r="K153" t="str">
            <v/>
          </cell>
          <cell r="L153" t="str">
            <v>Anxo Iglesias N.</v>
          </cell>
          <cell r="M153" t="str">
            <v>Agrupación Deportiva Vincios</v>
          </cell>
          <cell r="N153" t="str">
            <v>Agrupación Deportiva Vincios</v>
          </cell>
          <cell r="O153">
            <v>36655</v>
          </cell>
          <cell r="P153">
            <v>2000</v>
          </cell>
          <cell r="Q153" t="str">
            <v>Juvenil M</v>
          </cell>
          <cell r="R153" t="str">
            <v>M</v>
          </cell>
        </row>
        <row r="154">
          <cell r="C154">
            <v>16081</v>
          </cell>
          <cell r="D154" t="str">
            <v>Larrondo</v>
          </cell>
          <cell r="E154" t="str">
            <v>Pérez-Izaguirre</v>
          </cell>
          <cell r="F154" t="str">
            <v>Jorge</v>
          </cell>
          <cell r="G154" t="str">
            <v/>
          </cell>
          <cell r="H154" t="str">
            <v>LARRONDO</v>
          </cell>
          <cell r="I154" t="str">
            <v>PEREZ-IZAGUIRRE</v>
          </cell>
          <cell r="J154" t="str">
            <v>JORGE</v>
          </cell>
          <cell r="K154" t="str">
            <v/>
          </cell>
          <cell r="L154" t="str">
            <v>Jorge Larrondo P.</v>
          </cell>
          <cell r="M154" t="str">
            <v>Agrupación Deportiva Vincios</v>
          </cell>
          <cell r="N154" t="str">
            <v>Agrupación Deportiva Vincios</v>
          </cell>
          <cell r="O154">
            <v>36266</v>
          </cell>
          <cell r="P154">
            <v>1999</v>
          </cell>
          <cell r="Q154" t="str">
            <v>Juvenil M</v>
          </cell>
          <cell r="R154" t="str">
            <v>M</v>
          </cell>
        </row>
        <row r="155">
          <cell r="C155">
            <v>27871</v>
          </cell>
          <cell r="D155" t="str">
            <v>López</v>
          </cell>
          <cell r="E155" t="str">
            <v>Ramírez</v>
          </cell>
          <cell r="F155" t="str">
            <v>María</v>
          </cell>
          <cell r="H155" t="str">
            <v>LOPEZ</v>
          </cell>
          <cell r="I155" t="str">
            <v>RAMIREZ</v>
          </cell>
          <cell r="J155" t="str">
            <v>MARIA</v>
          </cell>
          <cell r="K155" t="str">
            <v/>
          </cell>
          <cell r="L155" t="str">
            <v>María López R.</v>
          </cell>
          <cell r="M155" t="str">
            <v>Agrupación Deportiva Vincios</v>
          </cell>
          <cell r="N155" t="str">
            <v>Agrupación Deportiva Vincios</v>
          </cell>
          <cell r="O155">
            <v>32961</v>
          </cell>
          <cell r="P155">
            <v>1990</v>
          </cell>
          <cell r="Q155" t="str">
            <v>Sénior F</v>
          </cell>
          <cell r="R155" t="str">
            <v>F</v>
          </cell>
        </row>
        <row r="156">
          <cell r="C156">
            <v>17167</v>
          </cell>
          <cell r="D156" t="str">
            <v>Martínez</v>
          </cell>
          <cell r="E156" t="str">
            <v>Fernández</v>
          </cell>
          <cell r="F156" t="str">
            <v>Iván</v>
          </cell>
          <cell r="G156" t="str">
            <v/>
          </cell>
          <cell r="H156" t="str">
            <v>MARTINEZ</v>
          </cell>
          <cell r="I156" t="str">
            <v>FERNANDEZ</v>
          </cell>
          <cell r="J156" t="str">
            <v>IVAN</v>
          </cell>
          <cell r="K156" t="str">
            <v/>
          </cell>
          <cell r="L156" t="str">
            <v>Iván Martínez F.</v>
          </cell>
          <cell r="M156" t="str">
            <v>Agrupación Deportiva Vincios</v>
          </cell>
          <cell r="N156" t="str">
            <v>Agrupación Deportiva Vincios</v>
          </cell>
          <cell r="O156">
            <v>35471</v>
          </cell>
          <cell r="P156">
            <v>1997</v>
          </cell>
          <cell r="Q156" t="str">
            <v>Sub-23 M</v>
          </cell>
          <cell r="R156" t="str">
            <v>M</v>
          </cell>
        </row>
        <row r="157">
          <cell r="C157">
            <v>50614</v>
          </cell>
          <cell r="D157" t="str">
            <v>Martínez</v>
          </cell>
          <cell r="E157" t="str">
            <v>Martínez</v>
          </cell>
          <cell r="F157" t="str">
            <v>Brais</v>
          </cell>
          <cell r="H157" t="str">
            <v>MARTINEZ</v>
          </cell>
          <cell r="I157" t="str">
            <v>MARTINEZ</v>
          </cell>
          <cell r="J157" t="str">
            <v>BRAIS</v>
          </cell>
          <cell r="K157" t="str">
            <v/>
          </cell>
          <cell r="L157" t="str">
            <v>Brais Martínez M.</v>
          </cell>
          <cell r="M157" t="str">
            <v>Agrupación Deportiva Vincios</v>
          </cell>
          <cell r="N157" t="str">
            <v>Agrupación Deportiva Vincios</v>
          </cell>
          <cell r="O157">
            <v>39005</v>
          </cell>
          <cell r="P157">
            <v>2006</v>
          </cell>
          <cell r="Q157" t="str">
            <v>Benjamín M</v>
          </cell>
          <cell r="R157" t="str">
            <v>M</v>
          </cell>
        </row>
        <row r="158">
          <cell r="C158">
            <v>22542</v>
          </cell>
          <cell r="D158" t="str">
            <v>Martins</v>
          </cell>
          <cell r="E158" t="str">
            <v>Da Silva</v>
          </cell>
          <cell r="F158" t="str">
            <v>Diogo</v>
          </cell>
          <cell r="G158" t="str">
            <v>Miguel</v>
          </cell>
          <cell r="H158" t="str">
            <v>MARTINS</v>
          </cell>
          <cell r="I158" t="str">
            <v>DA SILVA</v>
          </cell>
          <cell r="J158" t="str">
            <v>DIOGO</v>
          </cell>
          <cell r="K158" t="str">
            <v>MIGUEL</v>
          </cell>
          <cell r="L158" t="str">
            <v>Diogo M. Martins D.</v>
          </cell>
          <cell r="M158" t="str">
            <v>Agrupación Deportiva Vincios</v>
          </cell>
          <cell r="N158" t="str">
            <v>Agrupación Deportiva Vincios</v>
          </cell>
          <cell r="O158">
            <v>33504</v>
          </cell>
          <cell r="P158">
            <v>1991</v>
          </cell>
          <cell r="Q158" t="str">
            <v>Sénior M</v>
          </cell>
          <cell r="R158" t="str">
            <v>M</v>
          </cell>
        </row>
        <row r="159">
          <cell r="C159">
            <v>15658</v>
          </cell>
          <cell r="D159" t="str">
            <v>Molina</v>
          </cell>
          <cell r="E159" t="str">
            <v>Chávez</v>
          </cell>
          <cell r="F159" t="str">
            <v>Eva</v>
          </cell>
          <cell r="G159" t="str">
            <v>María</v>
          </cell>
          <cell r="H159" t="str">
            <v>MOLINA</v>
          </cell>
          <cell r="I159" t="str">
            <v>CHAVEZ</v>
          </cell>
          <cell r="J159" t="str">
            <v>EVA</v>
          </cell>
          <cell r="K159" t="str">
            <v>MARIA</v>
          </cell>
          <cell r="L159" t="str">
            <v>Eva M. Molina C.</v>
          </cell>
          <cell r="M159" t="str">
            <v>Agrupación Deportiva Vincios</v>
          </cell>
          <cell r="N159" t="str">
            <v>Agrupación Deportiva Vincios</v>
          </cell>
          <cell r="O159">
            <v>25755</v>
          </cell>
          <cell r="P159">
            <v>1970</v>
          </cell>
          <cell r="Q159" t="str">
            <v>Vet +40 F</v>
          </cell>
          <cell r="R159" t="str">
            <v>F</v>
          </cell>
        </row>
        <row r="160">
          <cell r="C160">
            <v>3559</v>
          </cell>
          <cell r="D160" t="str">
            <v>Moregó</v>
          </cell>
          <cell r="E160" t="str">
            <v>Valls-Jove</v>
          </cell>
          <cell r="F160" t="str">
            <v>Joan</v>
          </cell>
          <cell r="H160" t="str">
            <v>MOREGO</v>
          </cell>
          <cell r="I160" t="str">
            <v>VALLS-JOVE</v>
          </cell>
          <cell r="J160" t="str">
            <v>JOAN</v>
          </cell>
          <cell r="K160" t="str">
            <v/>
          </cell>
          <cell r="L160" t="str">
            <v>Joan Moregó V.</v>
          </cell>
          <cell r="M160" t="str">
            <v>Agrupación Deportiva Vincios</v>
          </cell>
          <cell r="N160" t="str">
            <v>Agrupación Deportiva Vincios</v>
          </cell>
          <cell r="O160">
            <v>33001</v>
          </cell>
          <cell r="P160">
            <v>1990</v>
          </cell>
          <cell r="Q160" t="str">
            <v>Sénior M</v>
          </cell>
          <cell r="R160" t="str">
            <v>M</v>
          </cell>
        </row>
        <row r="161">
          <cell r="C161">
            <v>9315712</v>
          </cell>
          <cell r="D161" t="str">
            <v>Neyvoz</v>
          </cell>
          <cell r="F161" t="str">
            <v>Guillaume</v>
          </cell>
          <cell r="G161" t="str">
            <v>Thibault M</v>
          </cell>
          <cell r="H161" t="str">
            <v>NEYVOZ</v>
          </cell>
          <cell r="I161" t="str">
            <v/>
          </cell>
          <cell r="J161" t="str">
            <v>GUILLAUME</v>
          </cell>
          <cell r="K161" t="str">
            <v>THIBAULT M</v>
          </cell>
          <cell r="L161" t="str">
            <v>Guillaume T. Neyvoz</v>
          </cell>
          <cell r="M161" t="str">
            <v>Agrupación Deportiva Vincios</v>
          </cell>
          <cell r="N161" t="str">
            <v>Agrupación Deportiva Vincios</v>
          </cell>
          <cell r="O161">
            <v>35910</v>
          </cell>
          <cell r="P161">
            <v>1998</v>
          </cell>
          <cell r="Q161" t="str">
            <v>Sub-23 M</v>
          </cell>
          <cell r="R161" t="str">
            <v>M</v>
          </cell>
        </row>
        <row r="162">
          <cell r="C162">
            <v>3901</v>
          </cell>
          <cell r="D162" t="str">
            <v>Otero</v>
          </cell>
          <cell r="E162" t="str">
            <v>Costas</v>
          </cell>
          <cell r="F162" t="str">
            <v>Rafael</v>
          </cell>
          <cell r="G162" t="str">
            <v/>
          </cell>
          <cell r="H162" t="str">
            <v>OTERO</v>
          </cell>
          <cell r="I162" t="str">
            <v>COSTAS</v>
          </cell>
          <cell r="J162" t="str">
            <v>RAFAEL</v>
          </cell>
          <cell r="K162" t="str">
            <v/>
          </cell>
          <cell r="L162" t="str">
            <v>Rafael Otero C.</v>
          </cell>
          <cell r="M162" t="str">
            <v>Agrupación Deportiva Vincios</v>
          </cell>
          <cell r="N162" t="str">
            <v>Agrupación Deportiva Vincios</v>
          </cell>
          <cell r="O162">
            <v>33960</v>
          </cell>
          <cell r="P162">
            <v>1992</v>
          </cell>
          <cell r="Q162" t="str">
            <v>Sénior M</v>
          </cell>
          <cell r="R162" t="str">
            <v>M</v>
          </cell>
        </row>
        <row r="163">
          <cell r="C163">
            <v>16670</v>
          </cell>
          <cell r="D163" t="str">
            <v>Pereira</v>
          </cell>
          <cell r="E163" t="str">
            <v>Díaz</v>
          </cell>
          <cell r="F163" t="str">
            <v>Enrique</v>
          </cell>
          <cell r="G163" t="str">
            <v/>
          </cell>
          <cell r="H163" t="str">
            <v>PEREIRA</v>
          </cell>
          <cell r="I163" t="str">
            <v>DIAZ</v>
          </cell>
          <cell r="J163" t="str">
            <v>ENRIQUE</v>
          </cell>
          <cell r="K163" t="str">
            <v/>
          </cell>
          <cell r="L163" t="str">
            <v>Enrique Pereira D.</v>
          </cell>
          <cell r="M163" t="str">
            <v>Agrupación Deportiva Vincios</v>
          </cell>
          <cell r="N163" t="str">
            <v>Agrupación Deportiva Vincios</v>
          </cell>
          <cell r="O163">
            <v>36161</v>
          </cell>
          <cell r="P163">
            <v>1999</v>
          </cell>
          <cell r="Q163" t="str">
            <v>Juvenil M</v>
          </cell>
          <cell r="R163" t="str">
            <v>M</v>
          </cell>
        </row>
        <row r="164">
          <cell r="C164">
            <v>2542</v>
          </cell>
          <cell r="D164" t="str">
            <v>Pereiro</v>
          </cell>
          <cell r="E164" t="str">
            <v>Costas</v>
          </cell>
          <cell r="F164" t="str">
            <v>Manuel</v>
          </cell>
          <cell r="G164" t="str">
            <v/>
          </cell>
          <cell r="H164" t="str">
            <v>PEREIRO</v>
          </cell>
          <cell r="I164" t="str">
            <v>COSTAS</v>
          </cell>
          <cell r="J164" t="str">
            <v>MANUEL</v>
          </cell>
          <cell r="K164" t="str">
            <v/>
          </cell>
          <cell r="L164" t="str">
            <v>Manuel Pereiro C.</v>
          </cell>
          <cell r="M164" t="str">
            <v>Agrupación Deportiva Vincios</v>
          </cell>
          <cell r="N164" t="str">
            <v>Agrupación Deportiva Vincios</v>
          </cell>
          <cell r="O164">
            <v>30945</v>
          </cell>
          <cell r="P164">
            <v>1984</v>
          </cell>
          <cell r="Q164" t="str">
            <v>Sénior M</v>
          </cell>
          <cell r="R164" t="str">
            <v>M</v>
          </cell>
        </row>
        <row r="165">
          <cell r="C165">
            <v>3581</v>
          </cell>
          <cell r="D165" t="str">
            <v>Pereiro</v>
          </cell>
          <cell r="E165" t="str">
            <v>Costas</v>
          </cell>
          <cell r="F165" t="str">
            <v>Samuel</v>
          </cell>
          <cell r="G165" t="str">
            <v/>
          </cell>
          <cell r="H165" t="str">
            <v>PEREIRO</v>
          </cell>
          <cell r="I165" t="str">
            <v>COSTAS</v>
          </cell>
          <cell r="J165" t="str">
            <v>SAMUEL</v>
          </cell>
          <cell r="K165" t="str">
            <v/>
          </cell>
          <cell r="L165" t="str">
            <v>Samuel Pereiro C.</v>
          </cell>
          <cell r="M165" t="str">
            <v>Agrupación Deportiva Vincios</v>
          </cell>
          <cell r="N165" t="str">
            <v>Agrupación Deportiva Vincios</v>
          </cell>
          <cell r="O165">
            <v>33052</v>
          </cell>
          <cell r="P165">
            <v>1990</v>
          </cell>
          <cell r="Q165" t="str">
            <v>Sénior M</v>
          </cell>
          <cell r="R165" t="str">
            <v>M</v>
          </cell>
        </row>
        <row r="166">
          <cell r="C166">
            <v>50238</v>
          </cell>
          <cell r="D166" t="str">
            <v>Pérez</v>
          </cell>
          <cell r="E166" t="str">
            <v>Vargas</v>
          </cell>
          <cell r="F166" t="str">
            <v>Hugo</v>
          </cell>
          <cell r="G166" t="str">
            <v/>
          </cell>
          <cell r="H166" t="str">
            <v>PEREZ</v>
          </cell>
          <cell r="I166" t="str">
            <v>VARGAS</v>
          </cell>
          <cell r="J166" t="str">
            <v>HUGO</v>
          </cell>
          <cell r="K166" t="str">
            <v/>
          </cell>
          <cell r="L166" t="str">
            <v>Hugo Pérez V.</v>
          </cell>
          <cell r="M166" t="str">
            <v>Agrupación Deportiva Vincios</v>
          </cell>
          <cell r="N166" t="str">
            <v>Agrupación Deportiva Vincios</v>
          </cell>
          <cell r="O166">
            <v>32953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50251</v>
          </cell>
          <cell r="D167" t="str">
            <v>Pérez</v>
          </cell>
          <cell r="E167" t="str">
            <v>Vila</v>
          </cell>
          <cell r="F167" t="str">
            <v>Diego</v>
          </cell>
          <cell r="G167" t="str">
            <v/>
          </cell>
          <cell r="H167" t="str">
            <v>PEREZ</v>
          </cell>
          <cell r="I167" t="str">
            <v>VILA</v>
          </cell>
          <cell r="J167" t="str">
            <v>DIEGO</v>
          </cell>
          <cell r="K167" t="str">
            <v/>
          </cell>
          <cell r="L167" t="str">
            <v>Diego Pérez V.</v>
          </cell>
          <cell r="M167" t="str">
            <v>Agrupación Deportiva Vincios</v>
          </cell>
          <cell r="N167" t="str">
            <v>Agrupación Deportiva Vincios</v>
          </cell>
          <cell r="O167">
            <v>36713</v>
          </cell>
          <cell r="P167">
            <v>2000</v>
          </cell>
          <cell r="Q167" t="str">
            <v>Juvenil M</v>
          </cell>
          <cell r="R167" t="str">
            <v>M</v>
          </cell>
        </row>
        <row r="168">
          <cell r="C168">
            <v>21818</v>
          </cell>
          <cell r="D168" t="str">
            <v>Petterson</v>
          </cell>
          <cell r="E168" t="str">
            <v>Ruiz</v>
          </cell>
          <cell r="F168" t="str">
            <v>Eric</v>
          </cell>
          <cell r="G168" t="str">
            <v>Jesús</v>
          </cell>
          <cell r="H168" t="str">
            <v>PETTERSON</v>
          </cell>
          <cell r="I168" t="str">
            <v>RUIZ</v>
          </cell>
          <cell r="J168" t="str">
            <v>ERIC</v>
          </cell>
          <cell r="K168" t="str">
            <v>JESUS</v>
          </cell>
          <cell r="L168" t="str">
            <v>Eric J. Petterson R.</v>
          </cell>
          <cell r="M168" t="str">
            <v>Agrupación Deportiva Vincios</v>
          </cell>
          <cell r="N168" t="str">
            <v>Agrupación Deportiva Vincios</v>
          </cell>
          <cell r="O168">
            <v>35716</v>
          </cell>
          <cell r="P168">
            <v>1997</v>
          </cell>
          <cell r="Q168" t="str">
            <v>Sub-23 M</v>
          </cell>
          <cell r="R168" t="str">
            <v>M</v>
          </cell>
        </row>
        <row r="169">
          <cell r="C169">
            <v>18412</v>
          </cell>
          <cell r="D169" t="str">
            <v>Pintos</v>
          </cell>
          <cell r="E169" t="str">
            <v>Barreiro</v>
          </cell>
          <cell r="F169" t="str">
            <v>Luisa</v>
          </cell>
          <cell r="G169" t="str">
            <v/>
          </cell>
          <cell r="H169" t="str">
            <v>PINTOS</v>
          </cell>
          <cell r="I169" t="str">
            <v>BARREIRO</v>
          </cell>
          <cell r="J169" t="str">
            <v>LUISA</v>
          </cell>
          <cell r="K169" t="str">
            <v/>
          </cell>
          <cell r="L169" t="str">
            <v>Luisa Pintos B.</v>
          </cell>
          <cell r="M169" t="str">
            <v>Agrupación Deportiva Vincios</v>
          </cell>
          <cell r="N169" t="str">
            <v>Agrupación Deportiva Vincios</v>
          </cell>
          <cell r="O169">
            <v>37622</v>
          </cell>
          <cell r="P169">
            <v>2003</v>
          </cell>
          <cell r="Q169" t="str">
            <v>Infantil F</v>
          </cell>
          <cell r="R169" t="str">
            <v>F</v>
          </cell>
        </row>
        <row r="170">
          <cell r="C170">
            <v>9975</v>
          </cell>
          <cell r="D170" t="str">
            <v>Pintos</v>
          </cell>
          <cell r="E170" t="str">
            <v>Barreiro</v>
          </cell>
          <cell r="F170" t="str">
            <v>Martín</v>
          </cell>
          <cell r="G170" t="str">
            <v/>
          </cell>
          <cell r="H170" t="str">
            <v>PINTOS</v>
          </cell>
          <cell r="I170" t="str">
            <v>BARREIRO</v>
          </cell>
          <cell r="J170" t="str">
            <v>MARTIN</v>
          </cell>
          <cell r="K170" t="str">
            <v/>
          </cell>
          <cell r="L170" t="str">
            <v>Martín Pintos B.</v>
          </cell>
          <cell r="M170" t="str">
            <v>Agrupación Deportiva Vincios</v>
          </cell>
          <cell r="N170" t="str">
            <v>Agrupación Deportiva Vincios</v>
          </cell>
          <cell r="O170">
            <v>36048</v>
          </cell>
          <cell r="P170">
            <v>1998</v>
          </cell>
          <cell r="Q170" t="str">
            <v>Sub-23 M</v>
          </cell>
          <cell r="R170" t="str">
            <v>M</v>
          </cell>
        </row>
        <row r="171">
          <cell r="C171">
            <v>4418</v>
          </cell>
          <cell r="D171" t="str">
            <v>Pintos</v>
          </cell>
          <cell r="E171" t="str">
            <v>Santiago</v>
          </cell>
          <cell r="F171" t="str">
            <v>Vicente</v>
          </cell>
          <cell r="G171" t="str">
            <v/>
          </cell>
          <cell r="H171" t="str">
            <v>PINTOS</v>
          </cell>
          <cell r="I171" t="str">
            <v>SANTIAGO</v>
          </cell>
          <cell r="J171" t="str">
            <v>VICENTE</v>
          </cell>
          <cell r="K171" t="str">
            <v/>
          </cell>
          <cell r="L171" t="str">
            <v>Vicente Pintos S.</v>
          </cell>
          <cell r="M171" t="str">
            <v>Agrupación Deportiva Vincios</v>
          </cell>
          <cell r="N171" t="str">
            <v>Agrupación Deportiva Vincios</v>
          </cell>
          <cell r="O171">
            <v>23211</v>
          </cell>
          <cell r="P171">
            <v>1963</v>
          </cell>
          <cell r="Q171" t="str">
            <v>Vet +50 M</v>
          </cell>
          <cell r="R171" t="str">
            <v>M</v>
          </cell>
        </row>
        <row r="172">
          <cell r="C172">
            <v>15621</v>
          </cell>
          <cell r="D172" t="str">
            <v>Piñeiro</v>
          </cell>
          <cell r="E172" t="str">
            <v>González</v>
          </cell>
          <cell r="F172" t="str">
            <v>Daniel</v>
          </cell>
          <cell r="G172" t="str">
            <v/>
          </cell>
          <cell r="H172" t="str">
            <v>PIÑEIRO</v>
          </cell>
          <cell r="I172" t="str">
            <v>GONZALEZ</v>
          </cell>
          <cell r="J172" t="str">
            <v>DANIEL</v>
          </cell>
          <cell r="K172" t="str">
            <v/>
          </cell>
          <cell r="L172" t="str">
            <v>Daniel Piñeiro G.</v>
          </cell>
          <cell r="M172" t="str">
            <v>Agrupación Deportiva Vincios</v>
          </cell>
          <cell r="N172" t="str">
            <v>Agrupación Deportiva Vincios</v>
          </cell>
          <cell r="O172">
            <v>35679</v>
          </cell>
          <cell r="P172">
            <v>1997</v>
          </cell>
          <cell r="Q172" t="str">
            <v>Sub-23 M</v>
          </cell>
          <cell r="R172" t="str">
            <v>M</v>
          </cell>
        </row>
        <row r="173">
          <cell r="C173">
            <v>24182</v>
          </cell>
          <cell r="D173" t="str">
            <v>Prado</v>
          </cell>
          <cell r="E173" t="str">
            <v>Rodríguez</v>
          </cell>
          <cell r="F173" t="str">
            <v>Sergio</v>
          </cell>
          <cell r="H173" t="str">
            <v>PRADO</v>
          </cell>
          <cell r="I173" t="str">
            <v>RODRIGUEZ</v>
          </cell>
          <cell r="J173" t="str">
            <v>SERGIO</v>
          </cell>
          <cell r="K173" t="str">
            <v/>
          </cell>
          <cell r="L173" t="str">
            <v>Sergio Prado R.</v>
          </cell>
          <cell r="M173" t="str">
            <v>Agrupación Deportiva Vincios</v>
          </cell>
          <cell r="N173" t="str">
            <v>Agrupación Deportiva Vincios</v>
          </cell>
          <cell r="O173">
            <v>36332</v>
          </cell>
          <cell r="P173">
            <v>1999</v>
          </cell>
          <cell r="Q173" t="str">
            <v>Juvenil M</v>
          </cell>
          <cell r="R173" t="str">
            <v>M</v>
          </cell>
        </row>
        <row r="174">
          <cell r="C174">
            <v>27333</v>
          </cell>
          <cell r="D174" t="str">
            <v>Pryshchepa</v>
          </cell>
          <cell r="F174" t="str">
            <v>Ievgen</v>
          </cell>
          <cell r="H174" t="str">
            <v>PRYSHCHEPA</v>
          </cell>
          <cell r="I174" t="str">
            <v/>
          </cell>
          <cell r="J174" t="str">
            <v>IEVGEN</v>
          </cell>
          <cell r="K174" t="str">
            <v/>
          </cell>
          <cell r="L174" t="str">
            <v>Ievgen Pryshchepa</v>
          </cell>
          <cell r="M174" t="str">
            <v>Agrupación Deportiva Vincios</v>
          </cell>
          <cell r="N174" t="str">
            <v>Agrupación Deportiva Vincios</v>
          </cell>
          <cell r="O174">
            <v>31259</v>
          </cell>
          <cell r="P174">
            <v>1985</v>
          </cell>
          <cell r="Q174" t="str">
            <v>Sénior M</v>
          </cell>
          <cell r="R174" t="str">
            <v>M</v>
          </cell>
        </row>
        <row r="175">
          <cell r="C175">
            <v>24011</v>
          </cell>
          <cell r="D175" t="str">
            <v>Puime</v>
          </cell>
          <cell r="E175" t="str">
            <v>Amorín</v>
          </cell>
          <cell r="F175" t="str">
            <v>Luis</v>
          </cell>
          <cell r="G175" t="str">
            <v>M.</v>
          </cell>
          <cell r="H175" t="str">
            <v>PUIME</v>
          </cell>
          <cell r="I175" t="str">
            <v>AMORIN</v>
          </cell>
          <cell r="J175" t="str">
            <v>LUIS</v>
          </cell>
          <cell r="K175" t="str">
            <v>M.</v>
          </cell>
          <cell r="L175" t="str">
            <v>Luis M. Puime A.</v>
          </cell>
          <cell r="M175" t="str">
            <v>Agrupación Deportiva Vincios</v>
          </cell>
          <cell r="N175" t="str">
            <v>Agrupación Deportiva Vincios</v>
          </cell>
          <cell r="O175">
            <v>20670</v>
          </cell>
          <cell r="P175">
            <v>1956</v>
          </cell>
          <cell r="Q175" t="str">
            <v>Vet +60 M</v>
          </cell>
          <cell r="R175" t="str">
            <v>M</v>
          </cell>
        </row>
        <row r="176">
          <cell r="C176">
            <v>50268</v>
          </cell>
          <cell r="D176" t="str">
            <v>Rascado</v>
          </cell>
          <cell r="E176" t="str">
            <v>Rodríguez</v>
          </cell>
          <cell r="F176" t="str">
            <v>Juan</v>
          </cell>
          <cell r="G176" t="str">
            <v/>
          </cell>
          <cell r="H176" t="str">
            <v>RASCADO</v>
          </cell>
          <cell r="I176" t="str">
            <v>RODRIGUEZ</v>
          </cell>
          <cell r="J176" t="str">
            <v>JUAN</v>
          </cell>
          <cell r="K176" t="str">
            <v/>
          </cell>
          <cell r="L176" t="str">
            <v>Juan Rascado R.</v>
          </cell>
          <cell r="M176" t="str">
            <v>Agrupación Deportiva Vincios</v>
          </cell>
          <cell r="N176" t="str">
            <v>Agrupación Deportiva Vincios</v>
          </cell>
          <cell r="O176">
            <v>38514</v>
          </cell>
          <cell r="P176">
            <v>2005</v>
          </cell>
          <cell r="Q176" t="str">
            <v>Alevín M</v>
          </cell>
          <cell r="R176" t="str">
            <v>M</v>
          </cell>
        </row>
        <row r="177">
          <cell r="C177">
            <v>3715</v>
          </cell>
          <cell r="D177" t="str">
            <v>Riera</v>
          </cell>
          <cell r="E177" t="str">
            <v>Codinachs</v>
          </cell>
          <cell r="F177" t="str">
            <v>Nadina</v>
          </cell>
          <cell r="H177" t="str">
            <v>RIERA</v>
          </cell>
          <cell r="I177" t="str">
            <v>CODINACHS</v>
          </cell>
          <cell r="J177" t="str">
            <v>NADINA</v>
          </cell>
          <cell r="K177" t="str">
            <v/>
          </cell>
          <cell r="L177" t="str">
            <v>Nadina Riera C.</v>
          </cell>
          <cell r="M177" t="str">
            <v>Agrupación Deportiva Vincios</v>
          </cell>
          <cell r="N177" t="str">
            <v>Agrupación Deportiva Vincios</v>
          </cell>
          <cell r="O177">
            <v>33360</v>
          </cell>
          <cell r="P177">
            <v>1991</v>
          </cell>
          <cell r="Q177" t="str">
            <v>Sénior F</v>
          </cell>
          <cell r="R177" t="str">
            <v>F</v>
          </cell>
        </row>
        <row r="178">
          <cell r="C178">
            <v>1016</v>
          </cell>
          <cell r="D178" t="str">
            <v>Rodríguez</v>
          </cell>
          <cell r="E178" t="str">
            <v>Badía</v>
          </cell>
          <cell r="F178" t="str">
            <v>Rafael</v>
          </cell>
          <cell r="H178" t="str">
            <v>RODRIGUEZ</v>
          </cell>
          <cell r="I178" t="str">
            <v>BADIA</v>
          </cell>
          <cell r="J178" t="str">
            <v>RAFAEL</v>
          </cell>
          <cell r="K178" t="str">
            <v/>
          </cell>
          <cell r="L178" t="str">
            <v>Rafael Rodríguez B.</v>
          </cell>
          <cell r="M178" t="str">
            <v>Agrupación Deportiva Vincios</v>
          </cell>
          <cell r="N178" t="str">
            <v>Agrupación Deportiva Vincios</v>
          </cell>
          <cell r="O178">
            <v>24258</v>
          </cell>
          <cell r="P178">
            <v>1966</v>
          </cell>
          <cell r="Q178" t="str">
            <v>Vet +50 M</v>
          </cell>
          <cell r="R178" t="str">
            <v>M</v>
          </cell>
        </row>
        <row r="179">
          <cell r="C179">
            <v>50269</v>
          </cell>
          <cell r="D179" t="str">
            <v>Rodríguez</v>
          </cell>
          <cell r="E179" t="str">
            <v>Martín</v>
          </cell>
          <cell r="F179" t="str">
            <v>Antela</v>
          </cell>
          <cell r="G179" t="str">
            <v/>
          </cell>
          <cell r="H179" t="str">
            <v>RODRIGUEZ</v>
          </cell>
          <cell r="I179" t="str">
            <v>MARTIN</v>
          </cell>
          <cell r="J179" t="str">
            <v>ANTELA</v>
          </cell>
          <cell r="K179" t="str">
            <v/>
          </cell>
          <cell r="L179" t="str">
            <v>Antela Rodríguez M.</v>
          </cell>
          <cell r="M179" t="str">
            <v>Agrupación Deportiva Vincios</v>
          </cell>
          <cell r="N179" t="str">
            <v>Agrupación Deportiva Vincios</v>
          </cell>
          <cell r="O179">
            <v>38640</v>
          </cell>
          <cell r="P179">
            <v>2005</v>
          </cell>
          <cell r="Q179" t="str">
            <v>Alevín F</v>
          </cell>
          <cell r="R179" t="str">
            <v>F</v>
          </cell>
        </row>
        <row r="180">
          <cell r="C180">
            <v>21946</v>
          </cell>
          <cell r="D180" t="str">
            <v>Rodríguez</v>
          </cell>
          <cell r="E180" t="str">
            <v>Piñeiro</v>
          </cell>
          <cell r="F180" t="str">
            <v>Edgar</v>
          </cell>
          <cell r="G180" t="str">
            <v/>
          </cell>
          <cell r="H180" t="str">
            <v>RODRIGUEZ</v>
          </cell>
          <cell r="I180" t="str">
            <v>PIÑEIRO</v>
          </cell>
          <cell r="J180" t="str">
            <v>EDGAR</v>
          </cell>
          <cell r="K180" t="str">
            <v/>
          </cell>
          <cell r="L180" t="str">
            <v>Edgar Rodríguez P.</v>
          </cell>
          <cell r="M180" t="str">
            <v>Agrupación Deportiva Vincios</v>
          </cell>
          <cell r="N180" t="str">
            <v>Agrupación Deportiva Vincios</v>
          </cell>
          <cell r="O180">
            <v>34717</v>
          </cell>
          <cell r="P180">
            <v>1995</v>
          </cell>
          <cell r="Q180" t="str">
            <v>Sub-23 M</v>
          </cell>
          <cell r="R180" t="str">
            <v>M</v>
          </cell>
        </row>
        <row r="181">
          <cell r="C181">
            <v>24164</v>
          </cell>
          <cell r="D181" t="str">
            <v>Salgado</v>
          </cell>
          <cell r="E181" t="str">
            <v>Brao</v>
          </cell>
          <cell r="F181" t="str">
            <v>Roi</v>
          </cell>
          <cell r="H181" t="str">
            <v>SALGADO</v>
          </cell>
          <cell r="I181" t="str">
            <v>BRAO</v>
          </cell>
          <cell r="J181" t="str">
            <v>ROI</v>
          </cell>
          <cell r="K181" t="str">
            <v/>
          </cell>
          <cell r="L181" t="str">
            <v>Roi Salgado B.</v>
          </cell>
          <cell r="M181" t="str">
            <v>Agrupación Deportiva Vincios</v>
          </cell>
          <cell r="N181" t="str">
            <v>Agrupación Deportiva Vincios</v>
          </cell>
          <cell r="O181">
            <v>36245</v>
          </cell>
          <cell r="P181">
            <v>1999</v>
          </cell>
          <cell r="Q181" t="str">
            <v>Juvenil M</v>
          </cell>
          <cell r="R181" t="str">
            <v>M</v>
          </cell>
        </row>
        <row r="182">
          <cell r="C182">
            <v>26880</v>
          </cell>
          <cell r="D182" t="str">
            <v>Santiago</v>
          </cell>
          <cell r="E182" t="str">
            <v>Alonso</v>
          </cell>
          <cell r="F182" t="str">
            <v>María</v>
          </cell>
          <cell r="G182" t="str">
            <v>Weibin</v>
          </cell>
          <cell r="H182" t="str">
            <v>SANTIAGO</v>
          </cell>
          <cell r="I182" t="str">
            <v>ALONSO</v>
          </cell>
          <cell r="J182" t="str">
            <v>MARIA</v>
          </cell>
          <cell r="K182" t="str">
            <v>WEIBIN</v>
          </cell>
          <cell r="L182" t="str">
            <v>María W. Santiago A.</v>
          </cell>
          <cell r="M182" t="str">
            <v>Agrupación Deportiva Vincios</v>
          </cell>
          <cell r="N182" t="str">
            <v>Agrupación Deportiva Vincios</v>
          </cell>
          <cell r="O182">
            <v>38886</v>
          </cell>
          <cell r="P182">
            <v>2006</v>
          </cell>
          <cell r="Q182" t="str">
            <v>Benjamín F</v>
          </cell>
          <cell r="R182" t="str">
            <v>F</v>
          </cell>
        </row>
        <row r="183">
          <cell r="C183">
            <v>17166</v>
          </cell>
          <cell r="D183" t="str">
            <v>Sousa</v>
          </cell>
          <cell r="E183" t="str">
            <v>García</v>
          </cell>
          <cell r="F183" t="str">
            <v>Marcos</v>
          </cell>
          <cell r="G183" t="str">
            <v/>
          </cell>
          <cell r="H183" t="str">
            <v>SOUSA</v>
          </cell>
          <cell r="I183" t="str">
            <v>GARCIA</v>
          </cell>
          <cell r="J183" t="str">
            <v>MARCOS</v>
          </cell>
          <cell r="K183" t="str">
            <v/>
          </cell>
          <cell r="L183" t="str">
            <v>Marcos Sousa G.</v>
          </cell>
          <cell r="M183" t="str">
            <v>Agrupación Deportiva Vincios</v>
          </cell>
          <cell r="N183" t="str">
            <v>Agrupación Deportiva Vincios</v>
          </cell>
          <cell r="O183">
            <v>35580</v>
          </cell>
          <cell r="P183">
            <v>1997</v>
          </cell>
          <cell r="Q183" t="str">
            <v>Sub-23 M</v>
          </cell>
          <cell r="R183" t="str">
            <v>M</v>
          </cell>
        </row>
        <row r="184">
          <cell r="C184">
            <v>15622</v>
          </cell>
          <cell r="D184" t="str">
            <v>Torres</v>
          </cell>
          <cell r="E184" t="str">
            <v>Otero</v>
          </cell>
          <cell r="F184" t="str">
            <v>Alex</v>
          </cell>
          <cell r="G184" t="str">
            <v/>
          </cell>
          <cell r="H184" t="str">
            <v>TORRES</v>
          </cell>
          <cell r="I184" t="str">
            <v>OTERO</v>
          </cell>
          <cell r="J184" t="str">
            <v>ALEX</v>
          </cell>
          <cell r="K184" t="str">
            <v/>
          </cell>
          <cell r="L184" t="str">
            <v>Alex Torres O.</v>
          </cell>
          <cell r="M184" t="str">
            <v>Agrupación Deportiva Vincios</v>
          </cell>
          <cell r="N184" t="str">
            <v>Agrupación Deportiva Vincios</v>
          </cell>
          <cell r="O184">
            <v>36600</v>
          </cell>
          <cell r="P184">
            <v>2000</v>
          </cell>
          <cell r="Q184" t="str">
            <v>Juvenil M</v>
          </cell>
          <cell r="R184" t="str">
            <v>M</v>
          </cell>
        </row>
        <row r="185">
          <cell r="C185">
            <v>15623</v>
          </cell>
          <cell r="D185" t="str">
            <v>Torres</v>
          </cell>
          <cell r="E185" t="str">
            <v>Otero</v>
          </cell>
          <cell r="F185" t="str">
            <v>Noemi</v>
          </cell>
          <cell r="G185" t="str">
            <v/>
          </cell>
          <cell r="H185" t="str">
            <v>TORRES</v>
          </cell>
          <cell r="I185" t="str">
            <v>OTERO</v>
          </cell>
          <cell r="J185" t="str">
            <v>NOEMI</v>
          </cell>
          <cell r="K185" t="str">
            <v/>
          </cell>
          <cell r="L185" t="str">
            <v>Noemi Torres O.</v>
          </cell>
          <cell r="M185" t="str">
            <v>Agrupación Deportiva Vincios</v>
          </cell>
          <cell r="N185" t="str">
            <v>Agrupación Deportiva Vincios</v>
          </cell>
          <cell r="O185">
            <v>37102</v>
          </cell>
          <cell r="P185">
            <v>2001</v>
          </cell>
          <cell r="Q185" t="str">
            <v>Juvenil F</v>
          </cell>
          <cell r="R185" t="str">
            <v>F</v>
          </cell>
        </row>
        <row r="186">
          <cell r="C186">
            <v>16078</v>
          </cell>
          <cell r="D186" t="str">
            <v>Torres</v>
          </cell>
          <cell r="E186" t="str">
            <v>Vidal</v>
          </cell>
          <cell r="F186" t="str">
            <v>Andrés</v>
          </cell>
          <cell r="G186" t="str">
            <v/>
          </cell>
          <cell r="H186" t="str">
            <v>TORRES</v>
          </cell>
          <cell r="I186" t="str">
            <v>VIDAL</v>
          </cell>
          <cell r="J186" t="str">
            <v>ANDRES</v>
          </cell>
          <cell r="K186" t="str">
            <v/>
          </cell>
          <cell r="L186" t="str">
            <v>Andrés Torres V.</v>
          </cell>
          <cell r="M186" t="str">
            <v>Agrupación Deportiva Vincios</v>
          </cell>
          <cell r="N186" t="str">
            <v>Agrupación Deportiva Vincios</v>
          </cell>
          <cell r="O186">
            <v>37075</v>
          </cell>
          <cell r="P186">
            <v>2001</v>
          </cell>
          <cell r="Q186" t="str">
            <v>Juvenil M</v>
          </cell>
          <cell r="R186" t="str">
            <v>M</v>
          </cell>
        </row>
        <row r="187">
          <cell r="C187">
            <v>8940</v>
          </cell>
          <cell r="D187" t="str">
            <v>Varela</v>
          </cell>
          <cell r="E187" t="str">
            <v>Canzani</v>
          </cell>
          <cell r="F187" t="str">
            <v>Martín</v>
          </cell>
          <cell r="G187" t="str">
            <v/>
          </cell>
          <cell r="H187" t="str">
            <v>VARELA</v>
          </cell>
          <cell r="I187" t="str">
            <v>CANZANI</v>
          </cell>
          <cell r="J187" t="str">
            <v>MARTIN</v>
          </cell>
          <cell r="K187" t="str">
            <v/>
          </cell>
          <cell r="L187" t="str">
            <v>Martín Varela C.</v>
          </cell>
          <cell r="M187" t="str">
            <v>Agrupación Deportiva Vincios</v>
          </cell>
          <cell r="N187" t="str">
            <v>Agrupación Deportiva Vincios</v>
          </cell>
          <cell r="O187">
            <v>35763</v>
          </cell>
          <cell r="P187">
            <v>1997</v>
          </cell>
          <cell r="Q187" t="str">
            <v>Sub-23 M</v>
          </cell>
          <cell r="R187" t="str">
            <v>M</v>
          </cell>
        </row>
        <row r="188">
          <cell r="C188">
            <v>21081</v>
          </cell>
          <cell r="D188" t="str">
            <v>Vaz</v>
          </cell>
          <cell r="E188" t="str">
            <v>de Jesús</v>
          </cell>
          <cell r="F188" t="str">
            <v>Celia</v>
          </cell>
          <cell r="G188" t="str">
            <v>Da Conceiçao</v>
          </cell>
          <cell r="H188" t="str">
            <v>VAZ</v>
          </cell>
          <cell r="I188" t="str">
            <v>DE JESUS</v>
          </cell>
          <cell r="J188" t="str">
            <v>CELIA</v>
          </cell>
          <cell r="K188" t="str">
            <v>DA CONCEIÇAO</v>
          </cell>
          <cell r="L188" t="str">
            <v>Celia D. Vaz d.</v>
          </cell>
          <cell r="M188" t="str">
            <v>Agrupación Deportiva Vincios</v>
          </cell>
          <cell r="N188" t="str">
            <v>Agrupación Deportiva Vincios</v>
          </cell>
          <cell r="O188">
            <v>33259</v>
          </cell>
          <cell r="P188">
            <v>1991</v>
          </cell>
          <cell r="Q188" t="str">
            <v>Sénior F</v>
          </cell>
          <cell r="R188" t="str">
            <v>F</v>
          </cell>
        </row>
        <row r="189">
          <cell r="C189">
            <v>10018</v>
          </cell>
          <cell r="D189" t="str">
            <v>Vázquez</v>
          </cell>
          <cell r="E189" t="str">
            <v>Rodríguez</v>
          </cell>
          <cell r="F189" t="str">
            <v>Inés</v>
          </cell>
          <cell r="G189" t="str">
            <v/>
          </cell>
          <cell r="H189" t="str">
            <v>VAZQUEZ</v>
          </cell>
          <cell r="I189" t="str">
            <v>RODRIGUEZ</v>
          </cell>
          <cell r="J189" t="str">
            <v>INES</v>
          </cell>
          <cell r="K189" t="str">
            <v/>
          </cell>
          <cell r="L189" t="str">
            <v>Inés Vázquez R.</v>
          </cell>
          <cell r="M189" t="str">
            <v>Agrupación Deportiva Vincios</v>
          </cell>
          <cell r="N189" t="str">
            <v>Agrupación Deportiva Vincios</v>
          </cell>
          <cell r="O189">
            <v>34411</v>
          </cell>
          <cell r="P189">
            <v>1994</v>
          </cell>
          <cell r="Q189" t="str">
            <v>Sub-23 F</v>
          </cell>
          <cell r="R189" t="str">
            <v>F</v>
          </cell>
        </row>
        <row r="190">
          <cell r="C190">
            <v>7951</v>
          </cell>
          <cell r="D190" t="str">
            <v>Abelairas</v>
          </cell>
          <cell r="E190" t="str">
            <v>Lavandeira</v>
          </cell>
          <cell r="F190" t="str">
            <v>José</v>
          </cell>
          <cell r="G190" t="str">
            <v>Manuel</v>
          </cell>
          <cell r="H190" t="str">
            <v>ABELAIRAS</v>
          </cell>
          <cell r="I190" t="str">
            <v>LAVANDEIRA</v>
          </cell>
          <cell r="J190" t="str">
            <v>JOSE</v>
          </cell>
          <cell r="K190" t="str">
            <v>MANUEL</v>
          </cell>
          <cell r="L190" t="str">
            <v>José M. Abelairas L.</v>
          </cell>
          <cell r="M190" t="str">
            <v>Agrupación Deportiva Xuvenil Milagrosa</v>
          </cell>
          <cell r="N190" t="str">
            <v>Agrupación Deportiva Xuvenil Milagrosa</v>
          </cell>
          <cell r="O190">
            <v>23470</v>
          </cell>
          <cell r="P190">
            <v>1964</v>
          </cell>
          <cell r="Q190" t="str">
            <v>Vet +50 M</v>
          </cell>
          <cell r="R190" t="str">
            <v>M</v>
          </cell>
        </row>
        <row r="191">
          <cell r="C191">
            <v>50027</v>
          </cell>
          <cell r="D191" t="str">
            <v>Abelairas</v>
          </cell>
          <cell r="E191" t="str">
            <v>Torres</v>
          </cell>
          <cell r="F191" t="str">
            <v>José</v>
          </cell>
          <cell r="G191" t="str">
            <v>David</v>
          </cell>
          <cell r="H191" t="str">
            <v>ABELAIRAS</v>
          </cell>
          <cell r="I191" t="str">
            <v>TORRES</v>
          </cell>
          <cell r="J191" t="str">
            <v>JOSE</v>
          </cell>
          <cell r="K191" t="str">
            <v>DAVID</v>
          </cell>
          <cell r="L191" t="str">
            <v>José D. Abelairas T.</v>
          </cell>
          <cell r="M191" t="str">
            <v>Agrupación Deportiva Xuvenil Milagrosa</v>
          </cell>
          <cell r="N191" t="str">
            <v>Agrupación Deportiva Xuvenil Milagrosa</v>
          </cell>
          <cell r="O191">
            <v>20952</v>
          </cell>
          <cell r="P191">
            <v>1957</v>
          </cell>
          <cell r="Q191" t="str">
            <v>Vet +60 M</v>
          </cell>
          <cell r="R191" t="str">
            <v>M</v>
          </cell>
        </row>
        <row r="192">
          <cell r="C192">
            <v>50021</v>
          </cell>
          <cell r="D192" t="str">
            <v>Aira</v>
          </cell>
          <cell r="E192" t="str">
            <v>López</v>
          </cell>
          <cell r="F192" t="str">
            <v>Miguel</v>
          </cell>
          <cell r="G192" t="str">
            <v>A.</v>
          </cell>
          <cell r="H192" t="str">
            <v>AIRA</v>
          </cell>
          <cell r="I192" t="str">
            <v>LOPEZ</v>
          </cell>
          <cell r="J192" t="str">
            <v>MIGUEL</v>
          </cell>
          <cell r="K192" t="str">
            <v>A.</v>
          </cell>
          <cell r="L192" t="str">
            <v>Miguel A. Aira L.</v>
          </cell>
          <cell r="M192" t="str">
            <v>Agrupación Deportiva Xuvenil Milagrosa</v>
          </cell>
          <cell r="N192" t="str">
            <v>Agrupación Deportiva Xuvenil Milagrosa</v>
          </cell>
          <cell r="O192">
            <v>23372</v>
          </cell>
          <cell r="P192">
            <v>1963</v>
          </cell>
          <cell r="Q192" t="str">
            <v>Vet +50 M</v>
          </cell>
          <cell r="R192" t="str">
            <v>M</v>
          </cell>
        </row>
        <row r="193">
          <cell r="C193">
            <v>50189</v>
          </cell>
          <cell r="D193" t="str">
            <v>Ansede</v>
          </cell>
          <cell r="E193" t="str">
            <v>Moreno</v>
          </cell>
          <cell r="F193" t="str">
            <v>Alejandro</v>
          </cell>
          <cell r="G193" t="str">
            <v/>
          </cell>
          <cell r="H193" t="str">
            <v>ANSEDE</v>
          </cell>
          <cell r="I193" t="str">
            <v>MORENO</v>
          </cell>
          <cell r="J193" t="str">
            <v>ALEJANDRO</v>
          </cell>
          <cell r="K193" t="str">
            <v/>
          </cell>
          <cell r="L193" t="str">
            <v>Alejandro Ansede M.</v>
          </cell>
          <cell r="M193" t="str">
            <v>Agrupación Deportiva Xuvenil Milagrosa</v>
          </cell>
          <cell r="N193" t="str">
            <v>Agrupación Deportiva Xuvenil Milagrosa</v>
          </cell>
          <cell r="O193">
            <v>38234</v>
          </cell>
          <cell r="P193">
            <v>2004</v>
          </cell>
          <cell r="Q193" t="str">
            <v>Alevín M</v>
          </cell>
          <cell r="R193" t="str">
            <v>M</v>
          </cell>
        </row>
        <row r="194">
          <cell r="C194">
            <v>27411</v>
          </cell>
          <cell r="D194" t="str">
            <v>Arias</v>
          </cell>
          <cell r="E194" t="str">
            <v>López</v>
          </cell>
          <cell r="F194" t="str">
            <v>Javier</v>
          </cell>
          <cell r="H194" t="str">
            <v>ARIAS</v>
          </cell>
          <cell r="I194" t="str">
            <v>LOPEZ</v>
          </cell>
          <cell r="J194" t="str">
            <v>JAVIER</v>
          </cell>
          <cell r="K194" t="str">
            <v/>
          </cell>
          <cell r="L194" t="str">
            <v>Javier Arias L.</v>
          </cell>
          <cell r="M194" t="str">
            <v>Agrupación Deportiva Xuvenil Milagrosa</v>
          </cell>
          <cell r="N194" t="str">
            <v>Agrupación Deportiva Xuvenil Milagrosa</v>
          </cell>
          <cell r="O194">
            <v>26260</v>
          </cell>
          <cell r="P194">
            <v>1971</v>
          </cell>
          <cell r="Q194" t="str">
            <v>Vet +40 M</v>
          </cell>
          <cell r="R194" t="str">
            <v>M</v>
          </cell>
        </row>
        <row r="195">
          <cell r="C195">
            <v>23310</v>
          </cell>
          <cell r="D195" t="str">
            <v>Arias</v>
          </cell>
          <cell r="E195" t="str">
            <v>Rodríguez</v>
          </cell>
          <cell r="F195" t="str">
            <v>Diego</v>
          </cell>
          <cell r="G195" t="str">
            <v/>
          </cell>
          <cell r="H195" t="str">
            <v>ARIAS</v>
          </cell>
          <cell r="I195" t="str">
            <v>RODRIGUEZ</v>
          </cell>
          <cell r="J195" t="str">
            <v>DIEGO</v>
          </cell>
          <cell r="K195" t="str">
            <v/>
          </cell>
          <cell r="L195" t="str">
            <v>Diego Arias R.</v>
          </cell>
          <cell r="M195" t="str">
            <v>Agrupación Deportiva Xuvenil Milagrosa</v>
          </cell>
          <cell r="N195" t="str">
            <v>Agrupación Deportiva Xuvenil Milagrosa</v>
          </cell>
          <cell r="O195">
            <v>38004</v>
          </cell>
          <cell r="P195">
            <v>2004</v>
          </cell>
          <cell r="Q195" t="str">
            <v>Alevín M</v>
          </cell>
          <cell r="R195" t="str">
            <v>M</v>
          </cell>
        </row>
        <row r="196">
          <cell r="C196">
            <v>50022</v>
          </cell>
          <cell r="D196" t="str">
            <v>Bello</v>
          </cell>
          <cell r="E196" t="str">
            <v>Rey</v>
          </cell>
          <cell r="F196" t="str">
            <v>Iago</v>
          </cell>
          <cell r="G196" t="str">
            <v/>
          </cell>
          <cell r="H196" t="str">
            <v>BELLO</v>
          </cell>
          <cell r="I196" t="str">
            <v>REY</v>
          </cell>
          <cell r="J196" t="str">
            <v>IAGO</v>
          </cell>
          <cell r="K196" t="str">
            <v/>
          </cell>
          <cell r="L196" t="str">
            <v>Iago Bello R.</v>
          </cell>
          <cell r="M196" t="str">
            <v>Agrupación Deportiva Xuvenil Milagrosa</v>
          </cell>
          <cell r="N196" t="str">
            <v>Agrupación Deportiva Xuvenil Milagrosa</v>
          </cell>
          <cell r="O196">
            <v>33855</v>
          </cell>
          <cell r="P196">
            <v>1992</v>
          </cell>
          <cell r="Q196" t="str">
            <v>Sénior M</v>
          </cell>
          <cell r="R196" t="str">
            <v>M</v>
          </cell>
        </row>
        <row r="197">
          <cell r="C197">
            <v>50178</v>
          </cell>
          <cell r="D197" t="str">
            <v>Blanco</v>
          </cell>
          <cell r="E197" t="str">
            <v>Castro</v>
          </cell>
          <cell r="F197" t="str">
            <v>Juan</v>
          </cell>
          <cell r="G197" t="str">
            <v>Carlos</v>
          </cell>
          <cell r="H197" t="str">
            <v>BLANCO</v>
          </cell>
          <cell r="I197" t="str">
            <v>CASTRO</v>
          </cell>
          <cell r="J197" t="str">
            <v>JUAN</v>
          </cell>
          <cell r="K197" t="str">
            <v>CARLOS</v>
          </cell>
          <cell r="L197" t="str">
            <v>Juan C. Blanco C.</v>
          </cell>
          <cell r="M197" t="str">
            <v>Agrupación Deportiva Xuvenil Milagrosa</v>
          </cell>
          <cell r="N197" t="str">
            <v>Agrupación Deportiva Xuvenil Milagrosa</v>
          </cell>
          <cell r="O197">
            <v>25193</v>
          </cell>
          <cell r="P197">
            <v>1968</v>
          </cell>
          <cell r="Q197" t="str">
            <v>Vet +40 M</v>
          </cell>
          <cell r="R197" t="str">
            <v>M</v>
          </cell>
        </row>
        <row r="198">
          <cell r="C198">
            <v>50030</v>
          </cell>
          <cell r="D198" t="str">
            <v>Cancela</v>
          </cell>
          <cell r="E198" t="str">
            <v>Barrio</v>
          </cell>
          <cell r="F198" t="str">
            <v>Javier</v>
          </cell>
          <cell r="G198" t="str">
            <v>José</v>
          </cell>
          <cell r="H198" t="str">
            <v>CANCELA</v>
          </cell>
          <cell r="I198" t="str">
            <v>BARRIO</v>
          </cell>
          <cell r="J198" t="str">
            <v>JAVIER</v>
          </cell>
          <cell r="K198" t="str">
            <v>JOSE</v>
          </cell>
          <cell r="L198" t="str">
            <v>Javier J. Cancela B.</v>
          </cell>
          <cell r="M198" t="str">
            <v>Agrupación Deportiva Xuvenil Milagrosa</v>
          </cell>
          <cell r="N198" t="str">
            <v>Agrupación Deportiva Xuvenil Milagrosa</v>
          </cell>
          <cell r="O198">
            <v>27603</v>
          </cell>
          <cell r="P198">
            <v>1975</v>
          </cell>
          <cell r="Q198" t="str">
            <v>Vet +40 M</v>
          </cell>
          <cell r="R198" t="str">
            <v>M</v>
          </cell>
        </row>
        <row r="199">
          <cell r="C199">
            <v>50173</v>
          </cell>
          <cell r="D199" t="str">
            <v>Carballeira</v>
          </cell>
          <cell r="E199" t="str">
            <v>de Benito</v>
          </cell>
          <cell r="F199" t="str">
            <v>Antonio</v>
          </cell>
          <cell r="G199" t="str">
            <v/>
          </cell>
          <cell r="H199" t="str">
            <v>CARBALLEIRA</v>
          </cell>
          <cell r="I199" t="str">
            <v>DE BENITO</v>
          </cell>
          <cell r="J199" t="str">
            <v>ANTONIO</v>
          </cell>
          <cell r="K199" t="str">
            <v/>
          </cell>
          <cell r="L199" t="str">
            <v>Antonio Carballeira d.</v>
          </cell>
          <cell r="M199" t="str">
            <v>Agrupación Deportiva Xuvenil Milagrosa</v>
          </cell>
          <cell r="N199" t="str">
            <v>Agrupación Deportiva Xuvenil Milagrosa</v>
          </cell>
          <cell r="O199">
            <v>36452</v>
          </cell>
          <cell r="P199">
            <v>1999</v>
          </cell>
          <cell r="Q199" t="str">
            <v>Juvenil M</v>
          </cell>
          <cell r="R199" t="str">
            <v>M</v>
          </cell>
        </row>
        <row r="200">
          <cell r="C200">
            <v>50182</v>
          </cell>
          <cell r="D200" t="str">
            <v>Carrera</v>
          </cell>
          <cell r="E200" t="str">
            <v>Fernández</v>
          </cell>
          <cell r="F200" t="str">
            <v>Alejandrino</v>
          </cell>
          <cell r="G200" t="str">
            <v/>
          </cell>
          <cell r="H200" t="str">
            <v>CARRERA</v>
          </cell>
          <cell r="I200" t="str">
            <v>FERNANDEZ</v>
          </cell>
          <cell r="J200" t="str">
            <v>ALEJANDRINO</v>
          </cell>
          <cell r="K200" t="str">
            <v/>
          </cell>
          <cell r="L200" t="str">
            <v>Alejandrino Carrera F.</v>
          </cell>
          <cell r="M200" t="str">
            <v>Agrupación Deportiva Xuvenil Milagrosa</v>
          </cell>
          <cell r="N200" t="str">
            <v>Agrupación Deportiva Xuvenil Milagrosa</v>
          </cell>
          <cell r="O200">
            <v>21669</v>
          </cell>
          <cell r="P200">
            <v>1959</v>
          </cell>
          <cell r="Q200" t="str">
            <v>Vet +50 M</v>
          </cell>
          <cell r="R200" t="str">
            <v>M</v>
          </cell>
        </row>
        <row r="201">
          <cell r="C201">
            <v>50187</v>
          </cell>
          <cell r="D201" t="str">
            <v>Carrera</v>
          </cell>
          <cell r="E201" t="str">
            <v>Fernández</v>
          </cell>
          <cell r="F201" t="str">
            <v>Alejandro</v>
          </cell>
          <cell r="G201" t="str">
            <v/>
          </cell>
          <cell r="H201" t="str">
            <v>CARRERA</v>
          </cell>
          <cell r="I201" t="str">
            <v>FERNANDEZ</v>
          </cell>
          <cell r="J201" t="str">
            <v>ALEJANDRO</v>
          </cell>
          <cell r="K201" t="str">
            <v/>
          </cell>
          <cell r="L201" t="str">
            <v>Alejandro Carrera F.</v>
          </cell>
          <cell r="M201" t="str">
            <v>Agrupación Deportiva Xuvenil Milagrosa</v>
          </cell>
          <cell r="N201" t="str">
            <v>Agrupación Deportiva Xuvenil Milagrosa</v>
          </cell>
          <cell r="O201">
            <v>37545</v>
          </cell>
          <cell r="P201">
            <v>2002</v>
          </cell>
          <cell r="Q201" t="str">
            <v>Infantil M</v>
          </cell>
          <cell r="R201" t="str">
            <v>M</v>
          </cell>
        </row>
        <row r="202">
          <cell r="C202">
            <v>50180</v>
          </cell>
          <cell r="D202" t="str">
            <v>Carrera</v>
          </cell>
          <cell r="E202" t="str">
            <v>Fernández</v>
          </cell>
          <cell r="F202" t="str">
            <v>Sergio</v>
          </cell>
          <cell r="G202" t="str">
            <v/>
          </cell>
          <cell r="H202" t="str">
            <v>CARRERA</v>
          </cell>
          <cell r="I202" t="str">
            <v>FERNANDEZ</v>
          </cell>
          <cell r="J202" t="str">
            <v>SERGIO</v>
          </cell>
          <cell r="K202" t="str">
            <v/>
          </cell>
          <cell r="L202" t="str">
            <v>Sergio Carrera F.</v>
          </cell>
          <cell r="M202" t="str">
            <v>Agrupación Deportiva Xuvenil Milagrosa</v>
          </cell>
          <cell r="N202" t="str">
            <v>Agrupación Deportiva Xuvenil Milagrosa</v>
          </cell>
          <cell r="O202">
            <v>32852</v>
          </cell>
          <cell r="P202">
            <v>1989</v>
          </cell>
          <cell r="Q202" t="str">
            <v>Sénior M</v>
          </cell>
          <cell r="R202" t="str">
            <v>M</v>
          </cell>
        </row>
        <row r="203">
          <cell r="C203">
            <v>50250</v>
          </cell>
          <cell r="D203" t="str">
            <v>Cortiña</v>
          </cell>
          <cell r="E203" t="str">
            <v>Vázquez</v>
          </cell>
          <cell r="F203" t="str">
            <v>Serafín</v>
          </cell>
          <cell r="G203" t="str">
            <v/>
          </cell>
          <cell r="H203" t="str">
            <v>CORTIÑA</v>
          </cell>
          <cell r="I203" t="str">
            <v>VAZQUEZ</v>
          </cell>
          <cell r="J203" t="str">
            <v>SERAFIN</v>
          </cell>
          <cell r="K203" t="str">
            <v/>
          </cell>
          <cell r="L203" t="str">
            <v>Serafín Cortiña V.</v>
          </cell>
          <cell r="M203" t="str">
            <v>Agrupación Deportiva Xuvenil Milagrosa</v>
          </cell>
          <cell r="N203" t="str">
            <v>Agrupación Deportiva Xuvenil Milagrosa</v>
          </cell>
          <cell r="O203">
            <v>17876</v>
          </cell>
          <cell r="P203">
            <v>1948</v>
          </cell>
          <cell r="Q203" t="str">
            <v>Vet +65 M</v>
          </cell>
          <cell r="R203" t="str">
            <v>M</v>
          </cell>
        </row>
        <row r="204">
          <cell r="C204">
            <v>50240</v>
          </cell>
          <cell r="D204" t="str">
            <v>Cuéllar</v>
          </cell>
          <cell r="E204" t="str">
            <v>Borjes</v>
          </cell>
          <cell r="F204" t="str">
            <v>Alejandro</v>
          </cell>
          <cell r="G204" t="str">
            <v/>
          </cell>
          <cell r="H204" t="str">
            <v>CUELLAR</v>
          </cell>
          <cell r="I204" t="str">
            <v>BORJES</v>
          </cell>
          <cell r="J204" t="str">
            <v>ALEJANDRO</v>
          </cell>
          <cell r="K204" t="str">
            <v/>
          </cell>
          <cell r="L204" t="str">
            <v>Alejandro Cuéllar B.</v>
          </cell>
          <cell r="M204" t="str">
            <v>Agrupación Deportiva Xuvenil Milagrosa</v>
          </cell>
          <cell r="N204" t="str">
            <v>Agrupación Deportiva Xuvenil Milagrosa</v>
          </cell>
          <cell r="O204">
            <v>37769</v>
          </cell>
          <cell r="P204">
            <v>2003</v>
          </cell>
          <cell r="Q204" t="str">
            <v>Infantil M</v>
          </cell>
          <cell r="R204" t="str">
            <v>M</v>
          </cell>
        </row>
        <row r="205">
          <cell r="C205">
            <v>24033</v>
          </cell>
          <cell r="D205" t="str">
            <v>Cupeiro</v>
          </cell>
          <cell r="E205" t="str">
            <v>Fresnedo</v>
          </cell>
          <cell r="F205" t="str">
            <v>Sabrina</v>
          </cell>
          <cell r="H205" t="str">
            <v>CUPEIRO</v>
          </cell>
          <cell r="I205" t="str">
            <v>FRESNEDO</v>
          </cell>
          <cell r="J205" t="str">
            <v>SABRINA</v>
          </cell>
          <cell r="K205" t="str">
            <v/>
          </cell>
          <cell r="L205" t="str">
            <v>Sabrina Cupeiro F.</v>
          </cell>
          <cell r="M205" t="str">
            <v>Agrupación Deportiva Xuvenil Milagrosa</v>
          </cell>
          <cell r="N205" t="str">
            <v>Agrupación Deportiva Xuvenil Milagrosa</v>
          </cell>
          <cell r="O205">
            <v>39097</v>
          </cell>
          <cell r="P205">
            <v>2007</v>
          </cell>
          <cell r="Q205" t="str">
            <v>Benjamín F</v>
          </cell>
          <cell r="R205" t="str">
            <v>F</v>
          </cell>
        </row>
        <row r="206">
          <cell r="C206">
            <v>23298</v>
          </cell>
          <cell r="D206" t="str">
            <v>Da Silva</v>
          </cell>
          <cell r="E206" t="str">
            <v>Díaz</v>
          </cell>
          <cell r="F206" t="str">
            <v>Angelino</v>
          </cell>
          <cell r="G206" t="str">
            <v/>
          </cell>
          <cell r="H206" t="str">
            <v>DA SILVA</v>
          </cell>
          <cell r="I206" t="str">
            <v>DIAZ</v>
          </cell>
          <cell r="J206" t="str">
            <v>ANGELINO</v>
          </cell>
          <cell r="K206" t="str">
            <v/>
          </cell>
          <cell r="L206" t="str">
            <v>Angelino Da Silva D.</v>
          </cell>
          <cell r="M206" t="str">
            <v>Agrupación Deportiva Xuvenil Milagrosa</v>
          </cell>
          <cell r="N206" t="str">
            <v>Agrupación Deportiva Xuvenil Milagrosa</v>
          </cell>
          <cell r="O206">
            <v>24554</v>
          </cell>
          <cell r="P206">
            <v>1967</v>
          </cell>
          <cell r="Q206" t="str">
            <v>Vet +50 M</v>
          </cell>
          <cell r="R206" t="str">
            <v>M</v>
          </cell>
        </row>
        <row r="207">
          <cell r="C207">
            <v>23314</v>
          </cell>
          <cell r="D207" t="str">
            <v>Da Silva</v>
          </cell>
          <cell r="E207" t="str">
            <v>Vázquez</v>
          </cell>
          <cell r="F207" t="str">
            <v>Eric</v>
          </cell>
          <cell r="G207" t="str">
            <v/>
          </cell>
          <cell r="H207" t="str">
            <v>DA SILVA</v>
          </cell>
          <cell r="I207" t="str">
            <v>VAZQUEZ</v>
          </cell>
          <cell r="J207" t="str">
            <v>ERIC</v>
          </cell>
          <cell r="K207" t="str">
            <v/>
          </cell>
          <cell r="L207" t="str">
            <v>Eric Da Silva V.</v>
          </cell>
          <cell r="M207" t="str">
            <v>Agrupación Deportiva Xuvenil Milagrosa</v>
          </cell>
          <cell r="N207" t="str">
            <v>Agrupación Deportiva Xuvenil Milagrosa</v>
          </cell>
          <cell r="O207">
            <v>39190</v>
          </cell>
          <cell r="P207">
            <v>2007</v>
          </cell>
          <cell r="Q207" t="str">
            <v>Benjamín M</v>
          </cell>
          <cell r="R207" t="str">
            <v>M</v>
          </cell>
        </row>
        <row r="208">
          <cell r="C208">
            <v>50034</v>
          </cell>
          <cell r="D208" t="str">
            <v>de Sousa</v>
          </cell>
          <cell r="E208" t="str">
            <v>Rangel</v>
          </cell>
          <cell r="F208" t="str">
            <v>Vasco</v>
          </cell>
          <cell r="G208" t="str">
            <v>Jesús</v>
          </cell>
          <cell r="H208" t="str">
            <v>DE SOUSA</v>
          </cell>
          <cell r="I208" t="str">
            <v>RANGEL</v>
          </cell>
          <cell r="J208" t="str">
            <v>VASCO</v>
          </cell>
          <cell r="K208" t="str">
            <v>JESUS</v>
          </cell>
          <cell r="L208" t="str">
            <v>Vasco J. de Sousa R.</v>
          </cell>
          <cell r="M208" t="str">
            <v>Agrupación Deportiva Xuvenil Milagrosa</v>
          </cell>
          <cell r="N208" t="str">
            <v>Agrupación Deportiva Xuvenil Milagrosa</v>
          </cell>
          <cell r="O208">
            <v>36278</v>
          </cell>
          <cell r="P208">
            <v>1999</v>
          </cell>
          <cell r="Q208" t="str">
            <v>Juvenil M</v>
          </cell>
          <cell r="R208" t="str">
            <v>M</v>
          </cell>
        </row>
        <row r="209">
          <cell r="C209">
            <v>50181</v>
          </cell>
          <cell r="D209" t="str">
            <v>Dono</v>
          </cell>
          <cell r="E209" t="str">
            <v>Díaz</v>
          </cell>
          <cell r="F209" t="str">
            <v>Carlos</v>
          </cell>
          <cell r="G209" t="str">
            <v/>
          </cell>
          <cell r="H209" t="str">
            <v>DONO</v>
          </cell>
          <cell r="I209" t="str">
            <v>DIAZ</v>
          </cell>
          <cell r="J209" t="str">
            <v>CARLOS</v>
          </cell>
          <cell r="K209" t="str">
            <v/>
          </cell>
          <cell r="L209" t="str">
            <v>Carlos Dono D.</v>
          </cell>
          <cell r="M209" t="str">
            <v>Agrupación Deportiva Xuvenil Milagrosa</v>
          </cell>
          <cell r="N209" t="str">
            <v>Agrupación Deportiva Xuvenil Milagrosa</v>
          </cell>
          <cell r="O209">
            <v>26226</v>
          </cell>
          <cell r="P209">
            <v>1971</v>
          </cell>
          <cell r="Q209" t="str">
            <v>Vet +40 M</v>
          </cell>
          <cell r="R209" t="str">
            <v>M</v>
          </cell>
        </row>
        <row r="210">
          <cell r="C210">
            <v>50020</v>
          </cell>
          <cell r="D210" t="str">
            <v>Espinosa</v>
          </cell>
          <cell r="E210" t="str">
            <v>Cerviño</v>
          </cell>
          <cell r="F210" t="str">
            <v>Óscar</v>
          </cell>
          <cell r="G210" t="str">
            <v/>
          </cell>
          <cell r="H210" t="str">
            <v>ESPINOSA</v>
          </cell>
          <cell r="I210" t="str">
            <v>CERVIÑO</v>
          </cell>
          <cell r="J210" t="str">
            <v>OSCAR</v>
          </cell>
          <cell r="K210" t="str">
            <v/>
          </cell>
          <cell r="L210" t="str">
            <v>Óscar Espinosa C.</v>
          </cell>
          <cell r="M210" t="str">
            <v>Agrupación Deportiva Xuvenil Milagrosa</v>
          </cell>
          <cell r="N210" t="str">
            <v>Agrupación Deportiva Xuvenil Milagrosa</v>
          </cell>
          <cell r="O210">
            <v>27934</v>
          </cell>
          <cell r="P210">
            <v>1976</v>
          </cell>
          <cell r="Q210" t="str">
            <v>Vet +40 M</v>
          </cell>
          <cell r="R210" t="str">
            <v>M</v>
          </cell>
        </row>
        <row r="211">
          <cell r="C211">
            <v>50248</v>
          </cell>
          <cell r="D211" t="str">
            <v>Espinosa</v>
          </cell>
          <cell r="E211" t="str">
            <v>Gallego</v>
          </cell>
          <cell r="F211" t="str">
            <v>Óscar</v>
          </cell>
          <cell r="G211" t="str">
            <v/>
          </cell>
          <cell r="H211" t="str">
            <v>ESPINOSA</v>
          </cell>
          <cell r="I211" t="str">
            <v>GALLEGO</v>
          </cell>
          <cell r="J211" t="str">
            <v>OSCAR</v>
          </cell>
          <cell r="K211" t="str">
            <v/>
          </cell>
          <cell r="L211" t="str">
            <v>Óscar Espinosa G.</v>
          </cell>
          <cell r="M211" t="str">
            <v>Agrupación Deportiva Xuvenil Milagrosa</v>
          </cell>
          <cell r="N211" t="str">
            <v>Agrupación Deportiva Xuvenil Milagrosa</v>
          </cell>
          <cell r="O211">
            <v>37853</v>
          </cell>
          <cell r="P211">
            <v>2003</v>
          </cell>
          <cell r="Q211" t="str">
            <v>Infantil M</v>
          </cell>
          <cell r="R211" t="str">
            <v>M</v>
          </cell>
        </row>
        <row r="212">
          <cell r="C212">
            <v>50507</v>
          </cell>
          <cell r="D212" t="str">
            <v>Fernández</v>
          </cell>
          <cell r="E212" t="str">
            <v>Martínez</v>
          </cell>
          <cell r="F212" t="str">
            <v>Rubén</v>
          </cell>
          <cell r="G212" t="str">
            <v/>
          </cell>
          <cell r="H212" t="str">
            <v>FERNANDEZ</v>
          </cell>
          <cell r="I212" t="str">
            <v>MARTINEZ</v>
          </cell>
          <cell r="J212" t="str">
            <v>RUBEN</v>
          </cell>
          <cell r="K212" t="str">
            <v/>
          </cell>
          <cell r="L212" t="str">
            <v>Rubén Fernández M.</v>
          </cell>
          <cell r="M212" t="str">
            <v>Agrupación Deportiva Xuvenil Milagrosa</v>
          </cell>
          <cell r="N212" t="str">
            <v>Agrupación Deportiva Xuvenil Milagrosa</v>
          </cell>
          <cell r="O212">
            <v>38170</v>
          </cell>
          <cell r="P212">
            <v>2004</v>
          </cell>
          <cell r="Q212" t="str">
            <v>Alevín M</v>
          </cell>
          <cell r="R212" t="str">
            <v>M</v>
          </cell>
        </row>
        <row r="213">
          <cell r="C213">
            <v>23313</v>
          </cell>
          <cell r="D213" t="str">
            <v>Fernández</v>
          </cell>
          <cell r="E213" t="str">
            <v>Santiago</v>
          </cell>
          <cell r="F213" t="str">
            <v>Ángel</v>
          </cell>
          <cell r="H213" t="str">
            <v>FERNANDEZ</v>
          </cell>
          <cell r="I213" t="str">
            <v>SANTIAGO</v>
          </cell>
          <cell r="J213" t="str">
            <v>ANGEL</v>
          </cell>
          <cell r="K213" t="str">
            <v/>
          </cell>
          <cell r="L213" t="str">
            <v>Ángel Fernández S.</v>
          </cell>
          <cell r="M213" t="str">
            <v>Agrupación Deportiva Xuvenil Milagrosa</v>
          </cell>
          <cell r="N213" t="str">
            <v>Agrupación Deportiva Xuvenil Milagrosa</v>
          </cell>
          <cell r="O213">
            <v>40073</v>
          </cell>
          <cell r="P213">
            <v>2009</v>
          </cell>
          <cell r="Q213" t="str">
            <v>Pre-Benjamín M</v>
          </cell>
          <cell r="R213" t="str">
            <v>M</v>
          </cell>
        </row>
        <row r="214">
          <cell r="C214">
            <v>23312</v>
          </cell>
          <cell r="D214" t="str">
            <v>Fernández</v>
          </cell>
          <cell r="E214" t="str">
            <v>Santiago</v>
          </cell>
          <cell r="F214" t="str">
            <v>Diego</v>
          </cell>
          <cell r="H214" t="str">
            <v>FERNANDEZ</v>
          </cell>
          <cell r="I214" t="str">
            <v>SANTIAGO</v>
          </cell>
          <cell r="J214" t="str">
            <v>DIEGO</v>
          </cell>
          <cell r="K214" t="str">
            <v/>
          </cell>
          <cell r="L214" t="str">
            <v>Diego Fernández S.</v>
          </cell>
          <cell r="M214" t="str">
            <v>Agrupación Deportiva Xuvenil Milagrosa</v>
          </cell>
          <cell r="N214" t="str">
            <v>Agrupación Deportiva Xuvenil Milagrosa</v>
          </cell>
          <cell r="O214">
            <v>39354</v>
          </cell>
          <cell r="P214">
            <v>2007</v>
          </cell>
          <cell r="Q214" t="str">
            <v>Benjamín M</v>
          </cell>
          <cell r="R214" t="str">
            <v>M</v>
          </cell>
        </row>
        <row r="215">
          <cell r="C215">
            <v>23290</v>
          </cell>
          <cell r="D215" t="str">
            <v>Ferreiro</v>
          </cell>
          <cell r="E215" t="str">
            <v>Lage</v>
          </cell>
          <cell r="F215" t="str">
            <v>Ricardo</v>
          </cell>
          <cell r="H215" t="str">
            <v>FERREIRO</v>
          </cell>
          <cell r="I215" t="str">
            <v>LAGE</v>
          </cell>
          <cell r="J215" t="str">
            <v>RICARDO</v>
          </cell>
          <cell r="K215" t="str">
            <v/>
          </cell>
          <cell r="L215" t="str">
            <v>Ricardo Ferreiro L.</v>
          </cell>
          <cell r="M215" t="str">
            <v>Agrupación Deportiva Xuvenil Milagrosa</v>
          </cell>
          <cell r="N215" t="str">
            <v>Agrupación Deportiva Xuvenil Milagrosa</v>
          </cell>
          <cell r="O215">
            <v>29151</v>
          </cell>
          <cell r="P215">
            <v>1979</v>
          </cell>
          <cell r="Q215" t="str">
            <v>Sénior M</v>
          </cell>
          <cell r="R215" t="str">
            <v>M</v>
          </cell>
        </row>
        <row r="216">
          <cell r="C216">
            <v>7819</v>
          </cell>
          <cell r="D216" t="str">
            <v>Fraga</v>
          </cell>
          <cell r="E216" t="str">
            <v>Corral</v>
          </cell>
          <cell r="F216" t="str">
            <v>Marcos</v>
          </cell>
          <cell r="H216" t="str">
            <v>FRAGA</v>
          </cell>
          <cell r="I216" t="str">
            <v>CORRAL</v>
          </cell>
          <cell r="J216" t="str">
            <v>MARCOS</v>
          </cell>
          <cell r="K216" t="str">
            <v/>
          </cell>
          <cell r="L216" t="str">
            <v>Marcos Fraga C.</v>
          </cell>
          <cell r="M216" t="str">
            <v>Agrupación Deportiva Xuvenil Milagrosa</v>
          </cell>
          <cell r="N216" t="str">
            <v>Agrupación Deportiva Xuvenil Milagrosa</v>
          </cell>
          <cell r="O216">
            <v>32605</v>
          </cell>
          <cell r="P216">
            <v>1989</v>
          </cell>
          <cell r="Q216" t="str">
            <v>Sénior M</v>
          </cell>
          <cell r="R216" t="str">
            <v>M</v>
          </cell>
        </row>
        <row r="217">
          <cell r="C217">
            <v>23686</v>
          </cell>
          <cell r="D217" t="str">
            <v>Gallego</v>
          </cell>
          <cell r="E217" t="str">
            <v>Arias</v>
          </cell>
          <cell r="F217" t="str">
            <v>Pablo</v>
          </cell>
          <cell r="H217" t="str">
            <v>GALLEGO</v>
          </cell>
          <cell r="I217" t="str">
            <v>ARIAS</v>
          </cell>
          <cell r="J217" t="str">
            <v>PABLO</v>
          </cell>
          <cell r="K217" t="str">
            <v/>
          </cell>
          <cell r="L217" t="str">
            <v>Pablo Gallego A.</v>
          </cell>
          <cell r="M217" t="str">
            <v>Agrupación Deportiva Xuvenil Milagrosa</v>
          </cell>
          <cell r="N217" t="str">
            <v>Agrupación Deportiva Xuvenil Milagrosa</v>
          </cell>
          <cell r="O217">
            <v>37484</v>
          </cell>
          <cell r="P217">
            <v>2002</v>
          </cell>
          <cell r="Q217" t="str">
            <v>Infantil M</v>
          </cell>
          <cell r="R217" t="str">
            <v>M</v>
          </cell>
        </row>
        <row r="218">
          <cell r="C218">
            <v>23288</v>
          </cell>
          <cell r="D218" t="str">
            <v>García</v>
          </cell>
          <cell r="E218" t="str">
            <v>Legide</v>
          </cell>
          <cell r="F218" t="str">
            <v>José</v>
          </cell>
          <cell r="G218" t="str">
            <v>Ramón</v>
          </cell>
          <cell r="H218" t="str">
            <v>GARCIA</v>
          </cell>
          <cell r="I218" t="str">
            <v>LEGIDE</v>
          </cell>
          <cell r="J218" t="str">
            <v>JOSE</v>
          </cell>
          <cell r="K218" t="str">
            <v>RAMON</v>
          </cell>
          <cell r="L218" t="str">
            <v>José R. García L.</v>
          </cell>
          <cell r="M218" t="str">
            <v>Agrupación Deportiva Xuvenil Milagrosa</v>
          </cell>
          <cell r="N218" t="str">
            <v>Agrupación Deportiva Xuvenil Milagrosa</v>
          </cell>
          <cell r="O218">
            <v>26012</v>
          </cell>
          <cell r="P218">
            <v>1971</v>
          </cell>
          <cell r="Q218" t="str">
            <v>Vet +40 M</v>
          </cell>
          <cell r="R218" t="str">
            <v>M</v>
          </cell>
        </row>
        <row r="219">
          <cell r="C219">
            <v>50186</v>
          </cell>
          <cell r="D219" t="str">
            <v>García</v>
          </cell>
          <cell r="E219" t="str">
            <v>Rivas</v>
          </cell>
          <cell r="F219" t="str">
            <v>Nicolás</v>
          </cell>
          <cell r="G219" t="str">
            <v/>
          </cell>
          <cell r="H219" t="str">
            <v>GARCIA</v>
          </cell>
          <cell r="I219" t="str">
            <v>RIVAS</v>
          </cell>
          <cell r="J219" t="str">
            <v>NICOLAS</v>
          </cell>
          <cell r="K219" t="str">
            <v/>
          </cell>
          <cell r="L219" t="str">
            <v>Nicolás García R.</v>
          </cell>
          <cell r="M219" t="str">
            <v>Agrupación Deportiva Xuvenil Milagrosa</v>
          </cell>
          <cell r="N219" t="str">
            <v>Agrupación Deportiva Xuvenil Milagrosa</v>
          </cell>
          <cell r="O219">
            <v>38386</v>
          </cell>
          <cell r="P219">
            <v>2005</v>
          </cell>
          <cell r="Q219" t="str">
            <v>Alevín M</v>
          </cell>
          <cell r="R219" t="str">
            <v>M</v>
          </cell>
        </row>
        <row r="220">
          <cell r="C220">
            <v>50185</v>
          </cell>
          <cell r="D220" t="str">
            <v>García</v>
          </cell>
          <cell r="E220" t="str">
            <v>Rivas</v>
          </cell>
          <cell r="F220" t="str">
            <v>Santiago</v>
          </cell>
          <cell r="G220" t="str">
            <v/>
          </cell>
          <cell r="H220" t="str">
            <v>GARCIA</v>
          </cell>
          <cell r="I220" t="str">
            <v>RIVAS</v>
          </cell>
          <cell r="J220" t="str">
            <v>SANTIAGO</v>
          </cell>
          <cell r="K220" t="str">
            <v/>
          </cell>
          <cell r="L220" t="str">
            <v>Santiago García R.</v>
          </cell>
          <cell r="M220" t="str">
            <v>Agrupación Deportiva Xuvenil Milagrosa</v>
          </cell>
          <cell r="N220" t="str">
            <v>Agrupación Deportiva Xuvenil Milagrosa</v>
          </cell>
          <cell r="O220">
            <v>37870</v>
          </cell>
          <cell r="P220">
            <v>2003</v>
          </cell>
          <cell r="Q220" t="str">
            <v>Infantil M</v>
          </cell>
          <cell r="R220" t="str">
            <v>M</v>
          </cell>
        </row>
        <row r="221">
          <cell r="C221">
            <v>50179</v>
          </cell>
          <cell r="D221" t="str">
            <v>García</v>
          </cell>
          <cell r="E221" t="str">
            <v>Rodríguez</v>
          </cell>
          <cell r="F221" t="str">
            <v>José</v>
          </cell>
          <cell r="G221" t="str">
            <v>Luis</v>
          </cell>
          <cell r="H221" t="str">
            <v>GARCIA</v>
          </cell>
          <cell r="I221" t="str">
            <v>RODRIGUEZ</v>
          </cell>
          <cell r="J221" t="str">
            <v>JOSE</v>
          </cell>
          <cell r="K221" t="str">
            <v>LUIS</v>
          </cell>
          <cell r="L221" t="str">
            <v>José L. García R.</v>
          </cell>
          <cell r="M221" t="str">
            <v>Agrupación Deportiva Xuvenil Milagrosa</v>
          </cell>
          <cell r="N221" t="str">
            <v>Agrupación Deportiva Xuvenil Milagrosa</v>
          </cell>
          <cell r="O221">
            <v>26591</v>
          </cell>
          <cell r="P221">
            <v>1972</v>
          </cell>
          <cell r="Q221" t="str">
            <v>Vet +40 M</v>
          </cell>
          <cell r="R221" t="str">
            <v>M</v>
          </cell>
        </row>
        <row r="222">
          <cell r="C222">
            <v>27410</v>
          </cell>
          <cell r="D222" t="str">
            <v>González</v>
          </cell>
          <cell r="E222" t="str">
            <v>Casas</v>
          </cell>
          <cell r="F222" t="str">
            <v>Pablo</v>
          </cell>
          <cell r="H222" t="str">
            <v>GONZALEZ</v>
          </cell>
          <cell r="I222" t="str">
            <v>CASAS</v>
          </cell>
          <cell r="J222" t="str">
            <v>PABLO</v>
          </cell>
          <cell r="K222" t="str">
            <v/>
          </cell>
          <cell r="L222" t="str">
            <v>Pablo González C.</v>
          </cell>
          <cell r="M222" t="str">
            <v>Agrupación Deportiva Xuvenil Milagrosa</v>
          </cell>
          <cell r="N222" t="str">
            <v>Agrupación Deportiva Xuvenil Milagrosa</v>
          </cell>
          <cell r="O222">
            <v>27504</v>
          </cell>
          <cell r="P222">
            <v>1975</v>
          </cell>
          <cell r="Q222" t="str">
            <v>Vet +40 M</v>
          </cell>
          <cell r="R222" t="str">
            <v>M</v>
          </cell>
        </row>
        <row r="223">
          <cell r="C223">
            <v>27409</v>
          </cell>
          <cell r="D223" t="str">
            <v>González</v>
          </cell>
          <cell r="E223" t="str">
            <v>Deiros</v>
          </cell>
          <cell r="F223" t="str">
            <v>Pablo</v>
          </cell>
          <cell r="H223" t="str">
            <v>GONZALEZ</v>
          </cell>
          <cell r="I223" t="str">
            <v>DEIROS</v>
          </cell>
          <cell r="J223" t="str">
            <v>PABLO</v>
          </cell>
          <cell r="K223" t="str">
            <v/>
          </cell>
          <cell r="L223" t="str">
            <v>Pablo González D.</v>
          </cell>
          <cell r="M223" t="str">
            <v>Agrupación Deportiva Xuvenil Milagrosa</v>
          </cell>
          <cell r="N223" t="str">
            <v>Agrupación Deportiva Xuvenil Milagrosa</v>
          </cell>
          <cell r="O223">
            <v>37157</v>
          </cell>
          <cell r="P223">
            <v>2001</v>
          </cell>
          <cell r="Q223" t="str">
            <v>Juvenil M</v>
          </cell>
          <cell r="R223" t="str">
            <v>M</v>
          </cell>
        </row>
        <row r="224">
          <cell r="C224">
            <v>50031</v>
          </cell>
          <cell r="D224" t="str">
            <v>Hernández</v>
          </cell>
          <cell r="E224" t="str">
            <v>Hernández</v>
          </cell>
          <cell r="F224" t="str">
            <v>José</v>
          </cell>
          <cell r="G224" t="str">
            <v>Antonio</v>
          </cell>
          <cell r="H224" t="str">
            <v>HERNANDEZ</v>
          </cell>
          <cell r="I224" t="str">
            <v>HERNANDEZ</v>
          </cell>
          <cell r="J224" t="str">
            <v>JOSE</v>
          </cell>
          <cell r="K224" t="str">
            <v>ANTONIO</v>
          </cell>
          <cell r="L224" t="str">
            <v>José A. Hernández H.</v>
          </cell>
          <cell r="M224" t="str">
            <v>Agrupación Deportiva Xuvenil Milagrosa</v>
          </cell>
          <cell r="N224" t="str">
            <v>Agrupación Deportiva Xuvenil Milagrosa</v>
          </cell>
          <cell r="O224">
            <v>23567</v>
          </cell>
          <cell r="P224">
            <v>1964</v>
          </cell>
          <cell r="Q224" t="str">
            <v>Vet +50 M</v>
          </cell>
          <cell r="R224" t="str">
            <v>M</v>
          </cell>
        </row>
        <row r="225">
          <cell r="C225">
            <v>23685</v>
          </cell>
          <cell r="D225" t="str">
            <v>Iglesias</v>
          </cell>
          <cell r="E225" t="str">
            <v>García</v>
          </cell>
          <cell r="F225" t="str">
            <v>Tomás</v>
          </cell>
          <cell r="H225" t="str">
            <v>IGLESIAS</v>
          </cell>
          <cell r="I225" t="str">
            <v>GARCIA</v>
          </cell>
          <cell r="J225" t="str">
            <v>TOMAS</v>
          </cell>
          <cell r="K225" t="str">
            <v/>
          </cell>
          <cell r="L225" t="str">
            <v>Tomás Iglesias G.</v>
          </cell>
          <cell r="M225" t="str">
            <v>Agrupación Deportiva Xuvenil Milagrosa</v>
          </cell>
          <cell r="N225" t="str">
            <v>Agrupación Deportiva Xuvenil Milagrosa</v>
          </cell>
          <cell r="O225">
            <v>37484</v>
          </cell>
          <cell r="P225">
            <v>2002</v>
          </cell>
          <cell r="Q225" t="str">
            <v>Infantil M</v>
          </cell>
          <cell r="R225" t="str">
            <v>M</v>
          </cell>
        </row>
        <row r="226">
          <cell r="C226">
            <v>50246</v>
          </cell>
          <cell r="D226" t="str">
            <v>Iglesias</v>
          </cell>
          <cell r="E226" t="str">
            <v>Pena</v>
          </cell>
          <cell r="F226" t="str">
            <v>Joel</v>
          </cell>
          <cell r="G226" t="str">
            <v/>
          </cell>
          <cell r="H226" t="str">
            <v>IGLESIAS</v>
          </cell>
          <cell r="I226" t="str">
            <v>PENA</v>
          </cell>
          <cell r="J226" t="str">
            <v>JOEL</v>
          </cell>
          <cell r="K226" t="str">
            <v/>
          </cell>
          <cell r="L226" t="str">
            <v>Joel Iglesias P.</v>
          </cell>
          <cell r="M226" t="str">
            <v>Agrupación Deportiva Xuvenil Milagrosa</v>
          </cell>
          <cell r="N226" t="str">
            <v>Agrupación Deportiva Xuvenil Milagrosa</v>
          </cell>
          <cell r="O226">
            <v>39730</v>
          </cell>
          <cell r="P226">
            <v>2008</v>
          </cell>
          <cell r="Q226" t="str">
            <v>Pre-Benjamín M</v>
          </cell>
          <cell r="R226" t="str">
            <v>M</v>
          </cell>
        </row>
        <row r="227">
          <cell r="C227">
            <v>50026</v>
          </cell>
          <cell r="D227" t="str">
            <v>Lence</v>
          </cell>
          <cell r="E227" t="str">
            <v>Barba</v>
          </cell>
          <cell r="F227" t="str">
            <v>José</v>
          </cell>
          <cell r="G227" t="str">
            <v>Luis</v>
          </cell>
          <cell r="H227" t="str">
            <v>LENCE</v>
          </cell>
          <cell r="I227" t="str">
            <v>BARBA</v>
          </cell>
          <cell r="J227" t="str">
            <v>JOSE</v>
          </cell>
          <cell r="K227" t="str">
            <v>LUIS</v>
          </cell>
          <cell r="L227" t="str">
            <v>José L. Lence B.</v>
          </cell>
          <cell r="M227" t="str">
            <v>Agrupación Deportiva Xuvenil Milagrosa</v>
          </cell>
          <cell r="N227" t="str">
            <v>Agrupación Deportiva Xuvenil Milagrosa</v>
          </cell>
          <cell r="O227">
            <v>24633</v>
          </cell>
          <cell r="P227">
            <v>1967</v>
          </cell>
          <cell r="Q227" t="str">
            <v>Vet +50 M</v>
          </cell>
          <cell r="R227" t="str">
            <v>M</v>
          </cell>
        </row>
        <row r="228">
          <cell r="C228">
            <v>50174</v>
          </cell>
          <cell r="D228" t="str">
            <v>López</v>
          </cell>
          <cell r="E228" t="str">
            <v>Álvarez</v>
          </cell>
          <cell r="F228" t="str">
            <v>Francisco</v>
          </cell>
          <cell r="G228" t="str">
            <v>Antonio</v>
          </cell>
          <cell r="H228" t="str">
            <v>LOPEZ</v>
          </cell>
          <cell r="I228" t="str">
            <v>ALVAREZ</v>
          </cell>
          <cell r="J228" t="str">
            <v>FRANCISCO</v>
          </cell>
          <cell r="K228" t="str">
            <v>ANTONIO</v>
          </cell>
          <cell r="L228" t="str">
            <v>Francisco A. López Á.</v>
          </cell>
          <cell r="M228" t="str">
            <v>Agrupación Deportiva Xuvenil Milagrosa</v>
          </cell>
          <cell r="N228" t="str">
            <v>Agrupación Deportiva Xuvenil Milagrosa</v>
          </cell>
          <cell r="O228">
            <v>32848</v>
          </cell>
          <cell r="P228">
            <v>1989</v>
          </cell>
          <cell r="Q228" t="str">
            <v>Sénior M</v>
          </cell>
          <cell r="R228" t="str">
            <v>M</v>
          </cell>
        </row>
        <row r="229">
          <cell r="C229">
            <v>28088</v>
          </cell>
          <cell r="D229" t="str">
            <v>López</v>
          </cell>
          <cell r="E229" t="str">
            <v>Pérez</v>
          </cell>
          <cell r="F229" t="str">
            <v>Marta</v>
          </cell>
          <cell r="H229" t="str">
            <v>LOPEZ</v>
          </cell>
          <cell r="I229" t="str">
            <v>PEREZ</v>
          </cell>
          <cell r="J229" t="str">
            <v>MARTA</v>
          </cell>
          <cell r="K229" t="str">
            <v/>
          </cell>
          <cell r="L229" t="str">
            <v>Marta López P.</v>
          </cell>
          <cell r="M229" t="str">
            <v>Agrupación Deportiva Xuvenil Milagrosa</v>
          </cell>
          <cell r="N229" t="str">
            <v>Agrupación Deportiva Xuvenil Milagrosa</v>
          </cell>
          <cell r="O229">
            <v>37433</v>
          </cell>
          <cell r="P229">
            <v>2002</v>
          </cell>
          <cell r="Q229" t="str">
            <v>Infantil F</v>
          </cell>
          <cell r="R229" t="str">
            <v>F</v>
          </cell>
        </row>
        <row r="230">
          <cell r="C230">
            <v>50188</v>
          </cell>
          <cell r="D230" t="str">
            <v>López-Loriente</v>
          </cell>
          <cell r="E230" t="str">
            <v>Parga</v>
          </cell>
          <cell r="F230" t="str">
            <v>Marcos</v>
          </cell>
          <cell r="G230" t="str">
            <v/>
          </cell>
          <cell r="H230" t="str">
            <v>LOPEZ-LORIENTE</v>
          </cell>
          <cell r="I230" t="str">
            <v>PARGA</v>
          </cell>
          <cell r="J230" t="str">
            <v>MARCOS</v>
          </cell>
          <cell r="K230" t="str">
            <v/>
          </cell>
          <cell r="L230" t="str">
            <v>Marcos López-Loriente P.</v>
          </cell>
          <cell r="M230" t="str">
            <v>Agrupación Deportiva Xuvenil Milagrosa</v>
          </cell>
          <cell r="N230" t="str">
            <v>Agrupación Deportiva Xuvenil Milagrosa</v>
          </cell>
          <cell r="O230">
            <v>37499</v>
          </cell>
          <cell r="P230">
            <v>2002</v>
          </cell>
          <cell r="Q230" t="str">
            <v>Infantil M</v>
          </cell>
          <cell r="R230" t="str">
            <v>M</v>
          </cell>
        </row>
        <row r="231">
          <cell r="C231">
            <v>50025</v>
          </cell>
          <cell r="D231" t="str">
            <v>Maseda</v>
          </cell>
          <cell r="E231" t="str">
            <v>Felpeto</v>
          </cell>
          <cell r="F231" t="str">
            <v>Fernando</v>
          </cell>
          <cell r="G231" t="str">
            <v/>
          </cell>
          <cell r="H231" t="str">
            <v>MASEDA</v>
          </cell>
          <cell r="I231" t="str">
            <v>FELPETO</v>
          </cell>
          <cell r="J231" t="str">
            <v>FERNANDO</v>
          </cell>
          <cell r="K231" t="str">
            <v/>
          </cell>
          <cell r="L231" t="str">
            <v>Fernando Maseda F.</v>
          </cell>
          <cell r="M231" t="str">
            <v>Agrupación Deportiva Xuvenil Milagrosa</v>
          </cell>
          <cell r="N231" t="str">
            <v>Agrupación Deportiva Xuvenil Milagrosa</v>
          </cell>
          <cell r="O231">
            <v>36892</v>
          </cell>
          <cell r="P231">
            <v>2001</v>
          </cell>
          <cell r="Q231" t="str">
            <v>Juvenil M</v>
          </cell>
          <cell r="R231" t="str">
            <v>M</v>
          </cell>
        </row>
        <row r="232">
          <cell r="C232">
            <v>23687</v>
          </cell>
          <cell r="D232" t="str">
            <v>Moreno</v>
          </cell>
          <cell r="E232" t="str">
            <v>García</v>
          </cell>
          <cell r="F232" t="str">
            <v>Sergio</v>
          </cell>
          <cell r="H232" t="str">
            <v>MORENO</v>
          </cell>
          <cell r="I232" t="str">
            <v>GARCIA</v>
          </cell>
          <cell r="J232" t="str">
            <v>SERGIO</v>
          </cell>
          <cell r="K232" t="str">
            <v/>
          </cell>
          <cell r="L232" t="str">
            <v>Sergio Moreno G.</v>
          </cell>
          <cell r="M232" t="str">
            <v>Agrupación Deportiva Xuvenil Milagrosa</v>
          </cell>
          <cell r="N232" t="str">
            <v>Agrupación Deportiva Xuvenil Milagrosa</v>
          </cell>
          <cell r="O232">
            <v>38904</v>
          </cell>
          <cell r="P232">
            <v>2006</v>
          </cell>
          <cell r="Q232" t="str">
            <v>Benjamín M</v>
          </cell>
          <cell r="R232" t="str">
            <v>M</v>
          </cell>
        </row>
        <row r="233">
          <cell r="C233">
            <v>24034</v>
          </cell>
          <cell r="D233" t="str">
            <v>Mosquera</v>
          </cell>
          <cell r="E233" t="str">
            <v>Sal</v>
          </cell>
          <cell r="F233" t="str">
            <v>Jorge</v>
          </cell>
          <cell r="H233" t="str">
            <v>MOSQUERA</v>
          </cell>
          <cell r="I233" t="str">
            <v>SAL</v>
          </cell>
          <cell r="J233" t="str">
            <v>JORGE</v>
          </cell>
          <cell r="K233" t="str">
            <v/>
          </cell>
          <cell r="L233" t="str">
            <v>Jorge Mosquera S.</v>
          </cell>
          <cell r="M233" t="str">
            <v>Agrupación Deportiva Xuvenil Milagrosa</v>
          </cell>
          <cell r="N233" t="str">
            <v>Agrupación Deportiva Xuvenil Milagrosa</v>
          </cell>
          <cell r="O233">
            <v>38035</v>
          </cell>
          <cell r="P233">
            <v>2004</v>
          </cell>
          <cell r="Q233" t="str">
            <v>Alevín M</v>
          </cell>
          <cell r="R233" t="str">
            <v>M</v>
          </cell>
        </row>
        <row r="234">
          <cell r="C234">
            <v>50598</v>
          </cell>
          <cell r="D234" t="str">
            <v>Mosquera</v>
          </cell>
          <cell r="F234" t="str">
            <v>Sergio</v>
          </cell>
          <cell r="H234" t="str">
            <v>MOSQUERA</v>
          </cell>
          <cell r="I234" t="str">
            <v/>
          </cell>
          <cell r="J234" t="str">
            <v>SERGIO</v>
          </cell>
          <cell r="K234" t="str">
            <v/>
          </cell>
          <cell r="L234" t="str">
            <v>Sergio Mosquera</v>
          </cell>
          <cell r="M234" t="str">
            <v>Agrupación Deportiva Xuvenil Milagrosa</v>
          </cell>
          <cell r="N234" t="str">
            <v>Agrupación Deportiva Xuvenil Milagrosa</v>
          </cell>
          <cell r="P234">
            <v>0</v>
          </cell>
          <cell r="Q234" t="str">
            <v>- M</v>
          </cell>
          <cell r="R234" t="str">
            <v>M</v>
          </cell>
        </row>
        <row r="235">
          <cell r="C235">
            <v>50150</v>
          </cell>
          <cell r="D235" t="str">
            <v>Neira</v>
          </cell>
          <cell r="E235" t="str">
            <v>Rodríguez</v>
          </cell>
          <cell r="F235" t="str">
            <v>Juan</v>
          </cell>
          <cell r="G235" t="str">
            <v>Carlos</v>
          </cell>
          <cell r="H235" t="str">
            <v>NEIRA</v>
          </cell>
          <cell r="I235" t="str">
            <v>RODRIGUEZ</v>
          </cell>
          <cell r="J235" t="str">
            <v>JUAN</v>
          </cell>
          <cell r="K235" t="str">
            <v>CARLOS</v>
          </cell>
          <cell r="L235" t="str">
            <v>Juan C. Neira R.</v>
          </cell>
          <cell r="M235" t="str">
            <v>Agrupación Deportiva Xuvenil Milagrosa</v>
          </cell>
          <cell r="N235" t="str">
            <v>Agrupación Deportiva Xuvenil Milagrosa</v>
          </cell>
          <cell r="O235">
            <v>24381</v>
          </cell>
          <cell r="P235">
            <v>1966</v>
          </cell>
          <cell r="Q235" t="str">
            <v>Vet +50 M</v>
          </cell>
          <cell r="R235" t="str">
            <v>M</v>
          </cell>
        </row>
        <row r="236">
          <cell r="C236">
            <v>50244</v>
          </cell>
          <cell r="D236" t="str">
            <v>Novo</v>
          </cell>
          <cell r="E236" t="str">
            <v>Núñez</v>
          </cell>
          <cell r="F236" t="str">
            <v>Carlota</v>
          </cell>
          <cell r="G236" t="str">
            <v/>
          </cell>
          <cell r="H236" t="str">
            <v>NOVO</v>
          </cell>
          <cell r="I236" t="str">
            <v>NUÑEZ</v>
          </cell>
          <cell r="J236" t="str">
            <v>CARLOTA</v>
          </cell>
          <cell r="K236" t="str">
            <v/>
          </cell>
          <cell r="L236" t="str">
            <v>Carlota Novo N.</v>
          </cell>
          <cell r="M236" t="str">
            <v>Agrupación Deportiva Xuvenil Milagrosa</v>
          </cell>
          <cell r="N236" t="str">
            <v>Agrupación Deportiva Xuvenil Milagrosa</v>
          </cell>
          <cell r="O236">
            <v>38953</v>
          </cell>
          <cell r="P236">
            <v>2006</v>
          </cell>
          <cell r="Q236" t="str">
            <v>Benjamín F</v>
          </cell>
          <cell r="R236" t="str">
            <v>F</v>
          </cell>
        </row>
        <row r="237">
          <cell r="C237">
            <v>50175</v>
          </cell>
          <cell r="D237" t="str">
            <v>Núñez</v>
          </cell>
          <cell r="E237" t="str">
            <v>Rodríguez</v>
          </cell>
          <cell r="F237" t="str">
            <v>Christian</v>
          </cell>
          <cell r="G237" t="str">
            <v/>
          </cell>
          <cell r="H237" t="str">
            <v>NUÑEZ</v>
          </cell>
          <cell r="I237" t="str">
            <v>RODRIGUEZ</v>
          </cell>
          <cell r="J237" t="str">
            <v>CHRISTIAN</v>
          </cell>
          <cell r="K237" t="str">
            <v/>
          </cell>
          <cell r="L237" t="str">
            <v>Christian Núñez R.</v>
          </cell>
          <cell r="M237" t="str">
            <v>Agrupación Deportiva Xuvenil Milagrosa</v>
          </cell>
          <cell r="N237" t="str">
            <v>Agrupación Deportiva Xuvenil Milagrosa</v>
          </cell>
          <cell r="O237">
            <v>32831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50040</v>
          </cell>
          <cell r="D238" t="str">
            <v>Penalonga</v>
          </cell>
          <cell r="E238" t="str">
            <v>Arribas</v>
          </cell>
          <cell r="F238" t="str">
            <v>Iago</v>
          </cell>
          <cell r="G238" t="str">
            <v/>
          </cell>
          <cell r="H238" t="str">
            <v>PENALONGA</v>
          </cell>
          <cell r="I238" t="str">
            <v>ARRIBAS</v>
          </cell>
          <cell r="J238" t="str">
            <v>IAGO</v>
          </cell>
          <cell r="K238" t="str">
            <v/>
          </cell>
          <cell r="L238" t="str">
            <v>Iago Penalonga A.</v>
          </cell>
          <cell r="M238" t="str">
            <v>Agrupación Deportiva Xuvenil Milagrosa</v>
          </cell>
          <cell r="N238" t="str">
            <v>Agrupación Deportiva Xuvenil Milagrosa</v>
          </cell>
          <cell r="O238">
            <v>37244</v>
          </cell>
          <cell r="P238">
            <v>2001</v>
          </cell>
          <cell r="Q238" t="str">
            <v>Juvenil M</v>
          </cell>
          <cell r="R238" t="str">
            <v>M</v>
          </cell>
        </row>
        <row r="239">
          <cell r="C239">
            <v>23316</v>
          </cell>
          <cell r="D239" t="str">
            <v>Pereiro</v>
          </cell>
          <cell r="E239" t="str">
            <v>López</v>
          </cell>
          <cell r="F239" t="str">
            <v>Andrés</v>
          </cell>
          <cell r="G239" t="str">
            <v/>
          </cell>
          <cell r="H239" t="str">
            <v>PEREIRO</v>
          </cell>
          <cell r="I239" t="str">
            <v>LOPEZ</v>
          </cell>
          <cell r="J239" t="str">
            <v>ANDRES</v>
          </cell>
          <cell r="K239" t="str">
            <v/>
          </cell>
          <cell r="L239" t="str">
            <v>Andrés Pereiro L.</v>
          </cell>
          <cell r="M239" t="str">
            <v>Agrupación Deportiva Xuvenil Milagrosa</v>
          </cell>
          <cell r="N239" t="str">
            <v>Agrupación Deportiva Xuvenil Milagrosa</v>
          </cell>
          <cell r="O239">
            <v>39621</v>
          </cell>
          <cell r="P239">
            <v>2008</v>
          </cell>
          <cell r="Q239" t="str">
            <v>Pre-Benjamín M</v>
          </cell>
          <cell r="R239" t="str">
            <v>M</v>
          </cell>
        </row>
        <row r="240">
          <cell r="C240">
            <v>23305</v>
          </cell>
          <cell r="D240" t="str">
            <v>Pérez</v>
          </cell>
          <cell r="E240" t="str">
            <v>López</v>
          </cell>
          <cell r="F240" t="str">
            <v>Alejandro</v>
          </cell>
          <cell r="G240" t="str">
            <v/>
          </cell>
          <cell r="H240" t="str">
            <v>PEREZ</v>
          </cell>
          <cell r="I240" t="str">
            <v>LOPEZ</v>
          </cell>
          <cell r="J240" t="str">
            <v>ALEJANDRO</v>
          </cell>
          <cell r="K240" t="str">
            <v/>
          </cell>
          <cell r="L240" t="str">
            <v>Alejandro Pérez L.</v>
          </cell>
          <cell r="M240" t="str">
            <v>Agrupación Deportiva Xuvenil Milagrosa</v>
          </cell>
          <cell r="N240" t="str">
            <v>Agrupación Deportiva Xuvenil Milagrosa</v>
          </cell>
          <cell r="O240">
            <v>38350</v>
          </cell>
          <cell r="P240">
            <v>2004</v>
          </cell>
          <cell r="Q240" t="str">
            <v>Alevín M</v>
          </cell>
          <cell r="R240" t="str">
            <v>M</v>
          </cell>
        </row>
        <row r="241">
          <cell r="C241">
            <v>27412</v>
          </cell>
          <cell r="D241" t="str">
            <v>Pérez</v>
          </cell>
          <cell r="E241" t="str">
            <v>Puente</v>
          </cell>
          <cell r="F241" t="str">
            <v>José</v>
          </cell>
          <cell r="G241" t="str">
            <v>Luis</v>
          </cell>
          <cell r="H241" t="str">
            <v>PEREZ</v>
          </cell>
          <cell r="I241" t="str">
            <v>PUENTE</v>
          </cell>
          <cell r="J241" t="str">
            <v>JOSE</v>
          </cell>
          <cell r="K241" t="str">
            <v>LUIS</v>
          </cell>
          <cell r="L241" t="str">
            <v>José L. Pérez P.</v>
          </cell>
          <cell r="M241" t="str">
            <v>Agrupación Deportiva Xuvenil Milagrosa</v>
          </cell>
          <cell r="N241" t="str">
            <v>Agrupación Deportiva Xuvenil Milagrosa</v>
          </cell>
          <cell r="O241">
            <v>20658</v>
          </cell>
          <cell r="P241">
            <v>1956</v>
          </cell>
          <cell r="Q241" t="str">
            <v>Vet +60 M</v>
          </cell>
          <cell r="R241" t="str">
            <v>M</v>
          </cell>
        </row>
        <row r="242">
          <cell r="C242">
            <v>24035</v>
          </cell>
          <cell r="D242" t="str">
            <v>Pin</v>
          </cell>
          <cell r="E242" t="str">
            <v>Fernández</v>
          </cell>
          <cell r="F242" t="str">
            <v>Julio</v>
          </cell>
          <cell r="G242" t="str">
            <v>Manuel</v>
          </cell>
          <cell r="H242" t="str">
            <v>PIN</v>
          </cell>
          <cell r="I242" t="str">
            <v>FERNANDEZ</v>
          </cell>
          <cell r="J242" t="str">
            <v>JULIO</v>
          </cell>
          <cell r="K242" t="str">
            <v>MANUEL</v>
          </cell>
          <cell r="L242" t="str">
            <v>Julio M. Pin F.</v>
          </cell>
          <cell r="M242" t="str">
            <v>Agrupación Deportiva Xuvenil Milagrosa</v>
          </cell>
          <cell r="N242" t="str">
            <v>Agrupación Deportiva Xuvenil Milagrosa</v>
          </cell>
          <cell r="O242">
            <v>27708</v>
          </cell>
          <cell r="P242">
            <v>1975</v>
          </cell>
          <cell r="Q242" t="str">
            <v>Vet +40 M</v>
          </cell>
          <cell r="R242" t="str">
            <v>M</v>
          </cell>
        </row>
        <row r="243">
          <cell r="C243">
            <v>23292</v>
          </cell>
          <cell r="D243" t="str">
            <v>Pozo</v>
          </cell>
          <cell r="E243" t="str">
            <v>Díaz</v>
          </cell>
          <cell r="F243" t="str">
            <v>David</v>
          </cell>
          <cell r="H243" t="str">
            <v>POZO</v>
          </cell>
          <cell r="I243" t="str">
            <v>DIAZ</v>
          </cell>
          <cell r="J243" t="str">
            <v>DAVID</v>
          </cell>
          <cell r="K243" t="str">
            <v/>
          </cell>
          <cell r="L243" t="str">
            <v>David Pozo D.</v>
          </cell>
          <cell r="M243" t="str">
            <v>Agrupación Deportiva Xuvenil Milagrosa</v>
          </cell>
          <cell r="N243" t="str">
            <v>Agrupación Deportiva Xuvenil Milagrosa</v>
          </cell>
          <cell r="O243">
            <v>32817</v>
          </cell>
          <cell r="P243">
            <v>1989</v>
          </cell>
          <cell r="Q243" t="str">
            <v>Sénior M</v>
          </cell>
          <cell r="R243" t="str">
            <v>M</v>
          </cell>
        </row>
        <row r="244">
          <cell r="C244">
            <v>50184</v>
          </cell>
          <cell r="D244" t="str">
            <v>Quiñoá</v>
          </cell>
          <cell r="E244" t="str">
            <v>Tojo</v>
          </cell>
          <cell r="F244" t="str">
            <v>Zaida</v>
          </cell>
          <cell r="G244" t="str">
            <v/>
          </cell>
          <cell r="H244" t="str">
            <v>QUIÑOA</v>
          </cell>
          <cell r="I244" t="str">
            <v>TOJO</v>
          </cell>
          <cell r="J244" t="str">
            <v>ZAIDA</v>
          </cell>
          <cell r="K244" t="str">
            <v/>
          </cell>
          <cell r="L244" t="str">
            <v>Zaida Quiñoá T.</v>
          </cell>
          <cell r="M244" t="str">
            <v>Agrupación Deportiva Xuvenil Milagrosa</v>
          </cell>
          <cell r="N244" t="str">
            <v>Agrupación Deportiva Xuvenil Milagrosa</v>
          </cell>
          <cell r="O244">
            <v>38079</v>
          </cell>
          <cell r="P244">
            <v>2004</v>
          </cell>
          <cell r="Q244" t="str">
            <v>Alevín F</v>
          </cell>
          <cell r="R244" t="str">
            <v>F</v>
          </cell>
        </row>
        <row r="245">
          <cell r="C245">
            <v>50123</v>
          </cell>
          <cell r="D245" t="str">
            <v>Radulescu</v>
          </cell>
          <cell r="E245" t="str">
            <v/>
          </cell>
          <cell r="F245" t="str">
            <v>Dan</v>
          </cell>
          <cell r="G245" t="str">
            <v/>
          </cell>
          <cell r="H245" t="str">
            <v>RADULESCU</v>
          </cell>
          <cell r="I245" t="str">
            <v/>
          </cell>
          <cell r="J245" t="str">
            <v>DAN</v>
          </cell>
          <cell r="K245" t="str">
            <v/>
          </cell>
          <cell r="L245" t="str">
            <v>Dan Radulescu</v>
          </cell>
          <cell r="M245" t="str">
            <v>Agrupación Deportiva Xuvenil Milagrosa</v>
          </cell>
          <cell r="N245" t="str">
            <v>Agrupación Deportiva Xuvenil Milagrosa</v>
          </cell>
          <cell r="O245">
            <v>24427</v>
          </cell>
          <cell r="P245">
            <v>1966</v>
          </cell>
          <cell r="Q245" t="str">
            <v>Vet +50 M</v>
          </cell>
          <cell r="R245" t="str">
            <v>M</v>
          </cell>
        </row>
        <row r="246">
          <cell r="C246">
            <v>20104</v>
          </cell>
          <cell r="D246" t="str">
            <v>Ramos</v>
          </cell>
          <cell r="E246" t="str">
            <v>Folgueira</v>
          </cell>
          <cell r="F246" t="str">
            <v>Andrés</v>
          </cell>
          <cell r="G246" t="str">
            <v/>
          </cell>
          <cell r="H246" t="str">
            <v>RAMOS</v>
          </cell>
          <cell r="I246" t="str">
            <v>FOLGUEIRA</v>
          </cell>
          <cell r="J246" t="str">
            <v>ANDRES</v>
          </cell>
          <cell r="K246" t="str">
            <v/>
          </cell>
          <cell r="L246" t="str">
            <v>Andrés Ramos F.</v>
          </cell>
          <cell r="M246" t="str">
            <v>Agrupación Deportiva Xuvenil Milagrosa</v>
          </cell>
          <cell r="N246" t="str">
            <v>Agrupación Deportiva Xuvenil Milagrosa</v>
          </cell>
          <cell r="O246">
            <v>31894</v>
          </cell>
          <cell r="P246">
            <v>1987</v>
          </cell>
          <cell r="Q246" t="str">
            <v>Sénior M</v>
          </cell>
          <cell r="R246" t="str">
            <v>M</v>
          </cell>
        </row>
        <row r="247">
          <cell r="C247">
            <v>23692</v>
          </cell>
          <cell r="D247" t="str">
            <v>Rodríguez</v>
          </cell>
          <cell r="E247" t="str">
            <v>Camba</v>
          </cell>
          <cell r="F247" t="str">
            <v>José</v>
          </cell>
          <cell r="H247" t="str">
            <v>RODRIGUEZ</v>
          </cell>
          <cell r="I247" t="str">
            <v>CAMBA</v>
          </cell>
          <cell r="J247" t="str">
            <v>JOSE</v>
          </cell>
          <cell r="K247" t="str">
            <v/>
          </cell>
          <cell r="L247" t="str">
            <v>José Rodríguez C.</v>
          </cell>
          <cell r="M247" t="str">
            <v>Agrupación Deportiva Xuvenil Milagrosa</v>
          </cell>
          <cell r="N247" t="str">
            <v>Agrupación Deportiva Xuvenil Milagrosa</v>
          </cell>
          <cell r="O247">
            <v>26718</v>
          </cell>
          <cell r="P247">
            <v>1973</v>
          </cell>
          <cell r="Q247" t="str">
            <v>Vet +40 M</v>
          </cell>
          <cell r="R247" t="str">
            <v>M</v>
          </cell>
        </row>
        <row r="248">
          <cell r="C248">
            <v>23287</v>
          </cell>
          <cell r="D248" t="str">
            <v>Rodríguez</v>
          </cell>
          <cell r="E248" t="str">
            <v>Díaz</v>
          </cell>
          <cell r="F248" t="str">
            <v>Daniel</v>
          </cell>
          <cell r="G248" t="str">
            <v/>
          </cell>
          <cell r="H248" t="str">
            <v>RODRIGUEZ</v>
          </cell>
          <cell r="I248" t="str">
            <v>DIAZ</v>
          </cell>
          <cell r="J248" t="str">
            <v>DANIEL</v>
          </cell>
          <cell r="K248" t="str">
            <v/>
          </cell>
          <cell r="L248" t="str">
            <v>Daniel Rodríguez D.</v>
          </cell>
          <cell r="M248" t="str">
            <v>Agrupación Deportiva Xuvenil Milagrosa</v>
          </cell>
          <cell r="N248" t="str">
            <v>Agrupación Deportiva Xuvenil Milagrosa</v>
          </cell>
          <cell r="O248">
            <v>36187</v>
          </cell>
          <cell r="P248">
            <v>1999</v>
          </cell>
          <cell r="Q248" t="str">
            <v>Juvenil M</v>
          </cell>
          <cell r="R248" t="str">
            <v>M</v>
          </cell>
        </row>
        <row r="249">
          <cell r="C249">
            <v>24036</v>
          </cell>
          <cell r="D249" t="str">
            <v>Rodríguez</v>
          </cell>
          <cell r="E249" t="str">
            <v>Díaz</v>
          </cell>
          <cell r="F249" t="str">
            <v>Gabriela</v>
          </cell>
          <cell r="H249" t="str">
            <v>RODRIGUEZ</v>
          </cell>
          <cell r="I249" t="str">
            <v>DIAZ</v>
          </cell>
          <cell r="J249" t="str">
            <v>GABRIELA</v>
          </cell>
          <cell r="K249" t="str">
            <v/>
          </cell>
          <cell r="L249" t="str">
            <v>Gabriela Rodríguez D.</v>
          </cell>
          <cell r="M249" t="str">
            <v>Agrupación Deportiva Xuvenil Milagrosa</v>
          </cell>
          <cell r="N249" t="str">
            <v>Agrupación Deportiva Xuvenil Milagrosa</v>
          </cell>
          <cell r="O249">
            <v>37195</v>
          </cell>
          <cell r="P249">
            <v>2001</v>
          </cell>
          <cell r="Q249" t="str">
            <v>Juvenil F</v>
          </cell>
          <cell r="R249" t="str">
            <v>F</v>
          </cell>
        </row>
        <row r="250">
          <cell r="C250">
            <v>50183</v>
          </cell>
          <cell r="D250" t="str">
            <v>Sánchez</v>
          </cell>
          <cell r="E250" t="str">
            <v>Díaz</v>
          </cell>
          <cell r="F250" t="str">
            <v>David</v>
          </cell>
          <cell r="G250" t="str">
            <v/>
          </cell>
          <cell r="H250" t="str">
            <v>SANCHEZ</v>
          </cell>
          <cell r="I250" t="str">
            <v>DIAZ</v>
          </cell>
          <cell r="J250" t="str">
            <v>DAVID</v>
          </cell>
          <cell r="K250" t="str">
            <v/>
          </cell>
          <cell r="L250" t="str">
            <v>David Sánchez D.</v>
          </cell>
          <cell r="M250" t="str">
            <v>Agrupación Deportiva Xuvenil Milagrosa</v>
          </cell>
          <cell r="N250" t="str">
            <v>Agrupación Deportiva Xuvenil Milagrosa</v>
          </cell>
          <cell r="O250">
            <v>35605</v>
          </cell>
          <cell r="P250">
            <v>1997</v>
          </cell>
          <cell r="Q250" t="str">
            <v>Sub-23 M</v>
          </cell>
          <cell r="R250" t="str">
            <v>M</v>
          </cell>
        </row>
        <row r="251">
          <cell r="C251">
            <v>50239</v>
          </cell>
          <cell r="D251" t="str">
            <v>Santamaría</v>
          </cell>
          <cell r="E251" t="str">
            <v>López</v>
          </cell>
          <cell r="F251" t="str">
            <v>Julián</v>
          </cell>
          <cell r="G251" t="str">
            <v/>
          </cell>
          <cell r="H251" t="str">
            <v>SANTAMARIA</v>
          </cell>
          <cell r="I251" t="str">
            <v>LOPEZ</v>
          </cell>
          <cell r="J251" t="str">
            <v>JULIAN</v>
          </cell>
          <cell r="K251" t="str">
            <v/>
          </cell>
          <cell r="L251" t="str">
            <v>Julián Santamaría L.</v>
          </cell>
          <cell r="M251" t="str">
            <v>Agrupación Deportiva Xuvenil Milagrosa</v>
          </cell>
          <cell r="N251" t="str">
            <v>Agrupación Deportiva Xuvenil Milagrosa</v>
          </cell>
          <cell r="O251">
            <v>39780</v>
          </cell>
          <cell r="P251">
            <v>2008</v>
          </cell>
          <cell r="Q251" t="str">
            <v>Pre-Benjamín M</v>
          </cell>
          <cell r="R251" t="str">
            <v>M</v>
          </cell>
        </row>
        <row r="252">
          <cell r="C252">
            <v>50032</v>
          </cell>
          <cell r="D252" t="str">
            <v>Torres</v>
          </cell>
          <cell r="E252" t="str">
            <v>Soilán</v>
          </cell>
          <cell r="F252" t="str">
            <v>César</v>
          </cell>
          <cell r="G252" t="str">
            <v>Manuel</v>
          </cell>
          <cell r="H252" t="str">
            <v>TORRES</v>
          </cell>
          <cell r="I252" t="str">
            <v>SOILAN</v>
          </cell>
          <cell r="J252" t="str">
            <v>CESAR</v>
          </cell>
          <cell r="K252" t="str">
            <v>MANUEL</v>
          </cell>
          <cell r="L252" t="str">
            <v>César M. Torres S.</v>
          </cell>
          <cell r="M252" t="str">
            <v>Agrupación Deportiva Xuvenil Milagrosa</v>
          </cell>
          <cell r="N252" t="str">
            <v>Agrupación Deportiva Xuvenil Milagrosa</v>
          </cell>
          <cell r="O252">
            <v>20793</v>
          </cell>
          <cell r="P252">
            <v>1956</v>
          </cell>
          <cell r="Q252" t="str">
            <v>Vet +60 M</v>
          </cell>
          <cell r="R252" t="str">
            <v>M</v>
          </cell>
        </row>
        <row r="253">
          <cell r="C253">
            <v>50176</v>
          </cell>
          <cell r="D253" t="str">
            <v>Vázquez</v>
          </cell>
          <cell r="E253" t="str">
            <v>Carreira</v>
          </cell>
          <cell r="F253" t="str">
            <v>Belinda</v>
          </cell>
          <cell r="G253" t="str">
            <v/>
          </cell>
          <cell r="H253" t="str">
            <v>VAZQUEZ</v>
          </cell>
          <cell r="I253" t="str">
            <v>CARREIRA</v>
          </cell>
          <cell r="J253" t="str">
            <v>BELINDA</v>
          </cell>
          <cell r="K253" t="str">
            <v/>
          </cell>
          <cell r="L253" t="str">
            <v>Belinda Vázquez C.</v>
          </cell>
          <cell r="M253" t="str">
            <v>Agrupación Deportiva Xuvenil Milagrosa</v>
          </cell>
          <cell r="N253" t="str">
            <v>Agrupación Deportiva Xuvenil Milagrosa</v>
          </cell>
          <cell r="O253">
            <v>27428</v>
          </cell>
          <cell r="P253">
            <v>1975</v>
          </cell>
          <cell r="Q253" t="str">
            <v>Vet +40 F</v>
          </cell>
          <cell r="R253" t="str">
            <v>F</v>
          </cell>
        </row>
        <row r="254">
          <cell r="C254">
            <v>50245</v>
          </cell>
          <cell r="D254" t="str">
            <v>Vázquez</v>
          </cell>
          <cell r="E254" t="str">
            <v>Cruz</v>
          </cell>
          <cell r="F254" t="str">
            <v>Nerea</v>
          </cell>
          <cell r="G254" t="str">
            <v/>
          </cell>
          <cell r="H254" t="str">
            <v>VAZQUEZ</v>
          </cell>
          <cell r="I254" t="str">
            <v>CRUZ</v>
          </cell>
          <cell r="J254" t="str">
            <v>NEREA</v>
          </cell>
          <cell r="K254" t="str">
            <v/>
          </cell>
          <cell r="L254" t="str">
            <v>Nerea Vázquez C.</v>
          </cell>
          <cell r="M254" t="str">
            <v>Agrupación Deportiva Xuvenil Milagrosa</v>
          </cell>
          <cell r="N254" t="str">
            <v>Agrupación Deportiva Xuvenil Milagrosa</v>
          </cell>
          <cell r="O254">
            <v>38238</v>
          </cell>
          <cell r="P254">
            <v>2004</v>
          </cell>
          <cell r="Q254" t="str">
            <v>Alevín F</v>
          </cell>
          <cell r="R254" t="str">
            <v>F</v>
          </cell>
        </row>
        <row r="255">
          <cell r="C255">
            <v>50024</v>
          </cell>
          <cell r="D255" t="str">
            <v>Vázquez</v>
          </cell>
          <cell r="E255" t="str">
            <v>Prado</v>
          </cell>
          <cell r="F255" t="str">
            <v>Xesús</v>
          </cell>
          <cell r="G255" t="str">
            <v/>
          </cell>
          <cell r="H255" t="str">
            <v>VAZQUEZ</v>
          </cell>
          <cell r="I255" t="str">
            <v>PRADO</v>
          </cell>
          <cell r="J255" t="str">
            <v>XESUS</v>
          </cell>
          <cell r="K255" t="str">
            <v/>
          </cell>
          <cell r="L255" t="str">
            <v>Xesús Vázquez P.</v>
          </cell>
          <cell r="M255" t="str">
            <v>Agrupación Deportiva Xuvenil Milagrosa</v>
          </cell>
          <cell r="N255" t="str">
            <v>Agrupación Deportiva Xuvenil Milagrosa</v>
          </cell>
          <cell r="O255">
            <v>24838</v>
          </cell>
          <cell r="P255">
            <v>1968</v>
          </cell>
          <cell r="Q255" t="str">
            <v>Vet +40 M</v>
          </cell>
          <cell r="R255" t="str">
            <v>M</v>
          </cell>
        </row>
        <row r="256">
          <cell r="C256">
            <v>23311</v>
          </cell>
          <cell r="D256" t="str">
            <v>Veiga</v>
          </cell>
          <cell r="E256" t="str">
            <v>Couñago</v>
          </cell>
          <cell r="F256" t="str">
            <v>Manuel</v>
          </cell>
          <cell r="G256" t="str">
            <v/>
          </cell>
          <cell r="H256" t="str">
            <v>VEIGA</v>
          </cell>
          <cell r="I256" t="str">
            <v>COUÑAGO</v>
          </cell>
          <cell r="J256" t="str">
            <v>MANUEL</v>
          </cell>
          <cell r="K256" t="str">
            <v/>
          </cell>
          <cell r="L256" t="str">
            <v>Manuel Veiga C.</v>
          </cell>
          <cell r="M256" t="str">
            <v>Agrupación Deportiva Xuvenil Milagrosa</v>
          </cell>
          <cell r="N256" t="str">
            <v>Agrupación Deportiva Xuvenil Milagrosa</v>
          </cell>
          <cell r="O256">
            <v>37447</v>
          </cell>
          <cell r="P256">
            <v>2002</v>
          </cell>
          <cell r="Q256" t="str">
            <v>Infantil M</v>
          </cell>
          <cell r="R256" t="str">
            <v>M</v>
          </cell>
        </row>
        <row r="257">
          <cell r="C257">
            <v>50177</v>
          </cell>
          <cell r="D257" t="str">
            <v>Villar</v>
          </cell>
          <cell r="E257" t="str">
            <v>Rodríguez</v>
          </cell>
          <cell r="F257" t="str">
            <v>María</v>
          </cell>
          <cell r="G257" t="str">
            <v>Reyes</v>
          </cell>
          <cell r="H257" t="str">
            <v>VILLAR</v>
          </cell>
          <cell r="I257" t="str">
            <v>RODRIGUEZ</v>
          </cell>
          <cell r="J257" t="str">
            <v>MARIA</v>
          </cell>
          <cell r="K257" t="str">
            <v>REYES</v>
          </cell>
          <cell r="L257" t="str">
            <v>María R. Villar R.</v>
          </cell>
          <cell r="M257" t="str">
            <v>Agrupación Deportiva Xuvenil Milagrosa</v>
          </cell>
          <cell r="N257" t="str">
            <v>Agrupación Deportiva Xuvenil Milagrosa</v>
          </cell>
          <cell r="O257">
            <v>28496</v>
          </cell>
          <cell r="P257">
            <v>1978</v>
          </cell>
          <cell r="Q257" t="str">
            <v>Sénior F</v>
          </cell>
          <cell r="R257" t="str">
            <v>F</v>
          </cell>
        </row>
        <row r="258">
          <cell r="C258">
            <v>50036</v>
          </cell>
          <cell r="D258" t="str">
            <v>Villasante</v>
          </cell>
          <cell r="E258" t="str">
            <v>Fernández</v>
          </cell>
          <cell r="F258" t="str">
            <v>Octavio</v>
          </cell>
          <cell r="G258" t="str">
            <v>Manuel</v>
          </cell>
          <cell r="H258" t="str">
            <v>VILLASANTE</v>
          </cell>
          <cell r="I258" t="str">
            <v>FERNANDEZ</v>
          </cell>
          <cell r="J258" t="str">
            <v>OCTAVIO</v>
          </cell>
          <cell r="K258" t="str">
            <v>MANUEL</v>
          </cell>
          <cell r="L258" t="str">
            <v>Octavio M. Villasante F.</v>
          </cell>
          <cell r="M258" t="str">
            <v>Agrupación Deportiva Xuvenil Milagrosa</v>
          </cell>
          <cell r="N258" t="str">
            <v>Agrupación Deportiva Xuvenil Milagrosa</v>
          </cell>
          <cell r="O258">
            <v>35848</v>
          </cell>
          <cell r="P258">
            <v>1998</v>
          </cell>
          <cell r="Q258" t="str">
            <v>Sub-23 M</v>
          </cell>
          <cell r="R258" t="str">
            <v>M</v>
          </cell>
        </row>
        <row r="259">
          <cell r="C259" t="str">
            <v>P126</v>
          </cell>
          <cell r="D259" t="str">
            <v>Almeida</v>
          </cell>
          <cell r="F259" t="str">
            <v>Beatriz</v>
          </cell>
          <cell r="H259" t="str">
            <v>ALMEIDA</v>
          </cell>
          <cell r="I259" t="str">
            <v/>
          </cell>
          <cell r="J259" t="str">
            <v>BEATRIZ</v>
          </cell>
          <cell r="K259" t="str">
            <v/>
          </cell>
          <cell r="L259" t="str">
            <v>Beatriz Almeida</v>
          </cell>
          <cell r="M259" t="str">
            <v>ALA Gondomar</v>
          </cell>
          <cell r="N259" t="str">
            <v>ALA Gondomar</v>
          </cell>
          <cell r="O259">
            <v>39562</v>
          </cell>
          <cell r="P259">
            <v>2008</v>
          </cell>
          <cell r="Q259" t="str">
            <v>Pre-Benjamín F</v>
          </cell>
          <cell r="R259" t="str">
            <v>F</v>
          </cell>
        </row>
        <row r="260">
          <cell r="C260" t="str">
            <v>P127</v>
          </cell>
          <cell r="D260" t="str">
            <v>Amaro</v>
          </cell>
          <cell r="F260" t="str">
            <v>Francisca</v>
          </cell>
          <cell r="H260" t="str">
            <v>AMARO</v>
          </cell>
          <cell r="I260" t="str">
            <v/>
          </cell>
          <cell r="J260" t="str">
            <v>FRANCISCA</v>
          </cell>
          <cell r="K260" t="str">
            <v/>
          </cell>
          <cell r="L260" t="str">
            <v>Francisca Amaro</v>
          </cell>
          <cell r="M260" t="str">
            <v>ALA Gondomar</v>
          </cell>
          <cell r="N260" t="str">
            <v>ALA Gondomar</v>
          </cell>
          <cell r="O260">
            <v>39701</v>
          </cell>
          <cell r="P260">
            <v>2008</v>
          </cell>
          <cell r="Q260" t="str">
            <v>Pre-Benjamín F</v>
          </cell>
          <cell r="R260" t="str">
            <v>F</v>
          </cell>
        </row>
        <row r="261">
          <cell r="C261" t="str">
            <v>P128</v>
          </cell>
          <cell r="D261" t="str">
            <v>Barbosa</v>
          </cell>
          <cell r="F261" t="str">
            <v>Margarida</v>
          </cell>
          <cell r="H261" t="str">
            <v>BARBOSA</v>
          </cell>
          <cell r="I261" t="str">
            <v/>
          </cell>
          <cell r="J261" t="str">
            <v>MARGARIDA</v>
          </cell>
          <cell r="K261" t="str">
            <v/>
          </cell>
          <cell r="L261" t="str">
            <v>Margarida Barbosa</v>
          </cell>
          <cell r="M261" t="str">
            <v>ALA Gondomar</v>
          </cell>
          <cell r="N261" t="str">
            <v>ALA Gondomar</v>
          </cell>
          <cell r="O261">
            <v>39448</v>
          </cell>
          <cell r="P261">
            <v>2008</v>
          </cell>
          <cell r="Q261" t="str">
            <v>Pre-Benjamín F</v>
          </cell>
          <cell r="R261" t="str">
            <v>F</v>
          </cell>
        </row>
        <row r="262">
          <cell r="C262" t="str">
            <v>P29</v>
          </cell>
          <cell r="D262" t="str">
            <v>Barbosa</v>
          </cell>
          <cell r="E262" t="str">
            <v/>
          </cell>
          <cell r="F262" t="str">
            <v>Mariana</v>
          </cell>
          <cell r="G262" t="str">
            <v/>
          </cell>
          <cell r="H262" t="str">
            <v>BARBOSA</v>
          </cell>
          <cell r="I262" t="str">
            <v/>
          </cell>
          <cell r="J262" t="str">
            <v>MARIANA</v>
          </cell>
          <cell r="K262" t="str">
            <v/>
          </cell>
          <cell r="L262" t="str">
            <v>Mariana Barbosa</v>
          </cell>
          <cell r="M262" t="str">
            <v>ALA Gondomar</v>
          </cell>
          <cell r="N262" t="str">
            <v>ALA Gondomar</v>
          </cell>
          <cell r="O262">
            <v>35241</v>
          </cell>
          <cell r="P262">
            <v>1996</v>
          </cell>
          <cell r="Q262" t="str">
            <v>Sub-23 F</v>
          </cell>
          <cell r="R262" t="str">
            <v>F</v>
          </cell>
        </row>
        <row r="263">
          <cell r="C263" t="str">
            <v>P80</v>
          </cell>
          <cell r="D263" t="str">
            <v>Costa</v>
          </cell>
          <cell r="F263" t="str">
            <v>Daniel</v>
          </cell>
          <cell r="H263" t="str">
            <v>COSTA</v>
          </cell>
          <cell r="I263" t="str">
            <v/>
          </cell>
          <cell r="J263" t="str">
            <v>DANIEL</v>
          </cell>
          <cell r="K263" t="str">
            <v/>
          </cell>
          <cell r="L263" t="str">
            <v>Daniel Costa</v>
          </cell>
          <cell r="M263" t="str">
            <v>ALA Gondomar</v>
          </cell>
          <cell r="N263" t="str">
            <v>ALA Gondomar</v>
          </cell>
          <cell r="O263">
            <v>37835</v>
          </cell>
          <cell r="P263">
            <v>2003</v>
          </cell>
          <cell r="Q263" t="str">
            <v>Infantil M</v>
          </cell>
          <cell r="R263" t="str">
            <v>M</v>
          </cell>
        </row>
        <row r="264">
          <cell r="C264" t="str">
            <v>P26</v>
          </cell>
          <cell r="D264" t="str">
            <v>Costa</v>
          </cell>
          <cell r="E264" t="str">
            <v/>
          </cell>
          <cell r="F264" t="str">
            <v>Sara</v>
          </cell>
          <cell r="G264" t="str">
            <v/>
          </cell>
          <cell r="H264" t="str">
            <v>COSTA</v>
          </cell>
          <cell r="I264" t="str">
            <v/>
          </cell>
          <cell r="J264" t="str">
            <v>SARA</v>
          </cell>
          <cell r="K264" t="str">
            <v/>
          </cell>
          <cell r="L264" t="str">
            <v>Sara Costa</v>
          </cell>
          <cell r="M264" t="str">
            <v>ALA Gondomar</v>
          </cell>
          <cell r="N264" t="str">
            <v>ALA Gondomar</v>
          </cell>
          <cell r="O264">
            <v>34700</v>
          </cell>
          <cell r="P264">
            <v>1995</v>
          </cell>
          <cell r="Q264" t="str">
            <v>Sub-23 F</v>
          </cell>
          <cell r="R264" t="str">
            <v>F</v>
          </cell>
        </row>
        <row r="265">
          <cell r="C265" t="str">
            <v>P24</v>
          </cell>
          <cell r="D265" t="str">
            <v>Cunha</v>
          </cell>
          <cell r="E265" t="str">
            <v/>
          </cell>
          <cell r="F265" t="str">
            <v>Miguel</v>
          </cell>
          <cell r="G265" t="str">
            <v/>
          </cell>
          <cell r="H265" t="str">
            <v>CUNHA</v>
          </cell>
          <cell r="I265" t="str">
            <v/>
          </cell>
          <cell r="J265" t="str">
            <v>MIGUEL</v>
          </cell>
          <cell r="K265" t="str">
            <v/>
          </cell>
          <cell r="L265" t="str">
            <v>Miguel Cunha</v>
          </cell>
          <cell r="M265" t="str">
            <v>ALA Gondomar</v>
          </cell>
          <cell r="N265" t="str">
            <v>ALA Gondomar</v>
          </cell>
          <cell r="O265">
            <v>37167</v>
          </cell>
          <cell r="P265">
            <v>2001</v>
          </cell>
          <cell r="Q265" t="str">
            <v>Juvenil M</v>
          </cell>
          <cell r="R265" t="str">
            <v>M</v>
          </cell>
        </row>
        <row r="266">
          <cell r="C266" t="str">
            <v>P125</v>
          </cell>
          <cell r="D266" t="str">
            <v>Gaio</v>
          </cell>
          <cell r="F266" t="str">
            <v>Paulo</v>
          </cell>
          <cell r="H266" t="str">
            <v>GAIO</v>
          </cell>
          <cell r="I266" t="str">
            <v/>
          </cell>
          <cell r="J266" t="str">
            <v>PAULO</v>
          </cell>
          <cell r="K266" t="str">
            <v/>
          </cell>
          <cell r="L266" t="str">
            <v>Paulo Gaio</v>
          </cell>
          <cell r="M266" t="str">
            <v>ALA Gondomar</v>
          </cell>
          <cell r="N266" t="str">
            <v>ALA Gondomar</v>
          </cell>
          <cell r="O266">
            <v>37289</v>
          </cell>
          <cell r="P266">
            <v>2002</v>
          </cell>
          <cell r="Q266" t="str">
            <v>Infantil M</v>
          </cell>
          <cell r="R266" t="str">
            <v>M</v>
          </cell>
        </row>
        <row r="267">
          <cell r="C267" t="str">
            <v>P85</v>
          </cell>
          <cell r="D267" t="str">
            <v>Gonçalves</v>
          </cell>
          <cell r="F267" t="str">
            <v>Evandro</v>
          </cell>
          <cell r="H267" t="str">
            <v>GONÇALVES</v>
          </cell>
          <cell r="I267" t="str">
            <v/>
          </cell>
          <cell r="J267" t="str">
            <v>EVANDRO</v>
          </cell>
          <cell r="K267" t="str">
            <v/>
          </cell>
          <cell r="L267" t="str">
            <v>Evandro Gonçalves</v>
          </cell>
          <cell r="M267" t="str">
            <v>ALA Gondomar</v>
          </cell>
          <cell r="N267" t="str">
            <v>ALA Gondomar</v>
          </cell>
          <cell r="O267">
            <v>37089</v>
          </cell>
          <cell r="P267">
            <v>2001</v>
          </cell>
          <cell r="Q267" t="str">
            <v>Juvenil M</v>
          </cell>
          <cell r="R267" t="str">
            <v>M</v>
          </cell>
        </row>
        <row r="268">
          <cell r="C268" t="str">
            <v>P105</v>
          </cell>
          <cell r="D268" t="str">
            <v>Jieni</v>
          </cell>
          <cell r="E268" t="str">
            <v/>
          </cell>
          <cell r="F268" t="str">
            <v>Shao</v>
          </cell>
          <cell r="G268" t="str">
            <v/>
          </cell>
          <cell r="H268" t="str">
            <v>JIENI</v>
          </cell>
          <cell r="I268" t="str">
            <v/>
          </cell>
          <cell r="J268" t="str">
            <v>SHAO</v>
          </cell>
          <cell r="K268" t="str">
            <v/>
          </cell>
          <cell r="L268" t="str">
            <v>Shao Jieni</v>
          </cell>
          <cell r="M268" t="str">
            <v>ALA Gondomar</v>
          </cell>
          <cell r="N268" t="str">
            <v>ALA Gondomar</v>
          </cell>
          <cell r="P268">
            <v>0</v>
          </cell>
          <cell r="Q268" t="str">
            <v>- F</v>
          </cell>
          <cell r="R268" t="str">
            <v>F</v>
          </cell>
        </row>
        <row r="269">
          <cell r="C269" t="str">
            <v>P153</v>
          </cell>
          <cell r="D269" t="str">
            <v>Leite</v>
          </cell>
          <cell r="E269" t="str">
            <v/>
          </cell>
          <cell r="F269" t="str">
            <v>Antonio</v>
          </cell>
          <cell r="G269" t="str">
            <v/>
          </cell>
          <cell r="H269" t="str">
            <v>LEITE</v>
          </cell>
          <cell r="I269" t="str">
            <v/>
          </cell>
          <cell r="J269" t="str">
            <v>ANTONIO</v>
          </cell>
          <cell r="K269" t="str">
            <v/>
          </cell>
          <cell r="L269" t="str">
            <v>Antonio Leite</v>
          </cell>
          <cell r="M269" t="str">
            <v>ALA Gondomar</v>
          </cell>
          <cell r="N269" t="str">
            <v>ALA Gondomar</v>
          </cell>
          <cell r="P269">
            <v>0</v>
          </cell>
          <cell r="Q269" t="str">
            <v>- M</v>
          </cell>
          <cell r="R269" t="str">
            <v>M</v>
          </cell>
        </row>
        <row r="270">
          <cell r="C270" t="str">
            <v>P81</v>
          </cell>
          <cell r="D270" t="str">
            <v>Lima</v>
          </cell>
          <cell r="F270" t="str">
            <v>Vasco</v>
          </cell>
          <cell r="H270" t="str">
            <v>LIMA</v>
          </cell>
          <cell r="I270" t="str">
            <v/>
          </cell>
          <cell r="J270" t="str">
            <v>VASCO</v>
          </cell>
          <cell r="K270" t="str">
            <v/>
          </cell>
          <cell r="L270" t="str">
            <v>Vasco Lima</v>
          </cell>
          <cell r="M270" t="str">
            <v>ALA Gondomar</v>
          </cell>
          <cell r="N270" t="str">
            <v>ALA Gondomar</v>
          </cell>
          <cell r="O270">
            <v>37831</v>
          </cell>
          <cell r="P270">
            <v>2003</v>
          </cell>
          <cell r="Q270" t="str">
            <v>Infantil M</v>
          </cell>
          <cell r="R270" t="str">
            <v>M</v>
          </cell>
        </row>
        <row r="271">
          <cell r="C271" t="str">
            <v>P110</v>
          </cell>
          <cell r="D271" t="str">
            <v>Machado</v>
          </cell>
          <cell r="E271" t="str">
            <v/>
          </cell>
          <cell r="F271" t="str">
            <v>Beatriz</v>
          </cell>
          <cell r="G271" t="str">
            <v/>
          </cell>
          <cell r="H271" t="str">
            <v>MACHADO</v>
          </cell>
          <cell r="I271" t="str">
            <v/>
          </cell>
          <cell r="J271" t="str">
            <v>BEATRIZ</v>
          </cell>
          <cell r="K271" t="str">
            <v/>
          </cell>
          <cell r="L271" t="str">
            <v>Beatriz Machado</v>
          </cell>
          <cell r="M271" t="str">
            <v>ALA Gondomar</v>
          </cell>
          <cell r="N271" t="str">
            <v>ALA Gondomar</v>
          </cell>
          <cell r="O271">
            <v>37016</v>
          </cell>
          <cell r="P271">
            <v>2001</v>
          </cell>
          <cell r="Q271" t="str">
            <v>Juvenil F</v>
          </cell>
          <cell r="R271" t="str">
            <v>F</v>
          </cell>
        </row>
        <row r="272">
          <cell r="C272" t="str">
            <v>P65936</v>
          </cell>
          <cell r="D272" t="str">
            <v>Magalhaes</v>
          </cell>
          <cell r="E272" t="str">
            <v/>
          </cell>
          <cell r="F272" t="str">
            <v>José</v>
          </cell>
          <cell r="G272" t="str">
            <v>Miguel</v>
          </cell>
          <cell r="H272" t="str">
            <v>MAGALHAES</v>
          </cell>
          <cell r="I272" t="str">
            <v/>
          </cell>
          <cell r="J272" t="str">
            <v>JOSE</v>
          </cell>
          <cell r="K272" t="str">
            <v>MIGUEL</v>
          </cell>
          <cell r="L272" t="str">
            <v>José M. Magalhaes</v>
          </cell>
          <cell r="M272" t="str">
            <v>ALA Gondomar</v>
          </cell>
          <cell r="N272" t="str">
            <v>ALA Gondomar</v>
          </cell>
          <cell r="O272">
            <v>37257</v>
          </cell>
          <cell r="P272">
            <v>2002</v>
          </cell>
          <cell r="Q272" t="str">
            <v>Infantil M</v>
          </cell>
          <cell r="R272" t="str">
            <v>M</v>
          </cell>
        </row>
        <row r="273">
          <cell r="C273" t="str">
            <v>P77</v>
          </cell>
          <cell r="D273" t="str">
            <v>Magalhaes</v>
          </cell>
          <cell r="F273" t="str">
            <v>Tiago</v>
          </cell>
          <cell r="H273" t="str">
            <v>MAGALHAES</v>
          </cell>
          <cell r="I273" t="str">
            <v/>
          </cell>
          <cell r="J273" t="str">
            <v>TIAGO</v>
          </cell>
          <cell r="K273" t="str">
            <v/>
          </cell>
          <cell r="L273" t="str">
            <v>Tiago Magalhaes</v>
          </cell>
          <cell r="M273" t="str">
            <v>ALA Gondomar</v>
          </cell>
          <cell r="N273" t="str">
            <v>ALA Gondomar</v>
          </cell>
          <cell r="O273">
            <v>39448</v>
          </cell>
          <cell r="P273">
            <v>2008</v>
          </cell>
          <cell r="Q273" t="str">
            <v>Pre-Benjamín M</v>
          </cell>
          <cell r="R273" t="str">
            <v>M</v>
          </cell>
        </row>
        <row r="274">
          <cell r="C274" t="str">
            <v>P60</v>
          </cell>
          <cell r="D274" t="str">
            <v>Martins</v>
          </cell>
          <cell r="E274" t="str">
            <v/>
          </cell>
          <cell r="F274" t="str">
            <v>Amado</v>
          </cell>
          <cell r="G274" t="str">
            <v/>
          </cell>
          <cell r="H274" t="str">
            <v>MARTINS</v>
          </cell>
          <cell r="I274" t="str">
            <v/>
          </cell>
          <cell r="J274" t="str">
            <v>AMADO</v>
          </cell>
          <cell r="K274" t="str">
            <v/>
          </cell>
          <cell r="L274" t="str">
            <v>Amado Martins</v>
          </cell>
          <cell r="M274" t="str">
            <v>ALA Gondomar</v>
          </cell>
          <cell r="N274" t="str">
            <v>ALA Gondomar</v>
          </cell>
          <cell r="O274">
            <v>36312</v>
          </cell>
          <cell r="P274">
            <v>1999</v>
          </cell>
          <cell r="Q274" t="str">
            <v>Juvenil M</v>
          </cell>
          <cell r="R274" t="str">
            <v>M</v>
          </cell>
        </row>
        <row r="275">
          <cell r="C275" t="str">
            <v>P106</v>
          </cell>
          <cell r="D275" t="str">
            <v>Martins</v>
          </cell>
          <cell r="E275" t="str">
            <v/>
          </cell>
          <cell r="F275" t="str">
            <v>Catia</v>
          </cell>
          <cell r="G275" t="str">
            <v/>
          </cell>
          <cell r="H275" t="str">
            <v>MARTINS</v>
          </cell>
          <cell r="I275" t="str">
            <v/>
          </cell>
          <cell r="J275" t="str">
            <v>CATIA</v>
          </cell>
          <cell r="K275" t="str">
            <v/>
          </cell>
          <cell r="L275" t="str">
            <v>Catia Martins</v>
          </cell>
          <cell r="M275" t="str">
            <v>ALA Gondomar</v>
          </cell>
          <cell r="N275" t="str">
            <v>ALA Gondomar</v>
          </cell>
          <cell r="O275">
            <v>34700</v>
          </cell>
          <cell r="P275">
            <v>1995</v>
          </cell>
          <cell r="Q275" t="str">
            <v>Sub-23 F</v>
          </cell>
          <cell r="R275" t="str">
            <v>F</v>
          </cell>
        </row>
        <row r="276">
          <cell r="C276" t="str">
            <v>P78</v>
          </cell>
          <cell r="D276" t="str">
            <v>Martins</v>
          </cell>
          <cell r="F276" t="str">
            <v>Leonardo</v>
          </cell>
          <cell r="H276" t="str">
            <v>MARTINS</v>
          </cell>
          <cell r="I276" t="str">
            <v/>
          </cell>
          <cell r="J276" t="str">
            <v>LEONARDO</v>
          </cell>
          <cell r="K276" t="str">
            <v/>
          </cell>
          <cell r="L276" t="str">
            <v>Leonardo Martins</v>
          </cell>
          <cell r="M276" t="str">
            <v>ALA Gondomar</v>
          </cell>
          <cell r="N276" t="str">
            <v>ALA Gondomar</v>
          </cell>
          <cell r="O276">
            <v>36624</v>
          </cell>
          <cell r="P276">
            <v>2000</v>
          </cell>
          <cell r="Q276" t="str">
            <v>Juvenil M</v>
          </cell>
          <cell r="R276" t="str">
            <v>M</v>
          </cell>
        </row>
        <row r="277">
          <cell r="C277" t="str">
            <v>P107</v>
          </cell>
          <cell r="D277" t="str">
            <v>Martins</v>
          </cell>
          <cell r="E277" t="str">
            <v/>
          </cell>
          <cell r="F277" t="str">
            <v>Raquel</v>
          </cell>
          <cell r="G277" t="str">
            <v/>
          </cell>
          <cell r="H277" t="str">
            <v>MARTINS</v>
          </cell>
          <cell r="I277" t="str">
            <v/>
          </cell>
          <cell r="J277" t="str">
            <v>RAQUEL</v>
          </cell>
          <cell r="K277" t="str">
            <v/>
          </cell>
          <cell r="L277" t="str">
            <v>Raquel Martins</v>
          </cell>
          <cell r="M277" t="str">
            <v>ALA Gondomar</v>
          </cell>
          <cell r="N277" t="str">
            <v>ALA Gondomar</v>
          </cell>
          <cell r="P277">
            <v>0</v>
          </cell>
          <cell r="Q277" t="str">
            <v>- F</v>
          </cell>
          <cell r="R277" t="str">
            <v>F</v>
          </cell>
        </row>
        <row r="278">
          <cell r="C278" t="str">
            <v>P42</v>
          </cell>
          <cell r="D278" t="str">
            <v>Moura</v>
          </cell>
          <cell r="E278" t="str">
            <v/>
          </cell>
          <cell r="F278" t="str">
            <v>Joana</v>
          </cell>
          <cell r="G278" t="str">
            <v/>
          </cell>
          <cell r="H278" t="str">
            <v>MOURA</v>
          </cell>
          <cell r="I278" t="str">
            <v/>
          </cell>
          <cell r="J278" t="str">
            <v>JOANA</v>
          </cell>
          <cell r="K278" t="str">
            <v/>
          </cell>
          <cell r="L278" t="str">
            <v>Joana Moura</v>
          </cell>
          <cell r="M278" t="str">
            <v>ALA Gondomar</v>
          </cell>
          <cell r="N278" t="str">
            <v>ALA Gondomar</v>
          </cell>
          <cell r="O278">
            <v>36526</v>
          </cell>
          <cell r="P278">
            <v>2000</v>
          </cell>
          <cell r="Q278" t="str">
            <v>Juvenil F</v>
          </cell>
          <cell r="R278" t="str">
            <v>F</v>
          </cell>
        </row>
        <row r="279">
          <cell r="C279" t="str">
            <v>P39</v>
          </cell>
          <cell r="D279" t="str">
            <v>Moura</v>
          </cell>
          <cell r="E279" t="str">
            <v/>
          </cell>
          <cell r="F279" t="str">
            <v>Sofía</v>
          </cell>
          <cell r="G279" t="str">
            <v/>
          </cell>
          <cell r="H279" t="str">
            <v>MOURA</v>
          </cell>
          <cell r="I279" t="str">
            <v/>
          </cell>
          <cell r="J279" t="str">
            <v>SOFIA</v>
          </cell>
          <cell r="K279" t="str">
            <v/>
          </cell>
          <cell r="L279" t="str">
            <v>Sofía Moura</v>
          </cell>
          <cell r="M279" t="str">
            <v>ALA Gondomar</v>
          </cell>
          <cell r="N279" t="str">
            <v>ALA Gondomar</v>
          </cell>
          <cell r="O279">
            <v>35796</v>
          </cell>
          <cell r="P279">
            <v>1998</v>
          </cell>
          <cell r="Q279" t="str">
            <v>Sub-23 F</v>
          </cell>
          <cell r="R279" t="str">
            <v>F</v>
          </cell>
        </row>
        <row r="280">
          <cell r="C280" t="str">
            <v>P114</v>
          </cell>
          <cell r="D280" t="str">
            <v>Neves</v>
          </cell>
          <cell r="F280" t="str">
            <v>José</v>
          </cell>
          <cell r="H280" t="str">
            <v>NEVES</v>
          </cell>
          <cell r="I280" t="str">
            <v/>
          </cell>
          <cell r="J280" t="str">
            <v>JOSE</v>
          </cell>
          <cell r="K280" t="str">
            <v/>
          </cell>
          <cell r="L280" t="str">
            <v>José Neves</v>
          </cell>
          <cell r="M280" t="str">
            <v>ALA Gondomar</v>
          </cell>
          <cell r="N280" t="str">
            <v>ALA Gondomar</v>
          </cell>
          <cell r="P280">
            <v>0</v>
          </cell>
          <cell r="Q280" t="str">
            <v>- M</v>
          </cell>
          <cell r="R280" t="str">
            <v>M</v>
          </cell>
        </row>
        <row r="281">
          <cell r="C281" t="str">
            <v>P86</v>
          </cell>
          <cell r="D281" t="str">
            <v>Neves</v>
          </cell>
          <cell r="F281" t="str">
            <v>Miguel</v>
          </cell>
          <cell r="H281" t="str">
            <v>NEVES</v>
          </cell>
          <cell r="I281" t="str">
            <v/>
          </cell>
          <cell r="J281" t="str">
            <v>MIGUEL</v>
          </cell>
          <cell r="K281" t="str">
            <v/>
          </cell>
          <cell r="L281" t="str">
            <v>Miguel Neves</v>
          </cell>
          <cell r="M281" t="str">
            <v>ALA Gondomar</v>
          </cell>
          <cell r="N281" t="str">
            <v>ALA Gondomar</v>
          </cell>
          <cell r="P281">
            <v>0</v>
          </cell>
          <cell r="Q281" t="str">
            <v>- M</v>
          </cell>
          <cell r="R281" t="str">
            <v>M</v>
          </cell>
        </row>
        <row r="282">
          <cell r="C282" t="str">
            <v>P121</v>
          </cell>
          <cell r="D282" t="str">
            <v>Neves</v>
          </cell>
          <cell r="F282" t="str">
            <v>Rubén</v>
          </cell>
          <cell r="H282" t="str">
            <v>NEVES</v>
          </cell>
          <cell r="I282" t="str">
            <v/>
          </cell>
          <cell r="J282" t="str">
            <v>RUBEN</v>
          </cell>
          <cell r="K282" t="str">
            <v/>
          </cell>
          <cell r="L282" t="str">
            <v>Rubén Neves</v>
          </cell>
          <cell r="M282" t="str">
            <v>ALA Gondomar</v>
          </cell>
          <cell r="N282" t="str">
            <v>ALA Gondomar</v>
          </cell>
          <cell r="O282">
            <v>38806</v>
          </cell>
          <cell r="P282">
            <v>2006</v>
          </cell>
          <cell r="Q282" t="str">
            <v>Benjamín M</v>
          </cell>
          <cell r="R282" t="str">
            <v>M</v>
          </cell>
        </row>
        <row r="283">
          <cell r="C283" t="str">
            <v>P35</v>
          </cell>
          <cell r="D283" t="str">
            <v>Oliveira</v>
          </cell>
          <cell r="E283" t="str">
            <v/>
          </cell>
          <cell r="F283" t="str">
            <v>Bárbara</v>
          </cell>
          <cell r="G283" t="str">
            <v/>
          </cell>
          <cell r="H283" t="str">
            <v>OLIVEIRA</v>
          </cell>
          <cell r="I283" t="str">
            <v/>
          </cell>
          <cell r="J283" t="str">
            <v>BARBARA</v>
          </cell>
          <cell r="K283" t="str">
            <v/>
          </cell>
          <cell r="L283" t="str">
            <v>Bárbara Oliveira</v>
          </cell>
          <cell r="M283" t="str">
            <v>ALA Gondomar</v>
          </cell>
          <cell r="N283" t="str">
            <v>ALA Gondomar</v>
          </cell>
          <cell r="P283">
            <v>0</v>
          </cell>
          <cell r="Q283" t="str">
            <v>- F</v>
          </cell>
          <cell r="R283" t="str">
            <v>F</v>
          </cell>
        </row>
        <row r="284">
          <cell r="C284" t="str">
            <v>P122</v>
          </cell>
          <cell r="D284" t="str">
            <v>Oliveira</v>
          </cell>
          <cell r="F284" t="str">
            <v>Duarte</v>
          </cell>
          <cell r="H284" t="str">
            <v>OLIVEIRA</v>
          </cell>
          <cell r="I284" t="str">
            <v/>
          </cell>
          <cell r="J284" t="str">
            <v>DUARTE</v>
          </cell>
          <cell r="K284" t="str">
            <v/>
          </cell>
          <cell r="L284" t="str">
            <v>Duarte Oliveira</v>
          </cell>
          <cell r="M284" t="str">
            <v>ALA Gondomar</v>
          </cell>
          <cell r="N284" t="str">
            <v>ALA Gondomar</v>
          </cell>
          <cell r="O284">
            <v>37516</v>
          </cell>
          <cell r="P284">
            <v>2002</v>
          </cell>
          <cell r="Q284" t="str">
            <v>Infantil M</v>
          </cell>
          <cell r="R284" t="str">
            <v>M</v>
          </cell>
        </row>
        <row r="285">
          <cell r="C285" t="str">
            <v>P38</v>
          </cell>
          <cell r="D285" t="str">
            <v>Oliveira</v>
          </cell>
          <cell r="E285" t="str">
            <v/>
          </cell>
          <cell r="F285" t="str">
            <v>Rita</v>
          </cell>
          <cell r="G285" t="str">
            <v/>
          </cell>
          <cell r="H285" t="str">
            <v>OLIVEIRA</v>
          </cell>
          <cell r="I285" t="str">
            <v/>
          </cell>
          <cell r="J285" t="str">
            <v>RITA</v>
          </cell>
          <cell r="K285" t="str">
            <v/>
          </cell>
          <cell r="L285" t="str">
            <v>Rita Oliveira</v>
          </cell>
          <cell r="M285" t="str">
            <v>ALA Gondomar</v>
          </cell>
          <cell r="N285" t="str">
            <v>ALA Gondomar</v>
          </cell>
          <cell r="O285">
            <v>36892</v>
          </cell>
          <cell r="P285">
            <v>2001</v>
          </cell>
          <cell r="Q285" t="str">
            <v>Juvenil F</v>
          </cell>
          <cell r="R285" t="str">
            <v>F</v>
          </cell>
        </row>
        <row r="286">
          <cell r="C286" t="str">
            <v>P111</v>
          </cell>
          <cell r="D286" t="str">
            <v>Pinto</v>
          </cell>
          <cell r="E286" t="str">
            <v/>
          </cell>
          <cell r="F286" t="str">
            <v>André</v>
          </cell>
          <cell r="G286" t="str">
            <v/>
          </cell>
          <cell r="H286" t="str">
            <v>PINTO</v>
          </cell>
          <cell r="I286" t="str">
            <v/>
          </cell>
          <cell r="J286" t="str">
            <v>ANDRE</v>
          </cell>
          <cell r="K286" t="str">
            <v/>
          </cell>
          <cell r="L286" t="str">
            <v>André Pinto</v>
          </cell>
          <cell r="M286" t="str">
            <v>ALA Gondomar</v>
          </cell>
          <cell r="N286" t="str">
            <v>ALA Gondomar</v>
          </cell>
          <cell r="O286">
            <v>37266</v>
          </cell>
          <cell r="P286">
            <v>2002</v>
          </cell>
          <cell r="Q286" t="str">
            <v>Infantil M</v>
          </cell>
          <cell r="R286" t="str">
            <v>M</v>
          </cell>
        </row>
        <row r="287">
          <cell r="C287" t="str">
            <v>P83</v>
          </cell>
          <cell r="D287" t="str">
            <v>Pinto</v>
          </cell>
          <cell r="F287" t="str">
            <v>Gabriel</v>
          </cell>
          <cell r="H287" t="str">
            <v>PINTO</v>
          </cell>
          <cell r="I287" t="str">
            <v/>
          </cell>
          <cell r="J287" t="str">
            <v>GABRIEL</v>
          </cell>
          <cell r="K287" t="str">
            <v/>
          </cell>
          <cell r="L287" t="str">
            <v>Gabriel Pinto</v>
          </cell>
          <cell r="M287" t="str">
            <v>ALA Gondomar</v>
          </cell>
          <cell r="N287" t="str">
            <v>ALA Gondomar</v>
          </cell>
          <cell r="O287">
            <v>39282</v>
          </cell>
          <cell r="P287">
            <v>2007</v>
          </cell>
          <cell r="Q287" t="str">
            <v>Benjamín M</v>
          </cell>
          <cell r="R287" t="str">
            <v>M</v>
          </cell>
        </row>
        <row r="288">
          <cell r="C288" t="str">
            <v>P118</v>
          </cell>
          <cell r="D288" t="str">
            <v>Pontes</v>
          </cell>
          <cell r="F288" t="str">
            <v>Iris</v>
          </cell>
          <cell r="H288" t="str">
            <v>PONTES</v>
          </cell>
          <cell r="I288" t="str">
            <v/>
          </cell>
          <cell r="J288" t="str">
            <v>IRIS</v>
          </cell>
          <cell r="K288" t="str">
            <v/>
          </cell>
          <cell r="L288" t="str">
            <v>Iris Pontes</v>
          </cell>
          <cell r="M288" t="str">
            <v>ALA Gondomar</v>
          </cell>
          <cell r="N288" t="str">
            <v>ALA Gondomar</v>
          </cell>
          <cell r="O288">
            <v>39245</v>
          </cell>
          <cell r="P288">
            <v>2007</v>
          </cell>
          <cell r="Q288" t="str">
            <v>Benjamín F</v>
          </cell>
          <cell r="R288" t="str">
            <v>F</v>
          </cell>
        </row>
        <row r="289">
          <cell r="C289" t="str">
            <v>P79</v>
          </cell>
          <cell r="D289" t="str">
            <v>Ramos</v>
          </cell>
          <cell r="F289" t="str">
            <v>Sara</v>
          </cell>
          <cell r="H289" t="str">
            <v>RAMOS</v>
          </cell>
          <cell r="I289" t="str">
            <v/>
          </cell>
          <cell r="J289" t="str">
            <v>SARA</v>
          </cell>
          <cell r="K289" t="str">
            <v/>
          </cell>
          <cell r="L289" t="str">
            <v>Sara Ramos</v>
          </cell>
          <cell r="M289" t="str">
            <v>ALA Gondomar</v>
          </cell>
          <cell r="N289" t="str">
            <v>ALA Gondomar</v>
          </cell>
          <cell r="O289">
            <v>37439</v>
          </cell>
          <cell r="P289">
            <v>2002</v>
          </cell>
          <cell r="Q289" t="str">
            <v>Infantil F</v>
          </cell>
          <cell r="R289" t="str">
            <v>F</v>
          </cell>
        </row>
        <row r="290">
          <cell r="C290" t="str">
            <v>P112</v>
          </cell>
          <cell r="D290" t="str">
            <v>Rocha</v>
          </cell>
          <cell r="F290" t="str">
            <v>Tiago</v>
          </cell>
          <cell r="H290" t="str">
            <v>ROCHA</v>
          </cell>
          <cell r="I290" t="str">
            <v/>
          </cell>
          <cell r="J290" t="str">
            <v>TIAGO</v>
          </cell>
          <cell r="K290" t="str">
            <v/>
          </cell>
          <cell r="L290" t="str">
            <v>Tiago Rocha</v>
          </cell>
          <cell r="M290" t="str">
            <v>ALA Gondomar</v>
          </cell>
          <cell r="N290" t="str">
            <v>ALA Gondomar</v>
          </cell>
          <cell r="O290">
            <v>37745</v>
          </cell>
          <cell r="P290">
            <v>2003</v>
          </cell>
          <cell r="Q290" t="str">
            <v>Infantil M</v>
          </cell>
          <cell r="R290" t="str">
            <v>M</v>
          </cell>
        </row>
        <row r="291">
          <cell r="C291" t="str">
            <v>P30</v>
          </cell>
          <cell r="D291" t="str">
            <v>Santos</v>
          </cell>
          <cell r="E291" t="str">
            <v/>
          </cell>
          <cell r="F291" t="str">
            <v>Claudia</v>
          </cell>
          <cell r="G291" t="str">
            <v/>
          </cell>
          <cell r="H291" t="str">
            <v>SANTOS</v>
          </cell>
          <cell r="I291" t="str">
            <v/>
          </cell>
          <cell r="J291" t="str">
            <v>CLAUDIA</v>
          </cell>
          <cell r="K291" t="str">
            <v/>
          </cell>
          <cell r="L291" t="str">
            <v>Claudia Santos</v>
          </cell>
          <cell r="M291" t="str">
            <v>ALA Gondomar</v>
          </cell>
          <cell r="N291" t="str">
            <v>ALA Gondomar</v>
          </cell>
          <cell r="P291">
            <v>0</v>
          </cell>
          <cell r="Q291" t="str">
            <v>- F</v>
          </cell>
          <cell r="R291" t="str">
            <v>F</v>
          </cell>
        </row>
        <row r="292">
          <cell r="C292" t="str">
            <v>P115</v>
          </cell>
          <cell r="D292" t="str">
            <v>Santos</v>
          </cell>
          <cell r="F292" t="str">
            <v>João</v>
          </cell>
          <cell r="H292" t="str">
            <v>SANTOS</v>
          </cell>
          <cell r="I292" t="str">
            <v/>
          </cell>
          <cell r="J292" t="str">
            <v>JOÃO</v>
          </cell>
          <cell r="K292" t="str">
            <v/>
          </cell>
          <cell r="L292" t="str">
            <v>João Santos</v>
          </cell>
          <cell r="M292" t="str">
            <v>ALA Gondomar</v>
          </cell>
          <cell r="N292" t="str">
            <v>ALA Gondomar</v>
          </cell>
          <cell r="O292">
            <v>38209</v>
          </cell>
          <cell r="P292">
            <v>2004</v>
          </cell>
          <cell r="Q292" t="str">
            <v>Alevín M</v>
          </cell>
          <cell r="R292" t="str">
            <v>M</v>
          </cell>
        </row>
        <row r="293">
          <cell r="C293" t="str">
            <v>P40</v>
          </cell>
          <cell r="D293" t="str">
            <v>Santos</v>
          </cell>
          <cell r="E293" t="str">
            <v/>
          </cell>
          <cell r="F293" t="str">
            <v>Marta</v>
          </cell>
          <cell r="G293" t="str">
            <v/>
          </cell>
          <cell r="H293" t="str">
            <v>SANTOS</v>
          </cell>
          <cell r="I293" t="str">
            <v/>
          </cell>
          <cell r="J293" t="str">
            <v>MARTA</v>
          </cell>
          <cell r="K293" t="str">
            <v/>
          </cell>
          <cell r="L293" t="str">
            <v>Marta Santos</v>
          </cell>
          <cell r="M293" t="str">
            <v>ALA Gondomar</v>
          </cell>
          <cell r="N293" t="str">
            <v>ALA Gondomar</v>
          </cell>
          <cell r="O293">
            <v>35796</v>
          </cell>
          <cell r="P293">
            <v>1998</v>
          </cell>
          <cell r="Q293" t="str">
            <v>Sub-23 F</v>
          </cell>
          <cell r="R293" t="str">
            <v>F</v>
          </cell>
        </row>
        <row r="294">
          <cell r="C294" t="str">
            <v>P108</v>
          </cell>
          <cell r="D294" t="str">
            <v>Santos</v>
          </cell>
          <cell r="E294" t="str">
            <v/>
          </cell>
          <cell r="F294" t="str">
            <v>Miguel</v>
          </cell>
          <cell r="G294" t="str">
            <v/>
          </cell>
          <cell r="H294" t="str">
            <v>SANTOS</v>
          </cell>
          <cell r="I294" t="str">
            <v/>
          </cell>
          <cell r="J294" t="str">
            <v>MIGUEL</v>
          </cell>
          <cell r="K294" t="str">
            <v/>
          </cell>
          <cell r="L294" t="str">
            <v>Miguel Santos</v>
          </cell>
          <cell r="M294" t="str">
            <v>ALA Gondomar</v>
          </cell>
          <cell r="N294" t="str">
            <v>ALA Gondomar</v>
          </cell>
          <cell r="O294">
            <v>35065</v>
          </cell>
          <cell r="P294">
            <v>1996</v>
          </cell>
          <cell r="Q294" t="str">
            <v>Sub-23 M</v>
          </cell>
          <cell r="R294" t="str">
            <v>M</v>
          </cell>
        </row>
        <row r="295">
          <cell r="C295" t="str">
            <v>P119</v>
          </cell>
          <cell r="D295" t="str">
            <v>Santos</v>
          </cell>
          <cell r="F295" t="str">
            <v>Raquel</v>
          </cell>
          <cell r="H295" t="str">
            <v>SANTOS</v>
          </cell>
          <cell r="I295" t="str">
            <v/>
          </cell>
          <cell r="J295" t="str">
            <v>RAQUEL</v>
          </cell>
          <cell r="K295" t="str">
            <v/>
          </cell>
          <cell r="L295" t="str">
            <v>Raquel Santos</v>
          </cell>
          <cell r="M295" t="str">
            <v>ALA Gondomar</v>
          </cell>
          <cell r="N295" t="str">
            <v>ALA Gondomar</v>
          </cell>
          <cell r="O295">
            <v>39294</v>
          </cell>
          <cell r="P295">
            <v>2007</v>
          </cell>
          <cell r="Q295" t="str">
            <v>Benjamín F</v>
          </cell>
          <cell r="R295" t="str">
            <v>F</v>
          </cell>
        </row>
        <row r="296">
          <cell r="C296" t="str">
            <v>P82</v>
          </cell>
          <cell r="D296" t="str">
            <v>Silva</v>
          </cell>
          <cell r="F296" t="str">
            <v>Gonçalo</v>
          </cell>
          <cell r="G296" t="str">
            <v>M.</v>
          </cell>
          <cell r="H296" t="str">
            <v>SILVA</v>
          </cell>
          <cell r="I296" t="str">
            <v/>
          </cell>
          <cell r="J296" t="str">
            <v>GONÇALO</v>
          </cell>
          <cell r="K296" t="str">
            <v>M.</v>
          </cell>
          <cell r="L296" t="str">
            <v>Gonçalo M. Silva</v>
          </cell>
          <cell r="M296" t="str">
            <v>ALA Gondomar</v>
          </cell>
          <cell r="N296" t="str">
            <v>ALA Gondomar</v>
          </cell>
          <cell r="O296">
            <v>38546</v>
          </cell>
          <cell r="P296">
            <v>2005</v>
          </cell>
          <cell r="Q296" t="str">
            <v>Alevín M</v>
          </cell>
          <cell r="R296" t="str">
            <v>M</v>
          </cell>
        </row>
        <row r="297">
          <cell r="C297" t="str">
            <v>P70861</v>
          </cell>
          <cell r="D297" t="str">
            <v>Silva</v>
          </cell>
          <cell r="F297" t="str">
            <v>Gonçalo</v>
          </cell>
          <cell r="G297" t="str">
            <v>S.</v>
          </cell>
          <cell r="H297" t="str">
            <v>SILVA</v>
          </cell>
          <cell r="I297" t="str">
            <v/>
          </cell>
          <cell r="J297" t="str">
            <v>GONÇALO</v>
          </cell>
          <cell r="K297" t="str">
            <v>S.</v>
          </cell>
          <cell r="L297" t="str">
            <v>Gonçalo S. Silva</v>
          </cell>
          <cell r="M297" t="str">
            <v>ALA Gondomar</v>
          </cell>
          <cell r="N297" t="str">
            <v>ALA Gondomar</v>
          </cell>
          <cell r="O297">
            <v>37816</v>
          </cell>
          <cell r="P297">
            <v>2003</v>
          </cell>
          <cell r="Q297" t="str">
            <v>Infantil M</v>
          </cell>
          <cell r="R297" t="str">
            <v>M</v>
          </cell>
        </row>
        <row r="298">
          <cell r="C298" t="str">
            <v>P25</v>
          </cell>
          <cell r="D298" t="str">
            <v>Silva</v>
          </cell>
          <cell r="E298" t="str">
            <v/>
          </cell>
          <cell r="F298" t="str">
            <v>Joao</v>
          </cell>
          <cell r="G298" t="str">
            <v/>
          </cell>
          <cell r="H298" t="str">
            <v>SILVA</v>
          </cell>
          <cell r="I298" t="str">
            <v/>
          </cell>
          <cell r="J298" t="str">
            <v>JOAO</v>
          </cell>
          <cell r="K298" t="str">
            <v/>
          </cell>
          <cell r="L298" t="str">
            <v>Joao Silva</v>
          </cell>
          <cell r="M298" t="str">
            <v>ALA Gondomar</v>
          </cell>
          <cell r="N298" t="str">
            <v>ALA Gondomar</v>
          </cell>
          <cell r="O298">
            <v>37622</v>
          </cell>
          <cell r="P298">
            <v>2003</v>
          </cell>
          <cell r="Q298" t="str">
            <v>Infantil M</v>
          </cell>
          <cell r="R298" t="str">
            <v>M</v>
          </cell>
        </row>
        <row r="299">
          <cell r="C299" t="str">
            <v>P37</v>
          </cell>
          <cell r="D299" t="str">
            <v>Sousa</v>
          </cell>
          <cell r="E299" t="str">
            <v/>
          </cell>
          <cell r="F299" t="str">
            <v>Beatriz</v>
          </cell>
          <cell r="G299" t="str">
            <v/>
          </cell>
          <cell r="H299" t="str">
            <v>SOUSA</v>
          </cell>
          <cell r="I299" t="str">
            <v/>
          </cell>
          <cell r="J299" t="str">
            <v>BEATRIZ</v>
          </cell>
          <cell r="K299" t="str">
            <v/>
          </cell>
          <cell r="L299" t="str">
            <v>Beatriz Sousa</v>
          </cell>
          <cell r="M299" t="str">
            <v>ALA Gondomar</v>
          </cell>
          <cell r="N299" t="str">
            <v>ALA Gondomar</v>
          </cell>
          <cell r="P299">
            <v>0</v>
          </cell>
          <cell r="Q299" t="str">
            <v>- F</v>
          </cell>
          <cell r="R299" t="str">
            <v>F</v>
          </cell>
        </row>
        <row r="300">
          <cell r="C300" t="str">
            <v>P109</v>
          </cell>
          <cell r="D300" t="str">
            <v>Sousa</v>
          </cell>
          <cell r="E300" t="str">
            <v/>
          </cell>
          <cell r="F300" t="str">
            <v>Rui</v>
          </cell>
          <cell r="G300" t="str">
            <v/>
          </cell>
          <cell r="H300" t="str">
            <v>SOUSA</v>
          </cell>
          <cell r="I300" t="str">
            <v/>
          </cell>
          <cell r="J300" t="str">
            <v>RUI</v>
          </cell>
          <cell r="K300" t="str">
            <v/>
          </cell>
          <cell r="L300" t="str">
            <v>Rui Sousa</v>
          </cell>
          <cell r="M300" t="str">
            <v>ALA Gondomar</v>
          </cell>
          <cell r="N300" t="str">
            <v>ALA Gondomar</v>
          </cell>
          <cell r="P300">
            <v>0</v>
          </cell>
          <cell r="Q300" t="str">
            <v>- M</v>
          </cell>
          <cell r="R300" t="str">
            <v>M</v>
          </cell>
        </row>
        <row r="301">
          <cell r="C301" t="str">
            <v>P41</v>
          </cell>
          <cell r="D301" t="str">
            <v>Teixeira</v>
          </cell>
          <cell r="E301" t="str">
            <v/>
          </cell>
          <cell r="F301" t="str">
            <v>Inés</v>
          </cell>
          <cell r="G301" t="str">
            <v/>
          </cell>
          <cell r="H301" t="str">
            <v>TEIXEIRA</v>
          </cell>
          <cell r="I301" t="str">
            <v/>
          </cell>
          <cell r="J301" t="str">
            <v>INES</v>
          </cell>
          <cell r="K301" t="str">
            <v/>
          </cell>
          <cell r="L301" t="str">
            <v>Inés Teixeira</v>
          </cell>
          <cell r="M301" t="str">
            <v>ALA Gondomar</v>
          </cell>
          <cell r="N301" t="str">
            <v>ALA Gondomar</v>
          </cell>
          <cell r="O301">
            <v>35431</v>
          </cell>
          <cell r="P301">
            <v>1997</v>
          </cell>
          <cell r="Q301" t="str">
            <v>Sub-23 F</v>
          </cell>
          <cell r="R301" t="str">
            <v>F</v>
          </cell>
        </row>
        <row r="302">
          <cell r="C302" t="str">
            <v>P117</v>
          </cell>
          <cell r="D302" t="str">
            <v>Vaz</v>
          </cell>
          <cell r="F302" t="str">
            <v>Pedro</v>
          </cell>
          <cell r="H302" t="str">
            <v>VAZ</v>
          </cell>
          <cell r="I302" t="str">
            <v/>
          </cell>
          <cell r="J302" t="str">
            <v>PEDRO</v>
          </cell>
          <cell r="K302" t="str">
            <v/>
          </cell>
          <cell r="L302" t="str">
            <v>Pedro Vaz</v>
          </cell>
          <cell r="M302" t="str">
            <v>ALA Gondomar</v>
          </cell>
          <cell r="N302" t="str">
            <v>ALA Gondomar</v>
          </cell>
          <cell r="O302">
            <v>38281</v>
          </cell>
          <cell r="P302">
            <v>2004</v>
          </cell>
          <cell r="Q302" t="str">
            <v>Alevín M</v>
          </cell>
          <cell r="R302" t="str">
            <v>M</v>
          </cell>
        </row>
        <row r="303">
          <cell r="C303" t="str">
            <v>P68695</v>
          </cell>
          <cell r="D303" t="str">
            <v>Afonso</v>
          </cell>
          <cell r="E303" t="str">
            <v/>
          </cell>
          <cell r="F303" t="str">
            <v>David</v>
          </cell>
          <cell r="G303" t="str">
            <v/>
          </cell>
          <cell r="H303" t="str">
            <v>AFONSO</v>
          </cell>
          <cell r="I303" t="str">
            <v/>
          </cell>
          <cell r="J303" t="str">
            <v>DAVID</v>
          </cell>
          <cell r="K303" t="str">
            <v/>
          </cell>
          <cell r="L303" t="str">
            <v>David Afonso</v>
          </cell>
          <cell r="M303" t="str">
            <v>ARDCP Barroselas</v>
          </cell>
          <cell r="N303" t="str">
            <v>ARDCP Barroselas</v>
          </cell>
          <cell r="O303">
            <v>36892</v>
          </cell>
          <cell r="P303">
            <v>2001</v>
          </cell>
          <cell r="Q303" t="str">
            <v>Juvenil M</v>
          </cell>
          <cell r="R303" t="str">
            <v>M</v>
          </cell>
        </row>
        <row r="304">
          <cell r="C304" t="str">
            <v>P69962</v>
          </cell>
          <cell r="D304" t="str">
            <v>Correia</v>
          </cell>
          <cell r="E304" t="str">
            <v/>
          </cell>
          <cell r="F304" t="str">
            <v>Diogo</v>
          </cell>
          <cell r="G304" t="str">
            <v/>
          </cell>
          <cell r="H304" t="str">
            <v>CORREIA</v>
          </cell>
          <cell r="I304" t="str">
            <v/>
          </cell>
          <cell r="J304" t="str">
            <v>DIOGO</v>
          </cell>
          <cell r="K304" t="str">
            <v/>
          </cell>
          <cell r="L304" t="str">
            <v>Diogo Correia</v>
          </cell>
          <cell r="M304" t="str">
            <v>ARDCP Barroselas</v>
          </cell>
          <cell r="N304" t="str">
            <v>ARDCP Barroselas</v>
          </cell>
          <cell r="O304">
            <v>36526</v>
          </cell>
          <cell r="P304">
            <v>2000</v>
          </cell>
          <cell r="Q304" t="str">
            <v>Juvenil M</v>
          </cell>
          <cell r="R304" t="str">
            <v>M</v>
          </cell>
        </row>
        <row r="305">
          <cell r="C305" t="str">
            <v>P52310</v>
          </cell>
          <cell r="D305" t="str">
            <v>Esteves</v>
          </cell>
          <cell r="F305" t="str">
            <v>Carlos</v>
          </cell>
          <cell r="H305" t="str">
            <v>ESTEVES</v>
          </cell>
          <cell r="I305" t="str">
            <v/>
          </cell>
          <cell r="J305" t="str">
            <v>CARLOS</v>
          </cell>
          <cell r="K305" t="str">
            <v/>
          </cell>
          <cell r="L305" t="str">
            <v>Carlos Esteves</v>
          </cell>
          <cell r="M305" t="str">
            <v>ARDCP Barroselas</v>
          </cell>
          <cell r="N305" t="str">
            <v>ARDCP Barroselas</v>
          </cell>
          <cell r="P305">
            <v>0</v>
          </cell>
          <cell r="Q305" t="str">
            <v>- M</v>
          </cell>
          <cell r="R305" t="str">
            <v>M</v>
          </cell>
        </row>
        <row r="306">
          <cell r="C306" t="str">
            <v>P11</v>
          </cell>
          <cell r="D306" t="str">
            <v>Freitas</v>
          </cell>
          <cell r="E306" t="str">
            <v/>
          </cell>
          <cell r="F306" t="str">
            <v>Nelson</v>
          </cell>
          <cell r="G306" t="str">
            <v/>
          </cell>
          <cell r="H306" t="str">
            <v>FREITAS</v>
          </cell>
          <cell r="I306" t="str">
            <v/>
          </cell>
          <cell r="J306" t="str">
            <v>NELSON</v>
          </cell>
          <cell r="K306" t="str">
            <v/>
          </cell>
          <cell r="L306" t="str">
            <v>Nelson Freitas</v>
          </cell>
          <cell r="M306" t="str">
            <v>ARDCP Barroselas</v>
          </cell>
          <cell r="N306" t="str">
            <v>ARDCP Barroselas</v>
          </cell>
          <cell r="O306">
            <v>34700</v>
          </cell>
          <cell r="P306">
            <v>1995</v>
          </cell>
          <cell r="Q306" t="str">
            <v>Sub-23 M</v>
          </cell>
          <cell r="R306" t="str">
            <v>M</v>
          </cell>
        </row>
        <row r="307">
          <cell r="C307" t="str">
            <v>P69951</v>
          </cell>
          <cell r="D307" t="str">
            <v>Gomes</v>
          </cell>
          <cell r="E307" t="str">
            <v/>
          </cell>
          <cell r="F307" t="str">
            <v>Gabriel</v>
          </cell>
          <cell r="G307" t="str">
            <v/>
          </cell>
          <cell r="H307" t="str">
            <v>GOMES</v>
          </cell>
          <cell r="I307" t="str">
            <v/>
          </cell>
          <cell r="J307" t="str">
            <v>GABRIEL</v>
          </cell>
          <cell r="K307" t="str">
            <v/>
          </cell>
          <cell r="L307" t="str">
            <v>Gabriel Gomes</v>
          </cell>
          <cell r="M307" t="str">
            <v>ARDCP Barroselas</v>
          </cell>
          <cell r="N307" t="str">
            <v>ARDCP Barroselas</v>
          </cell>
          <cell r="O307">
            <v>36161</v>
          </cell>
          <cell r="P307">
            <v>1999</v>
          </cell>
          <cell r="Q307" t="str">
            <v>Juvenil M</v>
          </cell>
          <cell r="R307" t="str">
            <v>M</v>
          </cell>
        </row>
        <row r="308">
          <cell r="C308" t="str">
            <v>P71411</v>
          </cell>
          <cell r="D308" t="str">
            <v>Gregorio</v>
          </cell>
          <cell r="E308" t="str">
            <v>Álvarez</v>
          </cell>
          <cell r="F308" t="str">
            <v>Antonio</v>
          </cell>
          <cell r="G308" t="str">
            <v>D.</v>
          </cell>
          <cell r="H308" t="str">
            <v>GREGORIO</v>
          </cell>
          <cell r="I308" t="str">
            <v>ALVAREZ</v>
          </cell>
          <cell r="J308" t="str">
            <v>ANTONIO</v>
          </cell>
          <cell r="K308" t="str">
            <v>D.</v>
          </cell>
          <cell r="L308" t="str">
            <v>Antonio D. Gregorio Á.</v>
          </cell>
          <cell r="M308" t="str">
            <v>ARDCP Barroselas</v>
          </cell>
          <cell r="N308" t="str">
            <v>ARDCP Barroselas</v>
          </cell>
          <cell r="O308">
            <v>29809</v>
          </cell>
          <cell r="P308">
            <v>1981</v>
          </cell>
          <cell r="Q308" t="str">
            <v>Sénior M</v>
          </cell>
          <cell r="R308" t="str">
            <v>M</v>
          </cell>
        </row>
        <row r="309">
          <cell r="C309" t="str">
            <v>P52</v>
          </cell>
          <cell r="D309" t="str">
            <v>Joao</v>
          </cell>
          <cell r="E309" t="str">
            <v/>
          </cell>
          <cell r="F309" t="str">
            <v>Fernando</v>
          </cell>
          <cell r="G309" t="str">
            <v>S.</v>
          </cell>
          <cell r="H309" t="str">
            <v>JOAO</v>
          </cell>
          <cell r="I309" t="str">
            <v/>
          </cell>
          <cell r="J309" t="str">
            <v>FERNANDO</v>
          </cell>
          <cell r="K309" t="str">
            <v>S.</v>
          </cell>
          <cell r="L309" t="str">
            <v>Fernando S. Joao</v>
          </cell>
          <cell r="M309" t="str">
            <v>ARDCP Barroselas</v>
          </cell>
          <cell r="N309" t="str">
            <v>ARDCP Barroselas</v>
          </cell>
          <cell r="O309">
            <v>35431</v>
          </cell>
          <cell r="P309">
            <v>1997</v>
          </cell>
          <cell r="Q309" t="str">
            <v>Sub-23 M</v>
          </cell>
          <cell r="R309" t="str">
            <v>M</v>
          </cell>
        </row>
        <row r="310">
          <cell r="C310" t="str">
            <v>P51</v>
          </cell>
          <cell r="D310" t="str">
            <v>Joao</v>
          </cell>
          <cell r="E310" t="str">
            <v/>
          </cell>
          <cell r="F310" t="str">
            <v>Flavio</v>
          </cell>
          <cell r="G310" t="str">
            <v>S.</v>
          </cell>
          <cell r="H310" t="str">
            <v>JOAO</v>
          </cell>
          <cell r="I310" t="str">
            <v/>
          </cell>
          <cell r="J310" t="str">
            <v>FLAVIO</v>
          </cell>
          <cell r="K310" t="str">
            <v>S.</v>
          </cell>
          <cell r="L310" t="str">
            <v>Flavio S. Joao</v>
          </cell>
          <cell r="M310" t="str">
            <v>ARDCP Barroselas</v>
          </cell>
          <cell r="N310" t="str">
            <v>ARDCP Barroselas</v>
          </cell>
          <cell r="O310">
            <v>32143</v>
          </cell>
          <cell r="P310">
            <v>1988</v>
          </cell>
          <cell r="Q310" t="str">
            <v>Sénior M</v>
          </cell>
          <cell r="R310" t="str">
            <v>M</v>
          </cell>
        </row>
        <row r="311">
          <cell r="C311" t="str">
            <v>P58</v>
          </cell>
          <cell r="D311" t="str">
            <v>Oliveira</v>
          </cell>
          <cell r="E311" t="str">
            <v/>
          </cell>
          <cell r="F311" t="str">
            <v>Marcio</v>
          </cell>
          <cell r="G311" t="str">
            <v/>
          </cell>
          <cell r="H311" t="str">
            <v>OLIVEIRA</v>
          </cell>
          <cell r="I311" t="str">
            <v/>
          </cell>
          <cell r="J311" t="str">
            <v>MARCIO</v>
          </cell>
          <cell r="K311" t="str">
            <v/>
          </cell>
          <cell r="L311" t="str">
            <v>Marcio Oliveira</v>
          </cell>
          <cell r="M311" t="str">
            <v>ARDCP Barroselas</v>
          </cell>
          <cell r="N311" t="str">
            <v>ARDCP Barroselas</v>
          </cell>
          <cell r="O311">
            <v>36161</v>
          </cell>
          <cell r="P311">
            <v>1999</v>
          </cell>
          <cell r="Q311" t="str">
            <v>Juvenil M</v>
          </cell>
          <cell r="R311" t="str">
            <v>M</v>
          </cell>
        </row>
        <row r="312">
          <cell r="C312" t="str">
            <v>P6</v>
          </cell>
          <cell r="D312" t="str">
            <v>Oliveira</v>
          </cell>
          <cell r="E312" t="str">
            <v/>
          </cell>
          <cell r="F312" t="str">
            <v>Nuno</v>
          </cell>
          <cell r="G312" t="str">
            <v/>
          </cell>
          <cell r="H312" t="str">
            <v>OLIVEIRA</v>
          </cell>
          <cell r="I312" t="str">
            <v/>
          </cell>
          <cell r="J312" t="str">
            <v>NUNO</v>
          </cell>
          <cell r="K312" t="str">
            <v/>
          </cell>
          <cell r="L312" t="str">
            <v>Nuno Oliveira</v>
          </cell>
          <cell r="M312" t="str">
            <v>ARDCP Barroselas</v>
          </cell>
          <cell r="N312" t="str">
            <v>ARDCP Barroselas</v>
          </cell>
          <cell r="O312">
            <v>32874</v>
          </cell>
          <cell r="P312">
            <v>1990</v>
          </cell>
          <cell r="Q312" t="str">
            <v>Sénior M</v>
          </cell>
          <cell r="R312" t="str">
            <v>M</v>
          </cell>
        </row>
        <row r="313">
          <cell r="C313" t="str">
            <v>P12</v>
          </cell>
          <cell r="D313" t="str">
            <v>Oliveira</v>
          </cell>
          <cell r="E313" t="str">
            <v/>
          </cell>
          <cell r="F313" t="str">
            <v>Raúl</v>
          </cell>
          <cell r="G313" t="str">
            <v/>
          </cell>
          <cell r="H313" t="str">
            <v>OLIVEIRA</v>
          </cell>
          <cell r="I313" t="str">
            <v/>
          </cell>
          <cell r="J313" t="str">
            <v>RAUL</v>
          </cell>
          <cell r="K313" t="str">
            <v/>
          </cell>
          <cell r="L313" t="str">
            <v>Raúl Oliveira</v>
          </cell>
          <cell r="M313" t="str">
            <v>ARDCP Barroselas</v>
          </cell>
          <cell r="N313" t="str">
            <v>ARDCP Barroselas</v>
          </cell>
          <cell r="O313">
            <v>34700</v>
          </cell>
          <cell r="P313">
            <v>1995</v>
          </cell>
          <cell r="Q313" t="str">
            <v>Sub-23 M</v>
          </cell>
          <cell r="R313" t="str">
            <v>M</v>
          </cell>
        </row>
        <row r="314">
          <cell r="C314" t="str">
            <v>P10</v>
          </cell>
          <cell r="D314" t="str">
            <v>Pereira</v>
          </cell>
          <cell r="E314" t="str">
            <v/>
          </cell>
          <cell r="F314" t="str">
            <v>Hugo</v>
          </cell>
          <cell r="G314" t="str">
            <v/>
          </cell>
          <cell r="H314" t="str">
            <v>PEREIRA</v>
          </cell>
          <cell r="I314" t="str">
            <v/>
          </cell>
          <cell r="J314" t="str">
            <v>HUGO</v>
          </cell>
          <cell r="K314" t="str">
            <v/>
          </cell>
          <cell r="L314" t="str">
            <v>Hugo Pereira</v>
          </cell>
          <cell r="M314" t="str">
            <v>ARDCP Barroselas</v>
          </cell>
          <cell r="N314" t="str">
            <v>ARDCP Barroselas</v>
          </cell>
          <cell r="O314">
            <v>35431</v>
          </cell>
          <cell r="P314">
            <v>1997</v>
          </cell>
          <cell r="Q314" t="str">
            <v>Sub-23 M</v>
          </cell>
          <cell r="R314" t="str">
            <v>M</v>
          </cell>
        </row>
        <row r="315">
          <cell r="C315" t="str">
            <v>P62964</v>
          </cell>
          <cell r="D315" t="str">
            <v>Pereira</v>
          </cell>
          <cell r="F315" t="str">
            <v>Xabier</v>
          </cell>
          <cell r="H315" t="str">
            <v>PEREIRA</v>
          </cell>
          <cell r="I315" t="str">
            <v/>
          </cell>
          <cell r="J315" t="str">
            <v>XABIER</v>
          </cell>
          <cell r="K315" t="str">
            <v/>
          </cell>
          <cell r="L315" t="str">
            <v>Xabier Pereira</v>
          </cell>
          <cell r="M315" t="str">
            <v>ARDCP Barroselas</v>
          </cell>
          <cell r="N315" t="str">
            <v>ARDCP Barroselas</v>
          </cell>
          <cell r="P315">
            <v>0</v>
          </cell>
          <cell r="Q315" t="str">
            <v>- M</v>
          </cell>
          <cell r="R315" t="str">
            <v>M</v>
          </cell>
        </row>
        <row r="316">
          <cell r="C316" t="str">
            <v>P113</v>
          </cell>
          <cell r="D316" t="str">
            <v>Pires</v>
          </cell>
          <cell r="F316" t="str">
            <v>Gonçalo</v>
          </cell>
          <cell r="H316" t="str">
            <v>PIRES</v>
          </cell>
          <cell r="I316" t="str">
            <v/>
          </cell>
          <cell r="J316" t="str">
            <v>GONÇALO</v>
          </cell>
          <cell r="K316" t="str">
            <v/>
          </cell>
          <cell r="L316" t="str">
            <v>Gonçalo Pires</v>
          </cell>
          <cell r="M316" t="str">
            <v>ARDCP Barroselas</v>
          </cell>
          <cell r="N316" t="str">
            <v>ARDCP Barroselas</v>
          </cell>
          <cell r="P316">
            <v>0</v>
          </cell>
          <cell r="Q316" t="str">
            <v>- M</v>
          </cell>
          <cell r="R316" t="str">
            <v>M</v>
          </cell>
        </row>
        <row r="317">
          <cell r="C317" t="str">
            <v>P54</v>
          </cell>
          <cell r="D317" t="str">
            <v>Rego</v>
          </cell>
          <cell r="E317" t="str">
            <v/>
          </cell>
          <cell r="F317" t="str">
            <v>Pedro</v>
          </cell>
          <cell r="G317" t="str">
            <v/>
          </cell>
          <cell r="H317" t="str">
            <v>REGO</v>
          </cell>
          <cell r="I317" t="str">
            <v/>
          </cell>
          <cell r="J317" t="str">
            <v>PEDRO</v>
          </cell>
          <cell r="K317" t="str">
            <v/>
          </cell>
          <cell r="L317" t="str">
            <v>Pedro Rego</v>
          </cell>
          <cell r="M317" t="str">
            <v>ARDCP Barroselas</v>
          </cell>
          <cell r="N317" t="str">
            <v>ARDCP Barroselas</v>
          </cell>
          <cell r="O317">
            <v>36526</v>
          </cell>
          <cell r="P317">
            <v>2000</v>
          </cell>
          <cell r="Q317" t="str">
            <v>Juvenil M</v>
          </cell>
          <cell r="R317" t="str">
            <v>M</v>
          </cell>
        </row>
        <row r="318">
          <cell r="C318" t="str">
            <v>P55</v>
          </cell>
          <cell r="D318" t="str">
            <v>Rodrigues</v>
          </cell>
          <cell r="E318" t="str">
            <v/>
          </cell>
          <cell r="F318" t="str">
            <v>Duarte</v>
          </cell>
          <cell r="G318" t="str">
            <v/>
          </cell>
          <cell r="H318" t="str">
            <v>RODRIGUES</v>
          </cell>
          <cell r="I318" t="str">
            <v/>
          </cell>
          <cell r="J318" t="str">
            <v>DUARTE</v>
          </cell>
          <cell r="K318" t="str">
            <v/>
          </cell>
          <cell r="L318" t="str">
            <v>Duarte Rodrigues</v>
          </cell>
          <cell r="M318" t="str">
            <v>ARDCP Barroselas</v>
          </cell>
          <cell r="N318" t="str">
            <v>ARDCP Barroselas</v>
          </cell>
          <cell r="O318">
            <v>36526</v>
          </cell>
          <cell r="P318">
            <v>2000</v>
          </cell>
          <cell r="Q318" t="str">
            <v>Juvenil M</v>
          </cell>
          <cell r="R318" t="str">
            <v>M</v>
          </cell>
        </row>
        <row r="319">
          <cell r="C319" t="str">
            <v>P8</v>
          </cell>
          <cell r="D319" t="str">
            <v>Sao</v>
          </cell>
          <cell r="E319" t="str">
            <v>Joao</v>
          </cell>
          <cell r="F319" t="str">
            <v>José</v>
          </cell>
          <cell r="G319" t="str">
            <v/>
          </cell>
          <cell r="H319" t="str">
            <v>SAO</v>
          </cell>
          <cell r="I319" t="str">
            <v>JOAO</v>
          </cell>
          <cell r="J319" t="str">
            <v>JOSE</v>
          </cell>
          <cell r="K319" t="str">
            <v/>
          </cell>
          <cell r="L319" t="str">
            <v>José Sao J.</v>
          </cell>
          <cell r="M319" t="str">
            <v>ARDCP Barroselas</v>
          </cell>
          <cell r="N319" t="str">
            <v>ARDCP Barroselas</v>
          </cell>
          <cell r="P319">
            <v>0</v>
          </cell>
          <cell r="Q319" t="str">
            <v>- M</v>
          </cell>
          <cell r="R319" t="str">
            <v>M</v>
          </cell>
        </row>
        <row r="320">
          <cell r="C320" t="str">
            <v>P53</v>
          </cell>
          <cell r="D320" t="str">
            <v>Silva</v>
          </cell>
          <cell r="E320" t="str">
            <v/>
          </cell>
          <cell r="F320" t="str">
            <v>Cristiano</v>
          </cell>
          <cell r="G320" t="str">
            <v/>
          </cell>
          <cell r="H320" t="str">
            <v>SILVA</v>
          </cell>
          <cell r="I320" t="str">
            <v/>
          </cell>
          <cell r="J320" t="str">
            <v>CRISTIANO</v>
          </cell>
          <cell r="K320" t="str">
            <v/>
          </cell>
          <cell r="L320" t="str">
            <v>Cristiano Silva</v>
          </cell>
          <cell r="M320" t="str">
            <v>ARDCP Barroselas</v>
          </cell>
          <cell r="N320" t="str">
            <v>ARDCP Barroselas</v>
          </cell>
          <cell r="O320">
            <v>35431</v>
          </cell>
          <cell r="P320">
            <v>1997</v>
          </cell>
          <cell r="Q320" t="str">
            <v>Sub-23 M</v>
          </cell>
          <cell r="R320" t="str">
            <v>M</v>
          </cell>
        </row>
        <row r="321">
          <cell r="C321" t="str">
            <v>P9</v>
          </cell>
          <cell r="D321" t="str">
            <v>Silva</v>
          </cell>
          <cell r="E321" t="str">
            <v/>
          </cell>
          <cell r="F321" t="str">
            <v>Eduardo</v>
          </cell>
          <cell r="G321" t="str">
            <v/>
          </cell>
          <cell r="H321" t="str">
            <v>SILVA</v>
          </cell>
          <cell r="I321" t="str">
            <v/>
          </cell>
          <cell r="J321" t="str">
            <v>EDUARDO</v>
          </cell>
          <cell r="K321" t="str">
            <v/>
          </cell>
          <cell r="L321" t="str">
            <v>Eduardo Silva</v>
          </cell>
          <cell r="M321" t="str">
            <v>ARDCP Barroselas</v>
          </cell>
          <cell r="N321" t="str">
            <v>ARDCP Barroselas</v>
          </cell>
          <cell r="O321">
            <v>34335</v>
          </cell>
          <cell r="P321">
            <v>1994</v>
          </cell>
          <cell r="Q321" t="str">
            <v>Sub-23 M</v>
          </cell>
          <cell r="R321" t="str">
            <v>M</v>
          </cell>
        </row>
        <row r="322">
          <cell r="C322" t="str">
            <v>P69956</v>
          </cell>
          <cell r="D322" t="str">
            <v>Sousa</v>
          </cell>
          <cell r="F322" t="str">
            <v>Rubén</v>
          </cell>
          <cell r="H322" t="str">
            <v>SOUSA</v>
          </cell>
          <cell r="I322" t="str">
            <v/>
          </cell>
          <cell r="J322" t="str">
            <v>RUBEN</v>
          </cell>
          <cell r="K322" t="str">
            <v/>
          </cell>
          <cell r="L322" t="str">
            <v>Rubén Sousa</v>
          </cell>
          <cell r="M322" t="str">
            <v>ARDCP Barroselas</v>
          </cell>
          <cell r="N322" t="str">
            <v>ARDCP Barroselas</v>
          </cell>
          <cell r="O322">
            <v>37987</v>
          </cell>
          <cell r="P322">
            <v>2004</v>
          </cell>
          <cell r="Q322" t="str">
            <v>Alevín M</v>
          </cell>
          <cell r="R322" t="str">
            <v>M</v>
          </cell>
        </row>
        <row r="323">
          <cell r="C323">
            <v>50088</v>
          </cell>
          <cell r="D323" t="str">
            <v>Aguelle</v>
          </cell>
          <cell r="E323" t="str">
            <v>Fernández</v>
          </cell>
          <cell r="F323" t="str">
            <v>José</v>
          </cell>
          <cell r="G323" t="str">
            <v>Antonio</v>
          </cell>
          <cell r="H323" t="str">
            <v>AGUELLE</v>
          </cell>
          <cell r="I323" t="str">
            <v>FERNANDEZ</v>
          </cell>
          <cell r="J323" t="str">
            <v>JOSE</v>
          </cell>
          <cell r="K323" t="str">
            <v>ANTONIO</v>
          </cell>
          <cell r="L323" t="str">
            <v>José A. Aguelle F.</v>
          </cell>
          <cell r="M323" t="str">
            <v>Arteal Tenis de Mesa</v>
          </cell>
          <cell r="N323" t="str">
            <v>Arteal Tenis de Mesa</v>
          </cell>
          <cell r="O323">
            <v>22113</v>
          </cell>
          <cell r="P323">
            <v>1960</v>
          </cell>
          <cell r="Q323" t="str">
            <v>Vet +50 M</v>
          </cell>
          <cell r="R323" t="str">
            <v>M</v>
          </cell>
        </row>
        <row r="324">
          <cell r="C324">
            <v>9202</v>
          </cell>
          <cell r="D324" t="str">
            <v>Aguión</v>
          </cell>
          <cell r="E324" t="str">
            <v>Mosquera</v>
          </cell>
          <cell r="F324" t="str">
            <v>Sergio</v>
          </cell>
          <cell r="G324" t="str">
            <v/>
          </cell>
          <cell r="H324" t="str">
            <v>AGUION</v>
          </cell>
          <cell r="I324" t="str">
            <v>MOSQUERA</v>
          </cell>
          <cell r="J324" t="str">
            <v>SERGIO</v>
          </cell>
          <cell r="K324" t="str">
            <v/>
          </cell>
          <cell r="L324" t="str">
            <v>Sergio Aguión M.</v>
          </cell>
          <cell r="M324" t="str">
            <v>Arteal Tenis de Mesa</v>
          </cell>
          <cell r="N324" t="str">
            <v>Arteal Tenis de Mesa</v>
          </cell>
          <cell r="O324">
            <v>35821</v>
          </cell>
          <cell r="P324">
            <v>1998</v>
          </cell>
          <cell r="Q324" t="str">
            <v>Sub-23 M</v>
          </cell>
          <cell r="R324" t="str">
            <v>M</v>
          </cell>
        </row>
        <row r="325">
          <cell r="C325">
            <v>5132</v>
          </cell>
          <cell r="D325" t="str">
            <v>Álvarez</v>
          </cell>
          <cell r="E325" t="str">
            <v>Capote</v>
          </cell>
          <cell r="F325" t="str">
            <v>Alexis</v>
          </cell>
          <cell r="G325" t="str">
            <v/>
          </cell>
          <cell r="H325" t="str">
            <v>ALVAREZ</v>
          </cell>
          <cell r="I325" t="str">
            <v>CAPOTE</v>
          </cell>
          <cell r="J325" t="str">
            <v>ALEXIS</v>
          </cell>
          <cell r="K325" t="str">
            <v/>
          </cell>
          <cell r="L325" t="str">
            <v>Alexis Álvarez C.</v>
          </cell>
          <cell r="M325" t="str">
            <v>Arteal Tenis de Mesa</v>
          </cell>
          <cell r="N325" t="str">
            <v>Arteal Tenis de Mesa</v>
          </cell>
          <cell r="O325">
            <v>25204</v>
          </cell>
          <cell r="P325">
            <v>1969</v>
          </cell>
          <cell r="Q325" t="str">
            <v>Vet +40 M</v>
          </cell>
          <cell r="R325" t="str">
            <v>M</v>
          </cell>
        </row>
        <row r="326">
          <cell r="C326">
            <v>17336</v>
          </cell>
          <cell r="D326" t="str">
            <v>Arcos</v>
          </cell>
          <cell r="E326" t="str">
            <v>Martos</v>
          </cell>
          <cell r="F326" t="str">
            <v>Lydia</v>
          </cell>
          <cell r="G326" t="str">
            <v/>
          </cell>
          <cell r="H326" t="str">
            <v>ARCOS</v>
          </cell>
          <cell r="I326" t="str">
            <v>MARTOS</v>
          </cell>
          <cell r="J326" t="str">
            <v>LYDIA</v>
          </cell>
          <cell r="K326" t="str">
            <v/>
          </cell>
          <cell r="L326" t="str">
            <v>Lydia Arcos M.</v>
          </cell>
          <cell r="M326" t="str">
            <v>Arteal Tenis de Mesa</v>
          </cell>
          <cell r="N326" t="str">
            <v>Arteal Tenis de Mesa</v>
          </cell>
          <cell r="O326">
            <v>35206</v>
          </cell>
          <cell r="P326">
            <v>1996</v>
          </cell>
          <cell r="Q326" t="str">
            <v>Sub-23 F</v>
          </cell>
          <cell r="R326" t="str">
            <v>F</v>
          </cell>
        </row>
        <row r="327">
          <cell r="C327">
            <v>21139</v>
          </cell>
          <cell r="D327" t="str">
            <v>Arnejo</v>
          </cell>
          <cell r="E327" t="str">
            <v>Canosa</v>
          </cell>
          <cell r="F327" t="str">
            <v>Fabián</v>
          </cell>
          <cell r="G327" t="str">
            <v/>
          </cell>
          <cell r="H327" t="str">
            <v>ARNEJO</v>
          </cell>
          <cell r="I327" t="str">
            <v>CANOSA</v>
          </cell>
          <cell r="J327" t="str">
            <v>FABIAN</v>
          </cell>
          <cell r="K327" t="str">
            <v/>
          </cell>
          <cell r="L327" t="str">
            <v>Fabián Arnejo C.</v>
          </cell>
          <cell r="M327" t="str">
            <v>Arteal Tenis de Mesa</v>
          </cell>
          <cell r="N327" t="str">
            <v>Arteal Tenis de Mesa</v>
          </cell>
          <cell r="O327">
            <v>37530</v>
          </cell>
          <cell r="P327">
            <v>2002</v>
          </cell>
          <cell r="Q327" t="str">
            <v>Infantil M</v>
          </cell>
          <cell r="R327" t="str">
            <v>M</v>
          </cell>
        </row>
        <row r="328">
          <cell r="C328">
            <v>19696</v>
          </cell>
          <cell r="D328" t="str">
            <v>Arnejo</v>
          </cell>
          <cell r="E328" t="str">
            <v>Seoane</v>
          </cell>
          <cell r="F328" t="str">
            <v>José</v>
          </cell>
          <cell r="G328" t="str">
            <v>Antonio</v>
          </cell>
          <cell r="H328" t="str">
            <v>ARNEJO</v>
          </cell>
          <cell r="I328" t="str">
            <v>SEOANE</v>
          </cell>
          <cell r="J328" t="str">
            <v>JOSE</v>
          </cell>
          <cell r="K328" t="str">
            <v>ANTONIO</v>
          </cell>
          <cell r="L328" t="str">
            <v>José A. Arnejo S.</v>
          </cell>
          <cell r="M328" t="str">
            <v>Arteal Tenis de Mesa</v>
          </cell>
          <cell r="N328" t="str">
            <v>Arteal Tenis de Mesa</v>
          </cell>
          <cell r="O328">
            <v>25491</v>
          </cell>
          <cell r="P328">
            <v>1969</v>
          </cell>
          <cell r="Q328" t="str">
            <v>Vet +40 M</v>
          </cell>
          <cell r="R328" t="str">
            <v>M</v>
          </cell>
        </row>
        <row r="329">
          <cell r="C329">
            <v>50090</v>
          </cell>
          <cell r="D329" t="str">
            <v>Barcia</v>
          </cell>
          <cell r="E329" t="str">
            <v>Paredes</v>
          </cell>
          <cell r="F329" t="str">
            <v>Roberto</v>
          </cell>
          <cell r="G329" t="str">
            <v/>
          </cell>
          <cell r="H329" t="str">
            <v>BARCIA</v>
          </cell>
          <cell r="I329" t="str">
            <v>PAREDES</v>
          </cell>
          <cell r="J329" t="str">
            <v>ROBERTO</v>
          </cell>
          <cell r="K329" t="str">
            <v/>
          </cell>
          <cell r="L329" t="str">
            <v>Roberto Barcia P.</v>
          </cell>
          <cell r="M329" t="str">
            <v>Arteal Tenis de Mesa</v>
          </cell>
          <cell r="N329" t="str">
            <v>Arteal Tenis de Mesa</v>
          </cell>
          <cell r="O329">
            <v>27436</v>
          </cell>
          <cell r="P329">
            <v>1975</v>
          </cell>
          <cell r="Q329" t="str">
            <v>Vet +40 M</v>
          </cell>
          <cell r="R329" t="str">
            <v>M</v>
          </cell>
        </row>
        <row r="330">
          <cell r="C330">
            <v>3905</v>
          </cell>
          <cell r="D330" t="str">
            <v>Bonilla</v>
          </cell>
          <cell r="E330" t="str">
            <v>González</v>
          </cell>
          <cell r="F330" t="str">
            <v>Raquel</v>
          </cell>
          <cell r="G330" t="str">
            <v/>
          </cell>
          <cell r="H330" t="str">
            <v>BONILLA</v>
          </cell>
          <cell r="I330" t="str">
            <v>GONZALEZ</v>
          </cell>
          <cell r="J330" t="str">
            <v>RAQUEL</v>
          </cell>
          <cell r="K330" t="str">
            <v/>
          </cell>
          <cell r="L330" t="str">
            <v>Raquel Bonilla G.</v>
          </cell>
          <cell r="M330" t="str">
            <v>Arteal Tenis de Mesa</v>
          </cell>
          <cell r="N330" t="str">
            <v>Arteal Tenis de Mesa</v>
          </cell>
          <cell r="O330">
            <v>33969</v>
          </cell>
          <cell r="P330">
            <v>1992</v>
          </cell>
          <cell r="Q330" t="str">
            <v>Sénior F</v>
          </cell>
          <cell r="R330" t="str">
            <v>F</v>
          </cell>
        </row>
        <row r="331">
          <cell r="C331">
            <v>50080</v>
          </cell>
          <cell r="D331" t="str">
            <v>Cajade</v>
          </cell>
          <cell r="E331" t="str">
            <v>Frías</v>
          </cell>
          <cell r="F331" t="str">
            <v>Juan</v>
          </cell>
          <cell r="H331" t="str">
            <v>CAJADE</v>
          </cell>
          <cell r="I331" t="str">
            <v>FRIAS</v>
          </cell>
          <cell r="J331" t="str">
            <v>JUAN</v>
          </cell>
          <cell r="K331" t="str">
            <v/>
          </cell>
          <cell r="L331" t="str">
            <v>Juan Cajade F.</v>
          </cell>
          <cell r="M331" t="str">
            <v>Arteal Tenis de Mesa</v>
          </cell>
          <cell r="N331" t="str">
            <v>Arteal Tenis de Mesa</v>
          </cell>
          <cell r="O331">
            <v>25349</v>
          </cell>
          <cell r="P331">
            <v>1969</v>
          </cell>
          <cell r="Q331" t="str">
            <v>Vet +40 M</v>
          </cell>
          <cell r="R331" t="str">
            <v>M</v>
          </cell>
        </row>
        <row r="332">
          <cell r="C332">
            <v>50107</v>
          </cell>
          <cell r="D332" t="str">
            <v>Calvo</v>
          </cell>
          <cell r="E332" t="str">
            <v>Camiño</v>
          </cell>
          <cell r="F332" t="str">
            <v>Cristóbal</v>
          </cell>
          <cell r="G332" t="str">
            <v/>
          </cell>
          <cell r="H332" t="str">
            <v>CALVO</v>
          </cell>
          <cell r="I332" t="str">
            <v>CAMIÑO</v>
          </cell>
          <cell r="J332" t="str">
            <v>CRISTOBAL</v>
          </cell>
          <cell r="K332" t="str">
            <v/>
          </cell>
          <cell r="L332" t="str">
            <v>Cristóbal Calvo C.</v>
          </cell>
          <cell r="M332" t="str">
            <v>Arteal Tenis de Mesa</v>
          </cell>
          <cell r="N332" t="str">
            <v>Arteal Tenis de Mesa</v>
          </cell>
          <cell r="O332">
            <v>31451</v>
          </cell>
          <cell r="P332">
            <v>1986</v>
          </cell>
          <cell r="Q332" t="str">
            <v>Sénior M</v>
          </cell>
          <cell r="R332" t="str">
            <v>M</v>
          </cell>
        </row>
        <row r="333">
          <cell r="C333">
            <v>15702</v>
          </cell>
          <cell r="D333" t="str">
            <v>Calvo</v>
          </cell>
          <cell r="E333" t="str">
            <v>Gómez</v>
          </cell>
          <cell r="F333" t="str">
            <v>Iker</v>
          </cell>
          <cell r="G333" t="str">
            <v/>
          </cell>
          <cell r="H333" t="str">
            <v>CALVO</v>
          </cell>
          <cell r="I333" t="str">
            <v>GOMEZ</v>
          </cell>
          <cell r="J333" t="str">
            <v>IKER</v>
          </cell>
          <cell r="K333" t="str">
            <v/>
          </cell>
          <cell r="L333" t="str">
            <v>Iker Calvo G.</v>
          </cell>
          <cell r="M333" t="str">
            <v>Arteal Tenis de Mesa</v>
          </cell>
          <cell r="N333" t="str">
            <v>Arteal Tenis de Mesa</v>
          </cell>
          <cell r="O333">
            <v>37379</v>
          </cell>
          <cell r="P333">
            <v>2002</v>
          </cell>
          <cell r="Q333" t="str">
            <v>Infantil M</v>
          </cell>
          <cell r="R333" t="str">
            <v>M</v>
          </cell>
        </row>
        <row r="334">
          <cell r="C334">
            <v>9954</v>
          </cell>
          <cell r="D334" t="str">
            <v>Calvo</v>
          </cell>
          <cell r="E334" t="str">
            <v>Martí</v>
          </cell>
          <cell r="F334" t="str">
            <v>Belén</v>
          </cell>
          <cell r="G334" t="str">
            <v/>
          </cell>
          <cell r="H334" t="str">
            <v>CALVO</v>
          </cell>
          <cell r="I334" t="str">
            <v>MARTI</v>
          </cell>
          <cell r="J334" t="str">
            <v>BELEN</v>
          </cell>
          <cell r="K334" t="str">
            <v/>
          </cell>
          <cell r="L334" t="str">
            <v>Belén Calvo M.</v>
          </cell>
          <cell r="M334" t="str">
            <v>Arteal Tenis de Mesa</v>
          </cell>
          <cell r="N334" t="str">
            <v>Arteal Tenis de Mesa</v>
          </cell>
          <cell r="O334">
            <v>36557</v>
          </cell>
          <cell r="P334">
            <v>2000</v>
          </cell>
          <cell r="Q334" t="str">
            <v>Juvenil F</v>
          </cell>
          <cell r="R334" t="str">
            <v>F</v>
          </cell>
        </row>
        <row r="335">
          <cell r="C335">
            <v>8004</v>
          </cell>
          <cell r="D335" t="str">
            <v>Calvo</v>
          </cell>
          <cell r="E335" t="str">
            <v>Martí</v>
          </cell>
          <cell r="F335" t="str">
            <v>Manuel</v>
          </cell>
          <cell r="G335" t="str">
            <v/>
          </cell>
          <cell r="H335" t="str">
            <v>CALVO</v>
          </cell>
          <cell r="I335" t="str">
            <v>MARTI</v>
          </cell>
          <cell r="J335" t="str">
            <v>MANUEL</v>
          </cell>
          <cell r="K335" t="str">
            <v/>
          </cell>
          <cell r="L335" t="str">
            <v>Manuel Calvo M.</v>
          </cell>
          <cell r="M335" t="str">
            <v>Arteal Tenis de Mesa</v>
          </cell>
          <cell r="N335" t="str">
            <v>Arteal Tenis de Mesa</v>
          </cell>
          <cell r="O335">
            <v>35529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8005</v>
          </cell>
          <cell r="D336" t="str">
            <v>Carracedo</v>
          </cell>
          <cell r="E336" t="str">
            <v>Álvarez</v>
          </cell>
          <cell r="F336" t="str">
            <v>Ricardo</v>
          </cell>
          <cell r="G336" t="str">
            <v/>
          </cell>
          <cell r="H336" t="str">
            <v>CARRACEDO</v>
          </cell>
          <cell r="I336" t="str">
            <v>ALVAREZ</v>
          </cell>
          <cell r="J336" t="str">
            <v>RICARDO</v>
          </cell>
          <cell r="K336" t="str">
            <v/>
          </cell>
          <cell r="L336" t="str">
            <v>Ricardo Carracedo Á.</v>
          </cell>
          <cell r="M336" t="str">
            <v>Arteal Tenis de Mesa</v>
          </cell>
          <cell r="N336" t="str">
            <v>Arteal Tenis de Mesa</v>
          </cell>
          <cell r="O336">
            <v>22229</v>
          </cell>
          <cell r="P336">
            <v>1960</v>
          </cell>
          <cell r="Q336" t="str">
            <v>Vet +50 M</v>
          </cell>
          <cell r="R336" t="str">
            <v>M</v>
          </cell>
        </row>
        <row r="337">
          <cell r="C337">
            <v>9192</v>
          </cell>
          <cell r="D337" t="str">
            <v>Cobas</v>
          </cell>
          <cell r="E337" t="str">
            <v>Blanco</v>
          </cell>
          <cell r="F337" t="str">
            <v>Manuel</v>
          </cell>
          <cell r="G337" t="str">
            <v/>
          </cell>
          <cell r="H337" t="str">
            <v>COBAS</v>
          </cell>
          <cell r="I337" t="str">
            <v>BLANCO</v>
          </cell>
          <cell r="J337" t="str">
            <v>MANUEL</v>
          </cell>
          <cell r="K337" t="str">
            <v/>
          </cell>
          <cell r="L337" t="str">
            <v>Manuel Cobas B.</v>
          </cell>
          <cell r="M337" t="str">
            <v>Arteal Tenis de Mesa</v>
          </cell>
          <cell r="N337" t="str">
            <v>Arteal Tenis de Mesa</v>
          </cell>
          <cell r="O337">
            <v>21738</v>
          </cell>
          <cell r="P337">
            <v>1959</v>
          </cell>
          <cell r="Q337" t="str">
            <v>Vet +50 M</v>
          </cell>
          <cell r="R337" t="str">
            <v>M</v>
          </cell>
        </row>
        <row r="338">
          <cell r="C338">
            <v>9186</v>
          </cell>
          <cell r="D338" t="str">
            <v>Cobas</v>
          </cell>
          <cell r="E338" t="str">
            <v>Pena</v>
          </cell>
          <cell r="F338" t="str">
            <v>Judith</v>
          </cell>
          <cell r="G338" t="str">
            <v/>
          </cell>
          <cell r="H338" t="str">
            <v>COBAS</v>
          </cell>
          <cell r="I338" t="str">
            <v>PENA</v>
          </cell>
          <cell r="J338" t="str">
            <v>JUDITH</v>
          </cell>
          <cell r="K338" t="str">
            <v/>
          </cell>
          <cell r="L338" t="str">
            <v>Judith Cobas P.</v>
          </cell>
          <cell r="M338" t="str">
            <v>Arteal Tenis de Mesa</v>
          </cell>
          <cell r="N338" t="str">
            <v>Arteal Tenis de Mesa</v>
          </cell>
          <cell r="O338">
            <v>36829</v>
          </cell>
          <cell r="P338">
            <v>2000</v>
          </cell>
          <cell r="Q338" t="str">
            <v>Juvenil F</v>
          </cell>
          <cell r="R338" t="str">
            <v>F</v>
          </cell>
        </row>
        <row r="339">
          <cell r="C339">
            <v>28883</v>
          </cell>
          <cell r="D339" t="str">
            <v>Darriba</v>
          </cell>
          <cell r="E339" t="str">
            <v>Colmenero</v>
          </cell>
          <cell r="F339" t="str">
            <v>Javier</v>
          </cell>
          <cell r="H339" t="str">
            <v>DARRIBA</v>
          </cell>
          <cell r="I339" t="str">
            <v>COLMENERO</v>
          </cell>
          <cell r="J339" t="str">
            <v>JAVIER</v>
          </cell>
          <cell r="K339" t="str">
            <v/>
          </cell>
          <cell r="L339" t="str">
            <v>Javier Darriba C.</v>
          </cell>
          <cell r="M339" t="str">
            <v>Arteal Tenis de Mesa</v>
          </cell>
          <cell r="N339" t="str">
            <v>Arteal Tenis de Mesa</v>
          </cell>
          <cell r="O339">
            <v>37735</v>
          </cell>
          <cell r="P339">
            <v>2003</v>
          </cell>
          <cell r="Q339" t="str">
            <v>Infantil M</v>
          </cell>
          <cell r="R339" t="str">
            <v>M</v>
          </cell>
        </row>
        <row r="340">
          <cell r="C340">
            <v>28882</v>
          </cell>
          <cell r="D340" t="str">
            <v>Darriba</v>
          </cell>
          <cell r="E340" t="str">
            <v>Colmenero</v>
          </cell>
          <cell r="F340" t="str">
            <v>Millán</v>
          </cell>
          <cell r="H340" t="str">
            <v>DARRIBA</v>
          </cell>
          <cell r="I340" t="str">
            <v>COLMENERO</v>
          </cell>
          <cell r="J340" t="str">
            <v>MILLAN</v>
          </cell>
          <cell r="K340" t="str">
            <v/>
          </cell>
          <cell r="L340" t="str">
            <v>Millán Darriba C.</v>
          </cell>
          <cell r="M340" t="str">
            <v>Arteal Tenis de Mesa</v>
          </cell>
          <cell r="N340" t="str">
            <v>Arteal Tenis de Mesa</v>
          </cell>
          <cell r="O340">
            <v>39606</v>
          </cell>
          <cell r="P340">
            <v>2008</v>
          </cell>
          <cell r="Q340" t="str">
            <v>Pre-Benjamín M</v>
          </cell>
          <cell r="R340" t="str">
            <v>M</v>
          </cell>
        </row>
        <row r="341">
          <cell r="C341">
            <v>27658</v>
          </cell>
          <cell r="D341" t="str">
            <v>Duque</v>
          </cell>
          <cell r="E341" t="str">
            <v>de Moura</v>
          </cell>
          <cell r="F341" t="str">
            <v>Daniela</v>
          </cell>
          <cell r="G341" t="str">
            <v>Ester</v>
          </cell>
          <cell r="H341" t="str">
            <v>DUQUE</v>
          </cell>
          <cell r="I341" t="str">
            <v>DE MOURA</v>
          </cell>
          <cell r="J341" t="str">
            <v>DANIELA</v>
          </cell>
          <cell r="K341" t="str">
            <v>ESTER</v>
          </cell>
          <cell r="L341" t="str">
            <v>Daniela E. Duque d.</v>
          </cell>
          <cell r="M341" t="str">
            <v>Arteal Tenis de Mesa</v>
          </cell>
          <cell r="N341" t="str">
            <v>Arteal Tenis de Mesa</v>
          </cell>
          <cell r="O341">
            <v>36180</v>
          </cell>
          <cell r="P341">
            <v>1999</v>
          </cell>
          <cell r="Q341" t="str">
            <v>Juvenil F</v>
          </cell>
          <cell r="R341" t="str">
            <v>F</v>
          </cell>
        </row>
        <row r="342">
          <cell r="C342">
            <v>324</v>
          </cell>
          <cell r="D342" t="str">
            <v>Fernández</v>
          </cell>
          <cell r="E342" t="str">
            <v>Alborés</v>
          </cell>
          <cell r="F342" t="str">
            <v>José</v>
          </cell>
          <cell r="G342" t="str">
            <v/>
          </cell>
          <cell r="H342" t="str">
            <v>FERNANDEZ</v>
          </cell>
          <cell r="I342" t="str">
            <v>ALBORES</v>
          </cell>
          <cell r="J342" t="str">
            <v>JOSE</v>
          </cell>
          <cell r="K342" t="str">
            <v/>
          </cell>
          <cell r="L342" t="str">
            <v>José Fernández A.</v>
          </cell>
          <cell r="M342" t="str">
            <v>Arteal Tenis de Mesa</v>
          </cell>
          <cell r="N342" t="str">
            <v>Arteal Tenis de Mesa</v>
          </cell>
          <cell r="O342">
            <v>19737</v>
          </cell>
          <cell r="P342">
            <v>1954</v>
          </cell>
          <cell r="Q342" t="str">
            <v>Vet +60 M</v>
          </cell>
          <cell r="R342" t="str">
            <v>M</v>
          </cell>
        </row>
        <row r="343">
          <cell r="C343">
            <v>50089</v>
          </cell>
          <cell r="D343" t="str">
            <v>Fernández</v>
          </cell>
          <cell r="E343" t="str">
            <v>Mosteiro</v>
          </cell>
          <cell r="F343" t="str">
            <v>Ismael</v>
          </cell>
          <cell r="G343" t="str">
            <v/>
          </cell>
          <cell r="H343" t="str">
            <v>FERNANDEZ</v>
          </cell>
          <cell r="I343" t="str">
            <v>MOSTEIRO</v>
          </cell>
          <cell r="J343" t="str">
            <v>ISMAEL</v>
          </cell>
          <cell r="K343" t="str">
            <v/>
          </cell>
          <cell r="L343" t="str">
            <v>Ismael Fernández M.</v>
          </cell>
          <cell r="M343" t="str">
            <v>Arteal Tenis de Mesa</v>
          </cell>
          <cell r="N343" t="str">
            <v>Arteal Tenis de Mesa</v>
          </cell>
          <cell r="O343">
            <v>23137</v>
          </cell>
          <cell r="P343">
            <v>1963</v>
          </cell>
          <cell r="Q343" t="str">
            <v>Vet +50 M</v>
          </cell>
          <cell r="R343" t="str">
            <v>M</v>
          </cell>
        </row>
        <row r="344">
          <cell r="C344">
            <v>17121</v>
          </cell>
          <cell r="D344" t="str">
            <v>Ferreira</v>
          </cell>
          <cell r="E344" t="str">
            <v>de Carvalho</v>
          </cell>
          <cell r="F344" t="str">
            <v>Diogo</v>
          </cell>
          <cell r="G344" t="str">
            <v>Miguel</v>
          </cell>
          <cell r="H344" t="str">
            <v>FERREIRA</v>
          </cell>
          <cell r="I344" t="str">
            <v>DE CARVALHO</v>
          </cell>
          <cell r="J344" t="str">
            <v>DIOGO</v>
          </cell>
          <cell r="K344" t="str">
            <v>MIGUEL</v>
          </cell>
          <cell r="L344" t="str">
            <v>Diogo M. Ferreira d.</v>
          </cell>
          <cell r="M344" t="str">
            <v>Arteal Tenis de Mesa</v>
          </cell>
          <cell r="N344" t="str">
            <v>Arteal Tenis de Mesa</v>
          </cell>
          <cell r="O344">
            <v>33887</v>
          </cell>
          <cell r="P344">
            <v>1992</v>
          </cell>
          <cell r="Q344" t="str">
            <v>Sénior M</v>
          </cell>
          <cell r="R344" t="str">
            <v>M</v>
          </cell>
        </row>
        <row r="345">
          <cell r="C345">
            <v>20041</v>
          </cell>
          <cell r="D345" t="str">
            <v>García</v>
          </cell>
          <cell r="E345" t="str">
            <v>García</v>
          </cell>
          <cell r="F345" t="str">
            <v>Asier</v>
          </cell>
          <cell r="G345" t="str">
            <v/>
          </cell>
          <cell r="H345" t="str">
            <v>GARCIA</v>
          </cell>
          <cell r="I345" t="str">
            <v>GARCIA</v>
          </cell>
          <cell r="J345" t="str">
            <v>ASIER</v>
          </cell>
          <cell r="K345" t="str">
            <v/>
          </cell>
          <cell r="L345" t="str">
            <v>Asier García G.</v>
          </cell>
          <cell r="M345" t="str">
            <v>Arteal Tenis de Mesa</v>
          </cell>
          <cell r="N345" t="str">
            <v>Arteal Tenis de Mesa</v>
          </cell>
          <cell r="O345">
            <v>38260</v>
          </cell>
          <cell r="P345">
            <v>2004</v>
          </cell>
          <cell r="Q345" t="str">
            <v>Alevín M</v>
          </cell>
          <cell r="R345" t="str">
            <v>M</v>
          </cell>
        </row>
        <row r="346">
          <cell r="C346">
            <v>28878</v>
          </cell>
          <cell r="D346" t="str">
            <v>García</v>
          </cell>
          <cell r="E346" t="str">
            <v>García</v>
          </cell>
          <cell r="F346" t="str">
            <v>Berto</v>
          </cell>
          <cell r="H346" t="str">
            <v>GARCIA</v>
          </cell>
          <cell r="I346" t="str">
            <v>GARCIA</v>
          </cell>
          <cell r="J346" t="str">
            <v>BERTO</v>
          </cell>
          <cell r="K346" t="str">
            <v/>
          </cell>
          <cell r="L346" t="str">
            <v>Berto García G.</v>
          </cell>
          <cell r="M346" t="str">
            <v>Arteal Tenis de Mesa</v>
          </cell>
          <cell r="N346" t="str">
            <v>Arteal Tenis de Mesa</v>
          </cell>
          <cell r="O346">
            <v>39854</v>
          </cell>
          <cell r="P346">
            <v>2009</v>
          </cell>
          <cell r="Q346" t="str">
            <v>Pre-Benjamín M</v>
          </cell>
          <cell r="R346" t="str">
            <v>M</v>
          </cell>
        </row>
        <row r="347">
          <cell r="C347">
            <v>18690</v>
          </cell>
          <cell r="D347" t="str">
            <v>García</v>
          </cell>
          <cell r="E347" t="str">
            <v>Lois</v>
          </cell>
          <cell r="F347" t="str">
            <v>Blas</v>
          </cell>
          <cell r="G347" t="str">
            <v/>
          </cell>
          <cell r="H347" t="str">
            <v>GARCIA</v>
          </cell>
          <cell r="I347" t="str">
            <v>LOIS</v>
          </cell>
          <cell r="J347" t="str">
            <v>BLAS</v>
          </cell>
          <cell r="K347" t="str">
            <v/>
          </cell>
          <cell r="L347" t="str">
            <v>Blas García L.</v>
          </cell>
          <cell r="M347" t="str">
            <v>Arteal Tenis de Mesa</v>
          </cell>
          <cell r="N347" t="str">
            <v>Arteal Tenis de Mesa</v>
          </cell>
          <cell r="O347">
            <v>37650</v>
          </cell>
          <cell r="P347">
            <v>2003</v>
          </cell>
          <cell r="Q347" t="str">
            <v>Infantil M</v>
          </cell>
          <cell r="R347" t="str">
            <v>M</v>
          </cell>
        </row>
        <row r="348">
          <cell r="C348">
            <v>50087</v>
          </cell>
          <cell r="D348" t="str">
            <v>García</v>
          </cell>
          <cell r="E348" t="str">
            <v>Tomé</v>
          </cell>
          <cell r="F348" t="str">
            <v>Gonzalo</v>
          </cell>
          <cell r="G348" t="str">
            <v/>
          </cell>
          <cell r="H348" t="str">
            <v>GARCIA</v>
          </cell>
          <cell r="I348" t="str">
            <v>TOME</v>
          </cell>
          <cell r="J348" t="str">
            <v>GONZALO</v>
          </cell>
          <cell r="K348" t="str">
            <v/>
          </cell>
          <cell r="L348" t="str">
            <v>Gonzalo García T.</v>
          </cell>
          <cell r="M348" t="str">
            <v>Arteal Tenis de Mesa</v>
          </cell>
          <cell r="N348" t="str">
            <v>Arteal Tenis de Mesa</v>
          </cell>
          <cell r="O348">
            <v>26613</v>
          </cell>
          <cell r="P348">
            <v>1972</v>
          </cell>
          <cell r="Q348" t="str">
            <v>Vet +40 M</v>
          </cell>
          <cell r="R348" t="str">
            <v>M</v>
          </cell>
        </row>
        <row r="349">
          <cell r="C349">
            <v>3475</v>
          </cell>
          <cell r="D349" t="str">
            <v>Gómez</v>
          </cell>
          <cell r="E349" t="str">
            <v>Fernández</v>
          </cell>
          <cell r="F349" t="str">
            <v>José</v>
          </cell>
          <cell r="G349" t="str">
            <v>Manuel</v>
          </cell>
          <cell r="H349" t="str">
            <v>GOMEZ</v>
          </cell>
          <cell r="I349" t="str">
            <v>FERNANDEZ</v>
          </cell>
          <cell r="J349" t="str">
            <v>JOSE</v>
          </cell>
          <cell r="K349" t="str">
            <v>MANUEL</v>
          </cell>
          <cell r="L349" t="str">
            <v>José M. Gómez F.</v>
          </cell>
          <cell r="M349" t="str">
            <v>Arteal Tenis de Mesa</v>
          </cell>
          <cell r="N349" t="str">
            <v>Arteal Tenis de Mesa</v>
          </cell>
          <cell r="O349">
            <v>32854</v>
          </cell>
          <cell r="P349">
            <v>1989</v>
          </cell>
          <cell r="Q349" t="str">
            <v>Sénior M</v>
          </cell>
          <cell r="R349" t="str">
            <v>M</v>
          </cell>
        </row>
        <row r="350">
          <cell r="C350">
            <v>11150</v>
          </cell>
          <cell r="D350" t="str">
            <v>Gómez</v>
          </cell>
          <cell r="E350" t="str">
            <v>García</v>
          </cell>
          <cell r="F350" t="str">
            <v>Rosa</v>
          </cell>
          <cell r="G350" t="str">
            <v>María</v>
          </cell>
          <cell r="H350" t="str">
            <v>GOMEZ</v>
          </cell>
          <cell r="I350" t="str">
            <v>GARCIA</v>
          </cell>
          <cell r="J350" t="str">
            <v>ROSA</v>
          </cell>
          <cell r="K350" t="str">
            <v>MARIA</v>
          </cell>
          <cell r="L350" t="str">
            <v>Rosa M. Gómez G.</v>
          </cell>
          <cell r="M350" t="str">
            <v>Arteal Tenis de Mesa</v>
          </cell>
          <cell r="N350" t="str">
            <v>Arteal Tenis de Mesa</v>
          </cell>
          <cell r="O350">
            <v>30958</v>
          </cell>
          <cell r="P350">
            <v>1984</v>
          </cell>
          <cell r="Q350" t="str">
            <v>Sénior F</v>
          </cell>
          <cell r="R350" t="str">
            <v>F</v>
          </cell>
        </row>
        <row r="351">
          <cell r="C351">
            <v>50147</v>
          </cell>
          <cell r="D351" t="str">
            <v>González</v>
          </cell>
          <cell r="E351" t="str">
            <v>Toscano</v>
          </cell>
          <cell r="F351" t="str">
            <v>Luis</v>
          </cell>
          <cell r="G351" t="str">
            <v/>
          </cell>
          <cell r="H351" t="str">
            <v>GONZALEZ</v>
          </cell>
          <cell r="I351" t="str">
            <v>TOSCANO</v>
          </cell>
          <cell r="J351" t="str">
            <v>LUIS</v>
          </cell>
          <cell r="K351" t="str">
            <v/>
          </cell>
          <cell r="L351" t="str">
            <v>Luis González T.</v>
          </cell>
          <cell r="M351" t="str">
            <v>Arteal Tenis de Mesa</v>
          </cell>
          <cell r="N351" t="str">
            <v>Arteal Tenis de Mesa</v>
          </cell>
          <cell r="O351">
            <v>34679</v>
          </cell>
          <cell r="P351">
            <v>1994</v>
          </cell>
          <cell r="Q351" t="str">
            <v>Sub-23 M</v>
          </cell>
          <cell r="R351" t="str">
            <v>M</v>
          </cell>
        </row>
        <row r="352">
          <cell r="C352">
            <v>21097</v>
          </cell>
          <cell r="D352" t="str">
            <v>Iamandi</v>
          </cell>
          <cell r="E352" t="str">
            <v/>
          </cell>
          <cell r="F352" t="str">
            <v>Roxana</v>
          </cell>
          <cell r="G352" t="str">
            <v>Mihaela</v>
          </cell>
          <cell r="H352" t="str">
            <v>IAMANDI</v>
          </cell>
          <cell r="I352" t="str">
            <v/>
          </cell>
          <cell r="J352" t="str">
            <v>ROXANA</v>
          </cell>
          <cell r="K352" t="str">
            <v>MIHAELA</v>
          </cell>
          <cell r="L352" t="str">
            <v>Roxana M. Iamandi</v>
          </cell>
          <cell r="M352" t="str">
            <v>Arteal Tenis de Mesa</v>
          </cell>
          <cell r="N352" t="str">
            <v>Arteal Tenis de Mesa</v>
          </cell>
          <cell r="O352">
            <v>34602</v>
          </cell>
          <cell r="P352">
            <v>1994</v>
          </cell>
          <cell r="Q352" t="str">
            <v>Sub-23 F</v>
          </cell>
          <cell r="R352" t="str">
            <v>F</v>
          </cell>
        </row>
        <row r="353">
          <cell r="C353">
            <v>22026</v>
          </cell>
          <cell r="D353" t="str">
            <v>Istrate</v>
          </cell>
          <cell r="F353" t="str">
            <v>Roxana</v>
          </cell>
          <cell r="G353" t="str">
            <v>Ana María</v>
          </cell>
          <cell r="H353" t="str">
            <v>ISTRATE</v>
          </cell>
          <cell r="I353" t="str">
            <v/>
          </cell>
          <cell r="J353" t="str">
            <v>ROXANA</v>
          </cell>
          <cell r="K353" t="str">
            <v>ANA MARIA</v>
          </cell>
          <cell r="L353" t="str">
            <v>Roxana A. Istrate</v>
          </cell>
          <cell r="M353" t="str">
            <v>Arteal Tenis de Mesa</v>
          </cell>
          <cell r="N353" t="str">
            <v>Arteal Tenis de Mesa</v>
          </cell>
          <cell r="O353">
            <v>34357</v>
          </cell>
          <cell r="P353">
            <v>1994</v>
          </cell>
          <cell r="Q353" t="str">
            <v>Sub-23 F</v>
          </cell>
          <cell r="R353" t="str">
            <v>F</v>
          </cell>
        </row>
        <row r="354">
          <cell r="C354">
            <v>1291</v>
          </cell>
          <cell r="D354" t="str">
            <v>Junhui</v>
          </cell>
          <cell r="E354" t="str">
            <v/>
          </cell>
          <cell r="F354" t="str">
            <v>Liu</v>
          </cell>
          <cell r="G354" t="str">
            <v/>
          </cell>
          <cell r="H354" t="str">
            <v>JUNHUI</v>
          </cell>
          <cell r="I354" t="str">
            <v/>
          </cell>
          <cell r="J354" t="str">
            <v>LIU</v>
          </cell>
          <cell r="K354" t="str">
            <v/>
          </cell>
          <cell r="L354" t="str">
            <v>Liu Junhui</v>
          </cell>
          <cell r="M354" t="str">
            <v>Arteal Tenis de Mesa</v>
          </cell>
          <cell r="N354" t="str">
            <v>Arteal Tenis de Mesa</v>
          </cell>
          <cell r="O354">
            <v>25970</v>
          </cell>
          <cell r="P354">
            <v>1971</v>
          </cell>
          <cell r="Q354" t="str">
            <v>Vet +40 M</v>
          </cell>
          <cell r="R354" t="str">
            <v>M</v>
          </cell>
        </row>
        <row r="355">
          <cell r="C355">
            <v>18693</v>
          </cell>
          <cell r="D355" t="str">
            <v>Koatz</v>
          </cell>
          <cell r="E355" t="str">
            <v/>
          </cell>
          <cell r="F355" t="str">
            <v>Andrés</v>
          </cell>
          <cell r="G355" t="str">
            <v/>
          </cell>
          <cell r="H355" t="str">
            <v>KOATZ</v>
          </cell>
          <cell r="I355" t="str">
            <v/>
          </cell>
          <cell r="J355" t="str">
            <v>ANDRES</v>
          </cell>
          <cell r="K355" t="str">
            <v/>
          </cell>
          <cell r="L355" t="str">
            <v>Andrés Koatz</v>
          </cell>
          <cell r="M355" t="str">
            <v>Arteal Tenis de Mesa</v>
          </cell>
          <cell r="N355" t="str">
            <v>Arteal Tenis de Mesa</v>
          </cell>
          <cell r="O355">
            <v>32874</v>
          </cell>
          <cell r="P355">
            <v>1990</v>
          </cell>
          <cell r="Q355" t="str">
            <v>Sénior M</v>
          </cell>
          <cell r="R355" t="str">
            <v>M</v>
          </cell>
        </row>
        <row r="356">
          <cell r="C356">
            <v>1290</v>
          </cell>
          <cell r="D356" t="str">
            <v>Lois</v>
          </cell>
          <cell r="E356" t="str">
            <v>González</v>
          </cell>
          <cell r="F356" t="str">
            <v>Pablo</v>
          </cell>
          <cell r="G356" t="str">
            <v/>
          </cell>
          <cell r="H356" t="str">
            <v>LOIS</v>
          </cell>
          <cell r="I356" t="str">
            <v>GONZALEZ</v>
          </cell>
          <cell r="J356" t="str">
            <v>PABLO</v>
          </cell>
          <cell r="K356" t="str">
            <v/>
          </cell>
          <cell r="L356" t="str">
            <v>Pablo Lois G.</v>
          </cell>
          <cell r="M356" t="str">
            <v>Arteal Tenis de Mesa</v>
          </cell>
          <cell r="N356" t="str">
            <v>Arteal Tenis de Mesa</v>
          </cell>
          <cell r="O356">
            <v>25967</v>
          </cell>
          <cell r="P356">
            <v>1971</v>
          </cell>
          <cell r="Q356" t="str">
            <v>Vet +40 M</v>
          </cell>
          <cell r="R356" t="str">
            <v>M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 t="str">
            <v/>
          </cell>
          <cell r="H357" t="str">
            <v>LOPEZ</v>
          </cell>
          <cell r="I357" t="str">
            <v>BLANCO</v>
          </cell>
          <cell r="J357" t="str">
            <v>LOIS</v>
          </cell>
          <cell r="K357" t="str">
            <v/>
          </cell>
          <cell r="L357" t="str">
            <v>Lois López B.</v>
          </cell>
          <cell r="M357" t="str">
            <v>Arteal Tenis de Mesa</v>
          </cell>
          <cell r="N357" t="str">
            <v>Arteal Tenis de Mesa</v>
          </cell>
          <cell r="O357">
            <v>35065</v>
          </cell>
          <cell r="P357">
            <v>1996</v>
          </cell>
          <cell r="Q357" t="str">
            <v>Sub-23 M</v>
          </cell>
          <cell r="R357" t="str">
            <v>M</v>
          </cell>
        </row>
        <row r="358">
          <cell r="C358">
            <v>9953</v>
          </cell>
          <cell r="D358" t="str">
            <v>López</v>
          </cell>
          <cell r="E358" t="str">
            <v>Blanco</v>
          </cell>
          <cell r="F358" t="str">
            <v>UXIA</v>
          </cell>
          <cell r="G358" t="str">
            <v/>
          </cell>
          <cell r="H358" t="str">
            <v>LOPEZ</v>
          </cell>
          <cell r="I358" t="str">
            <v>BLANCO</v>
          </cell>
          <cell r="J358" t="str">
            <v>UXIA</v>
          </cell>
          <cell r="K358" t="str">
            <v/>
          </cell>
          <cell r="L358" t="str">
            <v>UXIA López B.</v>
          </cell>
          <cell r="M358" t="str">
            <v>Arteal Tenis de Mesa</v>
          </cell>
          <cell r="N358" t="str">
            <v>Arteal Tenis de Mesa</v>
          </cell>
          <cell r="O358">
            <v>35909</v>
          </cell>
          <cell r="P358">
            <v>1998</v>
          </cell>
          <cell r="Q358" t="str">
            <v>Sub-23 F</v>
          </cell>
          <cell r="R358" t="str">
            <v>F</v>
          </cell>
        </row>
        <row r="359">
          <cell r="C359">
            <v>27663</v>
          </cell>
          <cell r="D359" t="str">
            <v>Louzao</v>
          </cell>
          <cell r="E359" t="str">
            <v>Silvoso</v>
          </cell>
          <cell r="F359" t="str">
            <v>José</v>
          </cell>
          <cell r="G359" t="str">
            <v>Manuel</v>
          </cell>
          <cell r="H359" t="str">
            <v>LOUZAO</v>
          </cell>
          <cell r="I359" t="str">
            <v>SILVOSO</v>
          </cell>
          <cell r="J359" t="str">
            <v>JOSE</v>
          </cell>
          <cell r="K359" t="str">
            <v>MANUEL</v>
          </cell>
          <cell r="L359" t="str">
            <v>José M. Louzao S.</v>
          </cell>
          <cell r="M359" t="str">
            <v>Arteal Tenis de Mesa</v>
          </cell>
          <cell r="N359" t="str">
            <v>Arteal Tenis de Mesa</v>
          </cell>
          <cell r="O359">
            <v>27180</v>
          </cell>
          <cell r="P359">
            <v>1974</v>
          </cell>
          <cell r="Q359" t="str">
            <v>Vet +40 M</v>
          </cell>
          <cell r="R359" t="str">
            <v>M</v>
          </cell>
        </row>
        <row r="360">
          <cell r="C360">
            <v>21998</v>
          </cell>
          <cell r="D360" t="str">
            <v>Magariños</v>
          </cell>
          <cell r="E360" t="str">
            <v>Feijoo</v>
          </cell>
          <cell r="F360" t="str">
            <v>Mario</v>
          </cell>
          <cell r="G360" t="str">
            <v/>
          </cell>
          <cell r="H360" t="str">
            <v>MAGARIÑOS</v>
          </cell>
          <cell r="I360" t="str">
            <v>FEIJOO</v>
          </cell>
          <cell r="J360" t="str">
            <v>MARIO</v>
          </cell>
          <cell r="K360" t="str">
            <v/>
          </cell>
          <cell r="L360" t="str">
            <v>Mario Magariños F.</v>
          </cell>
          <cell r="M360" t="str">
            <v>Arteal Tenis de Mesa</v>
          </cell>
          <cell r="N360" t="str">
            <v>Arteal Tenis de Mesa</v>
          </cell>
          <cell r="P360">
            <v>0</v>
          </cell>
          <cell r="Q360" t="str">
            <v>- M</v>
          </cell>
          <cell r="R360" t="str">
            <v>M</v>
          </cell>
        </row>
        <row r="361">
          <cell r="C361">
            <v>2900</v>
          </cell>
          <cell r="D361" t="str">
            <v>Martín</v>
          </cell>
          <cell r="E361" t="str">
            <v>Barranco</v>
          </cell>
          <cell r="F361" t="str">
            <v>Francisco</v>
          </cell>
          <cell r="G361" t="str">
            <v/>
          </cell>
          <cell r="H361" t="str">
            <v>MARTIN</v>
          </cell>
          <cell r="I361" t="str">
            <v>BARRANCO</v>
          </cell>
          <cell r="J361" t="str">
            <v>FRANCISCO</v>
          </cell>
          <cell r="K361" t="str">
            <v/>
          </cell>
          <cell r="L361" t="str">
            <v>Francisco Martín B.</v>
          </cell>
          <cell r="M361" t="str">
            <v>Arteal Tenis de Mesa</v>
          </cell>
          <cell r="N361" t="str">
            <v>Arteal Tenis de Mesa</v>
          </cell>
          <cell r="O361">
            <v>31810</v>
          </cell>
          <cell r="P361">
            <v>1987</v>
          </cell>
          <cell r="Q361" t="str">
            <v>Sénior M</v>
          </cell>
          <cell r="R361" t="str">
            <v>M</v>
          </cell>
        </row>
        <row r="362">
          <cell r="C362">
            <v>18620</v>
          </cell>
          <cell r="D362" t="str">
            <v>Melinda</v>
          </cell>
          <cell r="E362" t="str">
            <v>Ciurcui</v>
          </cell>
          <cell r="F362" t="str">
            <v>Zita</v>
          </cell>
          <cell r="G362" t="str">
            <v/>
          </cell>
          <cell r="H362" t="str">
            <v>MELINDA</v>
          </cell>
          <cell r="I362" t="str">
            <v>CIURCUI</v>
          </cell>
          <cell r="J362" t="str">
            <v>ZITA</v>
          </cell>
          <cell r="K362" t="str">
            <v/>
          </cell>
          <cell r="L362" t="str">
            <v>Zita Melinda C.</v>
          </cell>
          <cell r="M362" t="str">
            <v>Arteal Tenis de Mesa</v>
          </cell>
          <cell r="N362" t="str">
            <v>Arteal Tenis de Mesa</v>
          </cell>
          <cell r="O362">
            <v>33514</v>
          </cell>
          <cell r="P362">
            <v>1991</v>
          </cell>
          <cell r="Q362" t="str">
            <v>Sénior F</v>
          </cell>
          <cell r="R362" t="str">
            <v>F</v>
          </cell>
        </row>
        <row r="363">
          <cell r="C363">
            <v>21143</v>
          </cell>
          <cell r="D363" t="str">
            <v>Mendes</v>
          </cell>
          <cell r="E363" t="str">
            <v>da Encarnçao</v>
          </cell>
          <cell r="F363" t="str">
            <v>José</v>
          </cell>
          <cell r="G363" t="str">
            <v>Enio</v>
          </cell>
          <cell r="H363" t="str">
            <v>MENDES</v>
          </cell>
          <cell r="I363" t="str">
            <v>DA ENCARNÇAO</v>
          </cell>
          <cell r="J363" t="str">
            <v>JOSE</v>
          </cell>
          <cell r="K363" t="str">
            <v>ENIO</v>
          </cell>
          <cell r="L363" t="str">
            <v>José E. Mendes d.</v>
          </cell>
          <cell r="M363" t="str">
            <v>Arteal Tenis de Mesa</v>
          </cell>
          <cell r="N363" t="str">
            <v>Arteal Tenis de Mesa</v>
          </cell>
          <cell r="O363">
            <v>31056</v>
          </cell>
          <cell r="P363">
            <v>1985</v>
          </cell>
          <cell r="Q363" t="str">
            <v>Sénior M</v>
          </cell>
          <cell r="R363" t="str">
            <v>M</v>
          </cell>
        </row>
        <row r="364">
          <cell r="C364">
            <v>6638</v>
          </cell>
          <cell r="D364" t="str">
            <v>Miguélez</v>
          </cell>
          <cell r="E364" t="str">
            <v>Díaz</v>
          </cell>
          <cell r="F364" t="str">
            <v>Eliseo</v>
          </cell>
          <cell r="G364" t="str">
            <v>Xabier</v>
          </cell>
          <cell r="H364" t="str">
            <v>MIGUELEZ</v>
          </cell>
          <cell r="I364" t="str">
            <v>DIAZ</v>
          </cell>
          <cell r="J364" t="str">
            <v>ELISEO</v>
          </cell>
          <cell r="K364" t="str">
            <v>XABIER</v>
          </cell>
          <cell r="L364" t="str">
            <v>Eliseo X. Miguélez D.</v>
          </cell>
          <cell r="M364" t="str">
            <v>Arteal Tenis de Mesa</v>
          </cell>
          <cell r="N364" t="str">
            <v>Arteal Tenis de Mesa</v>
          </cell>
          <cell r="O364">
            <v>16490</v>
          </cell>
          <cell r="P364">
            <v>1945</v>
          </cell>
          <cell r="Q364" t="str">
            <v>Vet +65 M</v>
          </cell>
          <cell r="R364" t="str">
            <v>M</v>
          </cell>
        </row>
        <row r="365">
          <cell r="C365">
            <v>22646</v>
          </cell>
          <cell r="D365" t="str">
            <v>Moreira</v>
          </cell>
          <cell r="E365" t="str">
            <v>Cardoso</v>
          </cell>
          <cell r="F365" t="str">
            <v>Iolanda</v>
          </cell>
          <cell r="G365" t="str">
            <v>Catarina</v>
          </cell>
          <cell r="H365" t="str">
            <v>MOREIRA</v>
          </cell>
          <cell r="I365" t="str">
            <v>CARDOSO</v>
          </cell>
          <cell r="J365" t="str">
            <v>IOLANDA</v>
          </cell>
          <cell r="K365" t="str">
            <v>CATARINA</v>
          </cell>
          <cell r="L365" t="str">
            <v>Iolanda C. Moreira C.</v>
          </cell>
          <cell r="M365" t="str">
            <v>Arteal Tenis de Mesa</v>
          </cell>
          <cell r="N365" t="str">
            <v>Arteal Tenis de Mesa</v>
          </cell>
          <cell r="O365">
            <v>33473</v>
          </cell>
          <cell r="P365">
            <v>1991</v>
          </cell>
          <cell r="Q365" t="str">
            <v>Sénior F</v>
          </cell>
          <cell r="R365" t="str">
            <v>F</v>
          </cell>
        </row>
        <row r="366">
          <cell r="C366">
            <v>22650</v>
          </cell>
          <cell r="D366" t="str">
            <v>Mosteiro</v>
          </cell>
          <cell r="E366" t="str">
            <v>Pájaro</v>
          </cell>
          <cell r="F366" t="str">
            <v>Adrián</v>
          </cell>
          <cell r="H366" t="str">
            <v>MOSTEIRO</v>
          </cell>
          <cell r="I366" t="str">
            <v>PAJARO</v>
          </cell>
          <cell r="J366" t="str">
            <v>ADRIAN</v>
          </cell>
          <cell r="K366" t="str">
            <v/>
          </cell>
          <cell r="L366" t="str">
            <v>Adrián Mosteiro P.</v>
          </cell>
          <cell r="M366" t="str">
            <v>Arteal Tenis de Mesa</v>
          </cell>
          <cell r="N366" t="str">
            <v>Arteal Tenis de Mesa</v>
          </cell>
          <cell r="O366">
            <v>36617</v>
          </cell>
          <cell r="P366">
            <v>2000</v>
          </cell>
          <cell r="Q366" t="str">
            <v>Juvenil M</v>
          </cell>
          <cell r="R366" t="str">
            <v>M</v>
          </cell>
        </row>
        <row r="367">
          <cell r="C367">
            <v>50148</v>
          </cell>
          <cell r="D367" t="str">
            <v>Mosteiro</v>
          </cell>
          <cell r="E367" t="str">
            <v>Pájaro</v>
          </cell>
          <cell r="F367" t="str">
            <v>Adrián</v>
          </cell>
          <cell r="G367" t="str">
            <v>Ramón</v>
          </cell>
          <cell r="H367" t="str">
            <v>MOSTEIRO</v>
          </cell>
          <cell r="I367" t="str">
            <v>PAJARO</v>
          </cell>
          <cell r="J367" t="str">
            <v>ADRIAN</v>
          </cell>
          <cell r="K367" t="str">
            <v>RAMON</v>
          </cell>
          <cell r="L367" t="str">
            <v>Adrián R. Mosteiro P.</v>
          </cell>
          <cell r="M367" t="str">
            <v>Arteal Tenis de Mesa</v>
          </cell>
          <cell r="N367" t="str">
            <v>Arteal Tenis de Mesa</v>
          </cell>
          <cell r="O367">
            <v>36617</v>
          </cell>
          <cell r="P367">
            <v>2000</v>
          </cell>
          <cell r="Q367" t="str">
            <v>Juvenil M</v>
          </cell>
          <cell r="R367" t="str">
            <v>M</v>
          </cell>
        </row>
        <row r="368">
          <cell r="C368">
            <v>2426</v>
          </cell>
          <cell r="D368" t="str">
            <v>Nine</v>
          </cell>
          <cell r="E368" t="str">
            <v>Rey</v>
          </cell>
          <cell r="F368" t="str">
            <v>María</v>
          </cell>
          <cell r="G368" t="str">
            <v>Teresa</v>
          </cell>
          <cell r="H368" t="str">
            <v>NINE</v>
          </cell>
          <cell r="I368" t="str">
            <v>REY</v>
          </cell>
          <cell r="J368" t="str">
            <v>MARIA</v>
          </cell>
          <cell r="K368" t="str">
            <v>TERESA</v>
          </cell>
          <cell r="L368" t="str">
            <v>María T. Nine R.</v>
          </cell>
          <cell r="M368" t="str">
            <v>Arteal Tenis de Mesa</v>
          </cell>
          <cell r="N368" t="str">
            <v>Arteal Tenis de Mesa</v>
          </cell>
          <cell r="O368">
            <v>30577</v>
          </cell>
          <cell r="P368">
            <v>1983</v>
          </cell>
          <cell r="Q368" t="str">
            <v>Sénior F</v>
          </cell>
          <cell r="R368" t="str">
            <v>F</v>
          </cell>
        </row>
        <row r="369">
          <cell r="C369">
            <v>949</v>
          </cell>
          <cell r="D369" t="str">
            <v>Nogueira</v>
          </cell>
          <cell r="E369" t="str">
            <v>Diz</v>
          </cell>
          <cell r="F369" t="str">
            <v>Carlos</v>
          </cell>
          <cell r="G369" t="str">
            <v/>
          </cell>
          <cell r="H369" t="str">
            <v>NOGUEIRA</v>
          </cell>
          <cell r="I369" t="str">
            <v>DIZ</v>
          </cell>
          <cell r="J369" t="str">
            <v>CARLOS</v>
          </cell>
          <cell r="K369" t="str">
            <v/>
          </cell>
          <cell r="L369" t="str">
            <v>Carlos Nogueira D.</v>
          </cell>
          <cell r="M369" t="str">
            <v>Arteal Tenis de Mesa</v>
          </cell>
          <cell r="N369" t="str">
            <v>Arteal Tenis de Mesa</v>
          </cell>
          <cell r="O369">
            <v>23808</v>
          </cell>
          <cell r="P369">
            <v>1965</v>
          </cell>
          <cell r="Q369" t="str">
            <v>Vet +50 M</v>
          </cell>
          <cell r="R369" t="str">
            <v>M</v>
          </cell>
        </row>
        <row r="370">
          <cell r="C370">
            <v>10339</v>
          </cell>
          <cell r="D370" t="str">
            <v>Padín</v>
          </cell>
          <cell r="E370" t="str">
            <v>Cores</v>
          </cell>
          <cell r="F370" t="str">
            <v>Ángel</v>
          </cell>
          <cell r="G370" t="str">
            <v/>
          </cell>
          <cell r="H370" t="str">
            <v>PADIN</v>
          </cell>
          <cell r="I370" t="str">
            <v>CORES</v>
          </cell>
          <cell r="J370" t="str">
            <v>ANGEL</v>
          </cell>
          <cell r="K370" t="str">
            <v/>
          </cell>
          <cell r="L370" t="str">
            <v>Ángel Padín C.</v>
          </cell>
          <cell r="M370" t="str">
            <v>Arteal Tenis de Mesa</v>
          </cell>
          <cell r="N370" t="str">
            <v>Arteal Tenis de Mesa</v>
          </cell>
          <cell r="O370">
            <v>34286</v>
          </cell>
          <cell r="P370">
            <v>1993</v>
          </cell>
          <cell r="Q370" t="str">
            <v>Sénior M</v>
          </cell>
          <cell r="R370" t="str">
            <v>M</v>
          </cell>
        </row>
        <row r="371">
          <cell r="C371">
            <v>9193</v>
          </cell>
          <cell r="D371" t="str">
            <v>Pena</v>
          </cell>
          <cell r="E371" t="str">
            <v>Vázquez</v>
          </cell>
          <cell r="F371" t="str">
            <v>Esther</v>
          </cell>
          <cell r="G371" t="str">
            <v/>
          </cell>
          <cell r="H371" t="str">
            <v>PENA</v>
          </cell>
          <cell r="I371" t="str">
            <v>VAZQUEZ</v>
          </cell>
          <cell r="J371" t="str">
            <v>ESTHER</v>
          </cell>
          <cell r="K371" t="str">
            <v/>
          </cell>
          <cell r="L371" t="str">
            <v>Esther Pena V.</v>
          </cell>
          <cell r="M371" t="str">
            <v>Arteal Tenis de Mesa</v>
          </cell>
          <cell r="N371" t="str">
            <v>Arteal Tenis de Mesa</v>
          </cell>
          <cell r="O371">
            <v>23445</v>
          </cell>
          <cell r="P371">
            <v>1964</v>
          </cell>
          <cell r="Q371" t="str">
            <v>Vet +50 F</v>
          </cell>
          <cell r="R371" t="str">
            <v>F</v>
          </cell>
        </row>
        <row r="372">
          <cell r="C372">
            <v>26812</v>
          </cell>
          <cell r="D372" t="str">
            <v>Pérez</v>
          </cell>
          <cell r="E372" t="str">
            <v>Bonilla</v>
          </cell>
          <cell r="F372" t="str">
            <v>Raquel</v>
          </cell>
          <cell r="H372" t="str">
            <v>PEREZ</v>
          </cell>
          <cell r="I372" t="str">
            <v>BONILLA</v>
          </cell>
          <cell r="J372" t="str">
            <v>RAQUEL</v>
          </cell>
          <cell r="K372" t="str">
            <v/>
          </cell>
          <cell r="L372" t="str">
            <v>Raquel Pérez B.</v>
          </cell>
          <cell r="M372" t="str">
            <v>Arteal Tenis de Mesa</v>
          </cell>
          <cell r="N372" t="str">
            <v>Arteal Tenis de Mesa</v>
          </cell>
          <cell r="O372">
            <v>22537</v>
          </cell>
          <cell r="P372">
            <v>1961</v>
          </cell>
          <cell r="Q372" t="str">
            <v>Vet +50 F</v>
          </cell>
          <cell r="R372" t="str">
            <v>F</v>
          </cell>
        </row>
        <row r="373">
          <cell r="C373">
            <v>8651</v>
          </cell>
          <cell r="D373" t="str">
            <v>Porteiro</v>
          </cell>
          <cell r="E373" t="str">
            <v>Allo</v>
          </cell>
          <cell r="F373" t="str">
            <v>Jesús</v>
          </cell>
          <cell r="G373" t="str">
            <v/>
          </cell>
          <cell r="H373" t="str">
            <v>PORTEIRO</v>
          </cell>
          <cell r="I373" t="str">
            <v>ALLO</v>
          </cell>
          <cell r="J373" t="str">
            <v>JESUS</v>
          </cell>
          <cell r="K373" t="str">
            <v/>
          </cell>
          <cell r="L373" t="str">
            <v>Jesús Porteiro A.</v>
          </cell>
          <cell r="M373" t="str">
            <v>Arteal Tenis de Mesa</v>
          </cell>
          <cell r="N373" t="str">
            <v>Arteal Tenis de Mesa</v>
          </cell>
          <cell r="O373">
            <v>28238</v>
          </cell>
          <cell r="P373">
            <v>1977</v>
          </cell>
          <cell r="Q373" t="str">
            <v>Vet +40 M</v>
          </cell>
          <cell r="R373" t="str">
            <v>M</v>
          </cell>
        </row>
        <row r="374">
          <cell r="C374">
            <v>17346</v>
          </cell>
          <cell r="D374" t="str">
            <v>Quintáns</v>
          </cell>
          <cell r="E374" t="str">
            <v>Labandeira</v>
          </cell>
          <cell r="F374" t="str">
            <v>Laura</v>
          </cell>
          <cell r="G374" t="str">
            <v/>
          </cell>
          <cell r="H374" t="str">
            <v>QUINTANS</v>
          </cell>
          <cell r="I374" t="str">
            <v>LABANDEIRA</v>
          </cell>
          <cell r="J374" t="str">
            <v>LAURA</v>
          </cell>
          <cell r="K374" t="str">
            <v/>
          </cell>
          <cell r="L374" t="str">
            <v>Laura Quintáns L.</v>
          </cell>
          <cell r="M374" t="str">
            <v>Arteal Tenis de Mesa</v>
          </cell>
          <cell r="N374" t="str">
            <v>Arteal Tenis de Mesa</v>
          </cell>
          <cell r="O374">
            <v>36750</v>
          </cell>
          <cell r="P374">
            <v>2000</v>
          </cell>
          <cell r="Q374" t="str">
            <v>Juvenil F</v>
          </cell>
          <cell r="R374" t="str">
            <v>F</v>
          </cell>
        </row>
        <row r="375">
          <cell r="C375">
            <v>7469</v>
          </cell>
          <cell r="D375" t="str">
            <v>Regueiro</v>
          </cell>
          <cell r="E375" t="str">
            <v>Pombo</v>
          </cell>
          <cell r="F375" t="str">
            <v>Martín</v>
          </cell>
          <cell r="G375" t="str">
            <v/>
          </cell>
          <cell r="H375" t="str">
            <v>REGUEIRO</v>
          </cell>
          <cell r="I375" t="str">
            <v>POMBO</v>
          </cell>
          <cell r="J375" t="str">
            <v>MARTIN</v>
          </cell>
          <cell r="K375" t="str">
            <v/>
          </cell>
          <cell r="L375" t="str">
            <v>Martín Regueiro P.</v>
          </cell>
          <cell r="M375" t="str">
            <v>Arteal Tenis de Mesa</v>
          </cell>
          <cell r="N375" t="str">
            <v>Arteal Tenis de Mesa</v>
          </cell>
          <cell r="O375">
            <v>35551</v>
          </cell>
          <cell r="P375">
            <v>1997</v>
          </cell>
          <cell r="Q375" t="str">
            <v>Sub-23 M</v>
          </cell>
          <cell r="R375" t="str">
            <v>M</v>
          </cell>
        </row>
        <row r="376">
          <cell r="C376">
            <v>3578</v>
          </cell>
          <cell r="D376" t="str">
            <v>Sancho</v>
          </cell>
          <cell r="E376" t="str">
            <v>Martínez</v>
          </cell>
          <cell r="F376" t="str">
            <v>Libre</v>
          </cell>
          <cell r="G376" t="str">
            <v/>
          </cell>
          <cell r="H376" t="str">
            <v>SANCHO</v>
          </cell>
          <cell r="I376" t="str">
            <v>MARTINEZ</v>
          </cell>
          <cell r="J376" t="str">
            <v>LIBRE</v>
          </cell>
          <cell r="K376" t="str">
            <v/>
          </cell>
          <cell r="L376" t="str">
            <v>Libre Sancho M.</v>
          </cell>
          <cell r="M376" t="str">
            <v>Arteal Tenis de Mesa</v>
          </cell>
          <cell r="N376" t="str">
            <v>Arteal Tenis de Mesa</v>
          </cell>
          <cell r="O376">
            <v>33043</v>
          </cell>
          <cell r="P376">
            <v>1990</v>
          </cell>
          <cell r="Q376" t="str">
            <v>Sénior M</v>
          </cell>
          <cell r="R376" t="str">
            <v>M</v>
          </cell>
        </row>
        <row r="377">
          <cell r="C377">
            <v>16749</v>
          </cell>
          <cell r="D377" t="str">
            <v>Sixto</v>
          </cell>
          <cell r="E377" t="str">
            <v>Sanjosé</v>
          </cell>
          <cell r="F377" t="str">
            <v>Roi</v>
          </cell>
          <cell r="G377" t="str">
            <v/>
          </cell>
          <cell r="H377" t="str">
            <v>SIXTO</v>
          </cell>
          <cell r="I377" t="str">
            <v>SANJOSE</v>
          </cell>
          <cell r="J377" t="str">
            <v>ROI</v>
          </cell>
          <cell r="K377" t="str">
            <v/>
          </cell>
          <cell r="L377" t="str">
            <v>Roi Sixto S.</v>
          </cell>
          <cell r="M377" t="str">
            <v>Arteal Tenis de Mesa</v>
          </cell>
          <cell r="N377" t="str">
            <v>Arteal Tenis de Mesa</v>
          </cell>
          <cell r="O377">
            <v>28807</v>
          </cell>
          <cell r="P377">
            <v>1978</v>
          </cell>
          <cell r="Q377" t="str">
            <v>Sénior M</v>
          </cell>
          <cell r="R377" t="str">
            <v>M</v>
          </cell>
        </row>
        <row r="378">
          <cell r="C378">
            <v>9316</v>
          </cell>
          <cell r="D378" t="str">
            <v>Souto</v>
          </cell>
          <cell r="E378" t="str">
            <v>Pena</v>
          </cell>
          <cell r="F378" t="str">
            <v>Avelino</v>
          </cell>
          <cell r="G378" t="str">
            <v/>
          </cell>
          <cell r="H378" t="str">
            <v>SOUTO</v>
          </cell>
          <cell r="I378" t="str">
            <v>PENA</v>
          </cell>
          <cell r="J378" t="str">
            <v>AVELINO</v>
          </cell>
          <cell r="K378" t="str">
            <v/>
          </cell>
          <cell r="L378" t="str">
            <v>Avelino Souto P.</v>
          </cell>
          <cell r="M378" t="str">
            <v>Arteal Tenis de Mesa</v>
          </cell>
          <cell r="N378" t="str">
            <v>Arteal Tenis de Mesa</v>
          </cell>
          <cell r="O378">
            <v>24515</v>
          </cell>
          <cell r="P378">
            <v>1967</v>
          </cell>
          <cell r="Q378" t="str">
            <v>Vet +50 M</v>
          </cell>
          <cell r="R378" t="str">
            <v>M</v>
          </cell>
        </row>
        <row r="379">
          <cell r="C379">
            <v>3791</v>
          </cell>
          <cell r="D379" t="str">
            <v>Taboada</v>
          </cell>
          <cell r="E379" t="str">
            <v>Valverde</v>
          </cell>
          <cell r="F379" t="str">
            <v>Rafael</v>
          </cell>
          <cell r="G379" t="str">
            <v/>
          </cell>
          <cell r="H379" t="str">
            <v>TABOADA</v>
          </cell>
          <cell r="I379" t="str">
            <v>VALVERDE</v>
          </cell>
          <cell r="J379" t="str">
            <v>RAFAEL</v>
          </cell>
          <cell r="K379" t="str">
            <v/>
          </cell>
          <cell r="L379" t="str">
            <v>Rafael Taboada V.</v>
          </cell>
          <cell r="M379" t="str">
            <v>Arteal Tenis de Mesa</v>
          </cell>
          <cell r="N379" t="str">
            <v>Arteal Tenis de Mesa</v>
          </cell>
          <cell r="O379">
            <v>33568</v>
          </cell>
          <cell r="P379">
            <v>1991</v>
          </cell>
          <cell r="Q379" t="str">
            <v>Sénior M</v>
          </cell>
          <cell r="R379" t="str">
            <v>M</v>
          </cell>
        </row>
        <row r="380">
          <cell r="C380">
            <v>7830</v>
          </cell>
          <cell r="D380" t="str">
            <v>Torres</v>
          </cell>
          <cell r="E380" t="str">
            <v>Tobío</v>
          </cell>
          <cell r="F380" t="str">
            <v>Francisco</v>
          </cell>
          <cell r="G380" t="str">
            <v>Javier</v>
          </cell>
          <cell r="H380" t="str">
            <v>TORRES</v>
          </cell>
          <cell r="I380" t="str">
            <v>TOBIO</v>
          </cell>
          <cell r="J380" t="str">
            <v>FRANCISCO</v>
          </cell>
          <cell r="K380" t="str">
            <v>JAVIER</v>
          </cell>
          <cell r="L380" t="str">
            <v>Francisco J. Torres T.</v>
          </cell>
          <cell r="M380" t="str">
            <v>Sociedad Liceo de Noia</v>
          </cell>
          <cell r="N380" t="str">
            <v>Sociedad Liceo de Noia</v>
          </cell>
          <cell r="O380">
            <v>35416</v>
          </cell>
          <cell r="P380">
            <v>1996</v>
          </cell>
          <cell r="Q380" t="str">
            <v>Sub-23 M</v>
          </cell>
          <cell r="R380" t="str">
            <v>M</v>
          </cell>
        </row>
        <row r="381">
          <cell r="C381">
            <v>28879</v>
          </cell>
          <cell r="D381" t="str">
            <v>Valcárcel</v>
          </cell>
          <cell r="E381" t="str">
            <v>Pazos</v>
          </cell>
          <cell r="F381" t="str">
            <v>David</v>
          </cell>
          <cell r="H381" t="str">
            <v>VALCARCEL</v>
          </cell>
          <cell r="I381" t="str">
            <v>PAZOS</v>
          </cell>
          <cell r="J381" t="str">
            <v>DAVID</v>
          </cell>
          <cell r="K381" t="str">
            <v/>
          </cell>
          <cell r="L381" t="str">
            <v>David Valcárcel P.</v>
          </cell>
          <cell r="M381" t="str">
            <v>Arteal Tenis de Mesa</v>
          </cell>
          <cell r="N381" t="str">
            <v>Arteal Tenis de Mesa</v>
          </cell>
          <cell r="O381">
            <v>39115</v>
          </cell>
          <cell r="P381">
            <v>2007</v>
          </cell>
          <cell r="Q381" t="str">
            <v>Benjamín M</v>
          </cell>
          <cell r="R381" t="str">
            <v>M</v>
          </cell>
        </row>
        <row r="382">
          <cell r="C382" t="str">
            <v>I12</v>
          </cell>
          <cell r="D382" t="str">
            <v>Bernárdez</v>
          </cell>
          <cell r="E382" t="str">
            <v>Gato</v>
          </cell>
          <cell r="F382" t="str">
            <v>Constantino</v>
          </cell>
          <cell r="H382" t="str">
            <v>BERNARDEZ</v>
          </cell>
          <cell r="I382" t="str">
            <v>GATO</v>
          </cell>
          <cell r="J382" t="str">
            <v>CONSTANTINO</v>
          </cell>
          <cell r="K382" t="str">
            <v/>
          </cell>
          <cell r="L382" t="str">
            <v>Constantino Bernárdez G.</v>
          </cell>
          <cell r="M382" t="str">
            <v>Asociación DOA</v>
          </cell>
          <cell r="N382" t="str">
            <v>Asociación DOA</v>
          </cell>
          <cell r="P382">
            <v>-1</v>
          </cell>
          <cell r="Q382" t="str">
            <v>Discapacitados M</v>
          </cell>
          <cell r="R382" t="str">
            <v>M</v>
          </cell>
        </row>
        <row r="383">
          <cell r="C383" t="str">
            <v>I14</v>
          </cell>
          <cell r="D383" t="str">
            <v>Estévez</v>
          </cell>
          <cell r="E383" t="str">
            <v>Durán</v>
          </cell>
          <cell r="F383" t="str">
            <v>Manuel</v>
          </cell>
          <cell r="H383" t="str">
            <v>ESTEVEZ</v>
          </cell>
          <cell r="I383" t="str">
            <v>DURAN</v>
          </cell>
          <cell r="J383" t="str">
            <v>MANUEL</v>
          </cell>
          <cell r="K383" t="str">
            <v/>
          </cell>
          <cell r="L383" t="str">
            <v>Manuel Estévez D.</v>
          </cell>
          <cell r="M383" t="str">
            <v>Asociación DOA</v>
          </cell>
          <cell r="N383" t="str">
            <v>Asociación DOA</v>
          </cell>
          <cell r="P383">
            <v>-1</v>
          </cell>
          <cell r="Q383" t="str">
            <v>Discapacitados M</v>
          </cell>
          <cell r="R383" t="str">
            <v>M</v>
          </cell>
        </row>
        <row r="384">
          <cell r="C384" t="str">
            <v>I15</v>
          </cell>
          <cell r="D384" t="str">
            <v>Gutiérrez</v>
          </cell>
          <cell r="E384" t="str">
            <v>Ortega</v>
          </cell>
          <cell r="F384" t="str">
            <v>Miguel</v>
          </cell>
          <cell r="G384" t="str">
            <v>Ángel</v>
          </cell>
          <cell r="H384" t="str">
            <v>GUTIERREZ</v>
          </cell>
          <cell r="I384" t="str">
            <v>ORTEGA</v>
          </cell>
          <cell r="J384" t="str">
            <v>MIGUEL</v>
          </cell>
          <cell r="K384" t="str">
            <v>ANGEL</v>
          </cell>
          <cell r="L384" t="str">
            <v>Miguel Á. Gutiérrez O.</v>
          </cell>
          <cell r="M384" t="str">
            <v>Asociación DOA</v>
          </cell>
          <cell r="N384" t="str">
            <v>Asociación DOA</v>
          </cell>
          <cell r="P384">
            <v>-1</v>
          </cell>
          <cell r="Q384" t="str">
            <v>Discapacitados M</v>
          </cell>
          <cell r="R384" t="str">
            <v>M</v>
          </cell>
        </row>
        <row r="385">
          <cell r="C385" t="str">
            <v>I13</v>
          </cell>
          <cell r="D385" t="str">
            <v>Rodal</v>
          </cell>
          <cell r="E385" t="str">
            <v>Molanes</v>
          </cell>
          <cell r="F385" t="str">
            <v>Guillermo</v>
          </cell>
          <cell r="H385" t="str">
            <v>RODAL</v>
          </cell>
          <cell r="I385" t="str">
            <v>MOLANES</v>
          </cell>
          <cell r="J385" t="str">
            <v>GUILLERMO</v>
          </cell>
          <cell r="K385" t="str">
            <v/>
          </cell>
          <cell r="L385" t="str">
            <v>Guillermo Rodal M.</v>
          </cell>
          <cell r="M385" t="str">
            <v>Asociación DOA</v>
          </cell>
          <cell r="N385" t="str">
            <v>Asociación DOA</v>
          </cell>
          <cell r="P385">
            <v>-1</v>
          </cell>
          <cell r="Q385" t="str">
            <v>Discapacitados M</v>
          </cell>
          <cell r="R385" t="str">
            <v>M</v>
          </cell>
        </row>
        <row r="386">
          <cell r="C386" t="str">
            <v>P102</v>
          </cell>
          <cell r="D386" t="str">
            <v>Lages</v>
          </cell>
          <cell r="E386" t="str">
            <v/>
          </cell>
          <cell r="F386" t="str">
            <v>Sebastiao</v>
          </cell>
          <cell r="G386" t="str">
            <v/>
          </cell>
          <cell r="H386" t="str">
            <v>LAGES</v>
          </cell>
          <cell r="I386" t="str">
            <v/>
          </cell>
          <cell r="J386" t="str">
            <v>SEBASTIAO</v>
          </cell>
          <cell r="K386" t="str">
            <v/>
          </cell>
          <cell r="L386" t="str">
            <v>Sebastiao Lages</v>
          </cell>
          <cell r="M386" t="str">
            <v>C Atlântico Madalena</v>
          </cell>
          <cell r="N386" t="str">
            <v>C Atlântico Madalena</v>
          </cell>
          <cell r="O386">
            <v>37257</v>
          </cell>
          <cell r="P386">
            <v>2002</v>
          </cell>
          <cell r="Q386" t="str">
            <v>Infantil M</v>
          </cell>
          <cell r="R386" t="str">
            <v>M</v>
          </cell>
        </row>
        <row r="387">
          <cell r="C387" t="str">
            <v>P100</v>
          </cell>
          <cell r="D387" t="str">
            <v>Magalhaes</v>
          </cell>
          <cell r="E387" t="str">
            <v/>
          </cell>
          <cell r="F387" t="str">
            <v>Miguel</v>
          </cell>
          <cell r="G387" t="str">
            <v/>
          </cell>
          <cell r="H387" t="str">
            <v>MAGALHAES</v>
          </cell>
          <cell r="I387" t="str">
            <v/>
          </cell>
          <cell r="J387" t="str">
            <v>MIGUEL</v>
          </cell>
          <cell r="K387" t="str">
            <v/>
          </cell>
          <cell r="L387" t="str">
            <v>Miguel Magalhaes</v>
          </cell>
          <cell r="M387" t="str">
            <v>C Atlântico Madalena</v>
          </cell>
          <cell r="N387" t="str">
            <v>C Atlântico Madalena</v>
          </cell>
          <cell r="O387">
            <v>37257</v>
          </cell>
          <cell r="P387">
            <v>2002</v>
          </cell>
          <cell r="Q387" t="str">
            <v>Infantil M</v>
          </cell>
          <cell r="R387" t="str">
            <v>M</v>
          </cell>
        </row>
        <row r="388">
          <cell r="C388">
            <v>6524</v>
          </cell>
          <cell r="D388" t="str">
            <v>Alonso</v>
          </cell>
          <cell r="E388" t="str">
            <v>Piñeiro</v>
          </cell>
          <cell r="F388" t="str">
            <v>Carlos</v>
          </cell>
          <cell r="G388" t="str">
            <v/>
          </cell>
          <cell r="H388" t="str">
            <v>ALONSO</v>
          </cell>
          <cell r="I388" t="str">
            <v>PIÑEIRO</v>
          </cell>
          <cell r="J388" t="str">
            <v>CARLOS</v>
          </cell>
          <cell r="K388" t="str">
            <v/>
          </cell>
          <cell r="L388" t="str">
            <v>Carlos Alonso P.</v>
          </cell>
          <cell r="M388" t="str">
            <v>Cambados Tenis de Mesa</v>
          </cell>
          <cell r="N388" t="str">
            <v>Cambados Tenis de Mesa</v>
          </cell>
          <cell r="O388">
            <v>26240</v>
          </cell>
          <cell r="P388">
            <v>1971</v>
          </cell>
          <cell r="Q388" t="str">
            <v>Vet +40 M</v>
          </cell>
          <cell r="R388" t="str">
            <v>M</v>
          </cell>
        </row>
        <row r="389">
          <cell r="C389">
            <v>449</v>
          </cell>
          <cell r="D389" t="str">
            <v>Barreiro</v>
          </cell>
          <cell r="E389" t="str">
            <v>Álvarez</v>
          </cell>
          <cell r="F389" t="str">
            <v>Enrique</v>
          </cell>
          <cell r="G389" t="str">
            <v/>
          </cell>
          <cell r="H389" t="str">
            <v>BARREIRO</v>
          </cell>
          <cell r="I389" t="str">
            <v>ALVAREZ</v>
          </cell>
          <cell r="J389" t="str">
            <v>ENRIQUE</v>
          </cell>
          <cell r="K389" t="str">
            <v/>
          </cell>
          <cell r="L389" t="str">
            <v>Enrique Barreiro Á.</v>
          </cell>
          <cell r="M389" t="str">
            <v>Cambados Tenis de Mesa</v>
          </cell>
          <cell r="N389" t="str">
            <v>Cambados Tenis de Mesa</v>
          </cell>
          <cell r="O389">
            <v>20704</v>
          </cell>
          <cell r="P389">
            <v>1956</v>
          </cell>
          <cell r="Q389" t="str">
            <v>Vet +60 M</v>
          </cell>
          <cell r="R389" t="str">
            <v>M</v>
          </cell>
        </row>
        <row r="390">
          <cell r="C390">
            <v>759</v>
          </cell>
          <cell r="D390" t="str">
            <v>Barreiro</v>
          </cell>
          <cell r="E390" t="str">
            <v>Álvarez</v>
          </cell>
          <cell r="F390" t="str">
            <v>Serafín</v>
          </cell>
          <cell r="G390" t="str">
            <v/>
          </cell>
          <cell r="H390" t="str">
            <v>BARREIRO</v>
          </cell>
          <cell r="I390" t="str">
            <v>ALVAREZ</v>
          </cell>
          <cell r="J390" t="str">
            <v>SERAFIN</v>
          </cell>
          <cell r="K390" t="str">
            <v/>
          </cell>
          <cell r="L390" t="str">
            <v>Serafín Barreiro Á.</v>
          </cell>
          <cell r="M390" t="str">
            <v>Cambados Tenis de Mesa</v>
          </cell>
          <cell r="N390" t="str">
            <v>Cambados Tenis de Mesa</v>
          </cell>
          <cell r="O390">
            <v>22615</v>
          </cell>
          <cell r="P390">
            <v>1961</v>
          </cell>
          <cell r="Q390" t="str">
            <v>Vet +50 M</v>
          </cell>
          <cell r="R390" t="str">
            <v>M</v>
          </cell>
        </row>
        <row r="391">
          <cell r="C391">
            <v>1990</v>
          </cell>
          <cell r="D391" t="str">
            <v>Barreiro</v>
          </cell>
          <cell r="E391" t="str">
            <v>Martínez</v>
          </cell>
          <cell r="F391" t="str">
            <v>Enrique</v>
          </cell>
          <cell r="G391" t="str">
            <v/>
          </cell>
          <cell r="H391" t="str">
            <v>BARREIRO</v>
          </cell>
          <cell r="I391" t="str">
            <v>MARTINEZ</v>
          </cell>
          <cell r="J391" t="str">
            <v>ENRIQUE</v>
          </cell>
          <cell r="K391" t="str">
            <v/>
          </cell>
          <cell r="L391" t="str">
            <v>Enrique Barreiro M.</v>
          </cell>
          <cell r="M391" t="str">
            <v>Cambados Tenis de Mesa</v>
          </cell>
          <cell r="N391" t="str">
            <v>Cambados Tenis de Mesa</v>
          </cell>
          <cell r="O391">
            <v>29171</v>
          </cell>
          <cell r="P391">
            <v>1979</v>
          </cell>
          <cell r="Q391" t="str">
            <v>Sénior M</v>
          </cell>
          <cell r="R391" t="str">
            <v>M</v>
          </cell>
        </row>
        <row r="392">
          <cell r="C392">
            <v>887</v>
          </cell>
          <cell r="D392" t="str">
            <v>Barros</v>
          </cell>
          <cell r="E392" t="str">
            <v>Rey</v>
          </cell>
          <cell r="F392" t="str">
            <v>Ramón</v>
          </cell>
          <cell r="G392" t="str">
            <v/>
          </cell>
          <cell r="H392" t="str">
            <v>BARROS</v>
          </cell>
          <cell r="I392" t="str">
            <v>REY</v>
          </cell>
          <cell r="J392" t="str">
            <v>RAMON</v>
          </cell>
          <cell r="K392" t="str">
            <v/>
          </cell>
          <cell r="L392" t="str">
            <v>Ramón Barros R.</v>
          </cell>
          <cell r="M392" t="str">
            <v>Cambados Tenis de Mesa</v>
          </cell>
          <cell r="N392" t="str">
            <v>Cambados Tenis de Mesa</v>
          </cell>
          <cell r="O392">
            <v>23403</v>
          </cell>
          <cell r="P392">
            <v>1964</v>
          </cell>
          <cell r="Q392" t="str">
            <v>Vet +50 M</v>
          </cell>
          <cell r="R392" t="str">
            <v>M</v>
          </cell>
        </row>
        <row r="393">
          <cell r="C393">
            <v>50514</v>
          </cell>
          <cell r="D393" t="str">
            <v>Betanzos</v>
          </cell>
          <cell r="E393" t="str">
            <v>Núñez</v>
          </cell>
          <cell r="F393" t="str">
            <v>Laura</v>
          </cell>
          <cell r="H393" t="str">
            <v>BETANZOS</v>
          </cell>
          <cell r="I393" t="str">
            <v>NUÑEZ</v>
          </cell>
          <cell r="J393" t="str">
            <v>LAURA</v>
          </cell>
          <cell r="K393" t="str">
            <v/>
          </cell>
          <cell r="L393" t="str">
            <v>Laura Betanzos N.</v>
          </cell>
          <cell r="M393" t="str">
            <v>Cambados Tenis de Mesa</v>
          </cell>
          <cell r="N393" t="str">
            <v>Cambados Tenis de Mesa</v>
          </cell>
          <cell r="O393">
            <v>37361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50513</v>
          </cell>
          <cell r="D394" t="str">
            <v>Betanzos</v>
          </cell>
          <cell r="E394" t="str">
            <v>Núñez</v>
          </cell>
          <cell r="F394" t="str">
            <v>Pilar</v>
          </cell>
          <cell r="H394" t="str">
            <v>BETANZOS</v>
          </cell>
          <cell r="I394" t="str">
            <v>NUÑEZ</v>
          </cell>
          <cell r="J394" t="str">
            <v>PILAR</v>
          </cell>
          <cell r="K394" t="str">
            <v/>
          </cell>
          <cell r="L394" t="str">
            <v>Pilar Betanzos N.</v>
          </cell>
          <cell r="M394" t="str">
            <v>Cambados Tenis de Mesa</v>
          </cell>
          <cell r="N394" t="str">
            <v>Cambados Tenis de Mesa</v>
          </cell>
          <cell r="O394">
            <v>36915</v>
          </cell>
          <cell r="P394">
            <v>2001</v>
          </cell>
          <cell r="Q394" t="str">
            <v>Juvenil F</v>
          </cell>
          <cell r="R394" t="str">
            <v>F</v>
          </cell>
        </row>
        <row r="395">
          <cell r="C395">
            <v>50515</v>
          </cell>
          <cell r="D395" t="str">
            <v>Betanzos</v>
          </cell>
          <cell r="E395" t="str">
            <v>Núñez</v>
          </cell>
          <cell r="F395" t="str">
            <v>Samuel</v>
          </cell>
          <cell r="H395" t="str">
            <v>BETANZOS</v>
          </cell>
          <cell r="I395" t="str">
            <v>NUÑEZ</v>
          </cell>
          <cell r="J395" t="str">
            <v>SAMUEL</v>
          </cell>
          <cell r="K395" t="str">
            <v/>
          </cell>
          <cell r="L395" t="str">
            <v>Samuel Betanzos N.</v>
          </cell>
          <cell r="M395" t="str">
            <v>Cambados Tenis de Mesa</v>
          </cell>
          <cell r="N395" t="str">
            <v>Cambados Tenis de Mesa</v>
          </cell>
          <cell r="O395">
            <v>39066</v>
          </cell>
          <cell r="P395">
            <v>2006</v>
          </cell>
          <cell r="Q395" t="str">
            <v>Benjamín M</v>
          </cell>
          <cell r="R395" t="str">
            <v>M</v>
          </cell>
        </row>
        <row r="396">
          <cell r="C396">
            <v>4462</v>
          </cell>
          <cell r="D396" t="str">
            <v>Bregua</v>
          </cell>
          <cell r="E396" t="str">
            <v>Carro</v>
          </cell>
          <cell r="F396" t="str">
            <v>Nicolás</v>
          </cell>
          <cell r="G396" t="str">
            <v/>
          </cell>
          <cell r="H396" t="str">
            <v>BREGUA</v>
          </cell>
          <cell r="I396" t="str">
            <v>CARRO</v>
          </cell>
          <cell r="J396" t="str">
            <v>NICOLAS</v>
          </cell>
          <cell r="K396" t="str">
            <v/>
          </cell>
          <cell r="L396" t="str">
            <v>Nicolás Bregua C.</v>
          </cell>
          <cell r="M396" t="str">
            <v>Cambados Tenis de Mesa</v>
          </cell>
          <cell r="N396" t="str">
            <v>Cambados Tenis de Mesa</v>
          </cell>
          <cell r="O396">
            <v>33029</v>
          </cell>
          <cell r="P396">
            <v>1990</v>
          </cell>
          <cell r="Q396" t="str">
            <v>Sénior M</v>
          </cell>
          <cell r="R396" t="str">
            <v>M</v>
          </cell>
        </row>
        <row r="397">
          <cell r="C397">
            <v>8818</v>
          </cell>
          <cell r="D397" t="str">
            <v>Chaves</v>
          </cell>
          <cell r="E397" t="str">
            <v>Fraga</v>
          </cell>
          <cell r="F397" t="str">
            <v>Andrea</v>
          </cell>
          <cell r="G397" t="str">
            <v/>
          </cell>
          <cell r="H397" t="str">
            <v>CHAVES</v>
          </cell>
          <cell r="I397" t="str">
            <v>FRAGA</v>
          </cell>
          <cell r="J397" t="str">
            <v>ANDREA</v>
          </cell>
          <cell r="K397" t="str">
            <v/>
          </cell>
          <cell r="L397" t="str">
            <v>Andrea Chaves F.</v>
          </cell>
          <cell r="M397" t="str">
            <v>Cambados Tenis de Mesa</v>
          </cell>
          <cell r="N397" t="str">
            <v>Cambados Tenis de Mesa</v>
          </cell>
          <cell r="O397">
            <v>36264</v>
          </cell>
          <cell r="P397">
            <v>1999</v>
          </cell>
          <cell r="Q397" t="str">
            <v>Juvenil F</v>
          </cell>
          <cell r="R397" t="str">
            <v>F</v>
          </cell>
        </row>
        <row r="398">
          <cell r="C398">
            <v>5667</v>
          </cell>
          <cell r="D398" t="str">
            <v>Chaves</v>
          </cell>
          <cell r="E398" t="str">
            <v>Vilas</v>
          </cell>
          <cell r="F398" t="str">
            <v>Miguel</v>
          </cell>
          <cell r="G398" t="str">
            <v>Ángel</v>
          </cell>
          <cell r="H398" t="str">
            <v>CHAVES</v>
          </cell>
          <cell r="I398" t="str">
            <v>VILAS</v>
          </cell>
          <cell r="J398" t="str">
            <v>MIGUEL</v>
          </cell>
          <cell r="K398" t="str">
            <v>ANGEL</v>
          </cell>
          <cell r="L398" t="str">
            <v>Miguel Á. Chaves V.</v>
          </cell>
          <cell r="M398" t="str">
            <v>Cambados Tenis de Mesa</v>
          </cell>
          <cell r="N398" t="str">
            <v>Cambados Tenis de Mesa</v>
          </cell>
          <cell r="O398">
            <v>24738</v>
          </cell>
          <cell r="P398">
            <v>1967</v>
          </cell>
          <cell r="Q398" t="str">
            <v>Vet +50 M</v>
          </cell>
          <cell r="R398" t="str">
            <v>M</v>
          </cell>
        </row>
        <row r="399">
          <cell r="C399">
            <v>18593</v>
          </cell>
          <cell r="D399" t="str">
            <v>Duarte</v>
          </cell>
          <cell r="E399" t="str">
            <v>Zorrilla</v>
          </cell>
          <cell r="F399" t="str">
            <v>Simón</v>
          </cell>
          <cell r="G399" t="str">
            <v/>
          </cell>
          <cell r="H399" t="str">
            <v>DUARTE</v>
          </cell>
          <cell r="I399" t="str">
            <v>ZORRILLA</v>
          </cell>
          <cell r="J399" t="str">
            <v>SIMON</v>
          </cell>
          <cell r="K399" t="str">
            <v/>
          </cell>
          <cell r="L399" t="str">
            <v>Simón Duarte Z.</v>
          </cell>
          <cell r="M399" t="str">
            <v>Cambados Tenis de Mesa</v>
          </cell>
          <cell r="N399" t="str">
            <v>Cambados Tenis de Mesa</v>
          </cell>
          <cell r="O399">
            <v>36161</v>
          </cell>
          <cell r="P399">
            <v>1999</v>
          </cell>
          <cell r="Q399" t="str">
            <v>Juvenil M</v>
          </cell>
          <cell r="R399" t="str">
            <v>M</v>
          </cell>
        </row>
        <row r="400">
          <cell r="C400">
            <v>19803</v>
          </cell>
          <cell r="D400" t="str">
            <v>Fernández</v>
          </cell>
          <cell r="E400" t="str">
            <v>González</v>
          </cell>
          <cell r="F400" t="str">
            <v>José</v>
          </cell>
          <cell r="G400" t="str">
            <v>Antonio</v>
          </cell>
          <cell r="H400" t="str">
            <v>FERNANDEZ</v>
          </cell>
          <cell r="I400" t="str">
            <v>GONZALEZ</v>
          </cell>
          <cell r="J400" t="str">
            <v>JOSE</v>
          </cell>
          <cell r="K400" t="str">
            <v>ANTONIO</v>
          </cell>
          <cell r="L400" t="str">
            <v>José A. Fernández G.</v>
          </cell>
          <cell r="M400" t="str">
            <v>Cambados Tenis de Mesa</v>
          </cell>
          <cell r="N400" t="str">
            <v>Cambados Tenis de Mesa</v>
          </cell>
          <cell r="O400">
            <v>36326</v>
          </cell>
          <cell r="P400">
            <v>1999</v>
          </cell>
          <cell r="Q400" t="str">
            <v>Juvenil M</v>
          </cell>
          <cell r="R400" t="str">
            <v>M</v>
          </cell>
        </row>
        <row r="401">
          <cell r="C401">
            <v>17235</v>
          </cell>
          <cell r="D401" t="str">
            <v>Fernández</v>
          </cell>
          <cell r="E401" t="str">
            <v>González</v>
          </cell>
          <cell r="F401" t="str">
            <v>Santiago</v>
          </cell>
          <cell r="G401" t="str">
            <v/>
          </cell>
          <cell r="H401" t="str">
            <v>FERNANDEZ</v>
          </cell>
          <cell r="I401" t="str">
            <v>GONZALEZ</v>
          </cell>
          <cell r="J401" t="str">
            <v>SANTIAGO</v>
          </cell>
          <cell r="K401" t="str">
            <v/>
          </cell>
          <cell r="L401" t="str">
            <v>Santiago Fernández G.</v>
          </cell>
          <cell r="M401" t="str">
            <v>Cambados Tenis de Mesa</v>
          </cell>
          <cell r="N401" t="str">
            <v>Cambados Tenis de Mesa</v>
          </cell>
          <cell r="O401">
            <v>36048</v>
          </cell>
          <cell r="P401">
            <v>1998</v>
          </cell>
          <cell r="Q401" t="str">
            <v>Sub-23 M</v>
          </cell>
          <cell r="R401" t="str">
            <v>M</v>
          </cell>
        </row>
        <row r="402">
          <cell r="C402">
            <v>855</v>
          </cell>
          <cell r="D402" t="str">
            <v>Gambra</v>
          </cell>
          <cell r="E402" t="str">
            <v>Said</v>
          </cell>
          <cell r="F402" t="str">
            <v>Jorge</v>
          </cell>
          <cell r="G402" t="str">
            <v/>
          </cell>
          <cell r="H402" t="str">
            <v>GAMBRA</v>
          </cell>
          <cell r="I402" t="str">
            <v>SAID</v>
          </cell>
          <cell r="J402" t="str">
            <v>JORGE</v>
          </cell>
          <cell r="K402" t="str">
            <v/>
          </cell>
          <cell r="L402" t="str">
            <v>Jorge Gambra S.</v>
          </cell>
          <cell r="M402" t="str">
            <v>Cambados Tenis de Mesa</v>
          </cell>
          <cell r="N402" t="str">
            <v>Cambados Tenis de Mesa</v>
          </cell>
          <cell r="O402">
            <v>23012</v>
          </cell>
          <cell r="P402">
            <v>1963</v>
          </cell>
          <cell r="Q402" t="str">
            <v>Vet +50 M</v>
          </cell>
          <cell r="R402" t="str">
            <v>M</v>
          </cell>
        </row>
        <row r="403">
          <cell r="C403">
            <v>20953</v>
          </cell>
          <cell r="D403" t="str">
            <v>González</v>
          </cell>
          <cell r="E403" t="str">
            <v>Bermúdez</v>
          </cell>
          <cell r="F403" t="str">
            <v>Martín</v>
          </cell>
          <cell r="G403" t="str">
            <v/>
          </cell>
          <cell r="H403" t="str">
            <v>GONZALEZ</v>
          </cell>
          <cell r="I403" t="str">
            <v>BERMUDEZ</v>
          </cell>
          <cell r="J403" t="str">
            <v>MARTIN</v>
          </cell>
          <cell r="K403" t="str">
            <v/>
          </cell>
          <cell r="L403" t="str">
            <v>Martín González B.</v>
          </cell>
          <cell r="M403" t="str">
            <v>Cambados Tenis de Mesa</v>
          </cell>
          <cell r="N403" t="str">
            <v>Cambados Tenis de Mesa</v>
          </cell>
          <cell r="O403">
            <v>36632</v>
          </cell>
          <cell r="P403">
            <v>2000</v>
          </cell>
          <cell r="Q403" t="str">
            <v>Juvenil M</v>
          </cell>
          <cell r="R403" t="str">
            <v>M</v>
          </cell>
        </row>
        <row r="404">
          <cell r="C404">
            <v>10816</v>
          </cell>
          <cell r="D404" t="str">
            <v>Iglesias</v>
          </cell>
          <cell r="E404" t="str">
            <v>Lema</v>
          </cell>
          <cell r="F404" t="str">
            <v>Benito</v>
          </cell>
          <cell r="G404" t="str">
            <v/>
          </cell>
          <cell r="H404" t="str">
            <v>IGLESIAS</v>
          </cell>
          <cell r="I404" t="str">
            <v>LEMA</v>
          </cell>
          <cell r="J404" t="str">
            <v>BENITO</v>
          </cell>
          <cell r="K404" t="str">
            <v/>
          </cell>
          <cell r="L404" t="str">
            <v>Benito Iglesias L.</v>
          </cell>
          <cell r="M404" t="str">
            <v>Cambados Tenis de Mesa</v>
          </cell>
          <cell r="N404" t="str">
            <v>Cambados Tenis de Mesa</v>
          </cell>
          <cell r="O404">
            <v>30125</v>
          </cell>
          <cell r="P404">
            <v>1982</v>
          </cell>
          <cell r="Q404" t="str">
            <v>Sénior F</v>
          </cell>
          <cell r="R404" t="str">
            <v>F</v>
          </cell>
        </row>
        <row r="405">
          <cell r="C405">
            <v>4465</v>
          </cell>
          <cell r="D405" t="str">
            <v>Lois</v>
          </cell>
          <cell r="E405" t="str">
            <v>Serto</v>
          </cell>
          <cell r="F405" t="str">
            <v>Rubén</v>
          </cell>
          <cell r="G405" t="str">
            <v/>
          </cell>
          <cell r="H405" t="str">
            <v>LOIS</v>
          </cell>
          <cell r="I405" t="str">
            <v>SERTO</v>
          </cell>
          <cell r="J405" t="str">
            <v>RUBEN</v>
          </cell>
          <cell r="K405" t="str">
            <v/>
          </cell>
          <cell r="L405" t="str">
            <v>Rubén Lois S.</v>
          </cell>
          <cell r="M405" t="str">
            <v>Cambados Tenis de Mesa</v>
          </cell>
          <cell r="N405" t="str">
            <v>Cambados Tenis de Mesa</v>
          </cell>
          <cell r="O405">
            <v>33985</v>
          </cell>
          <cell r="P405">
            <v>1993</v>
          </cell>
          <cell r="Q405" t="str">
            <v>Sénior M</v>
          </cell>
          <cell r="R405" t="str">
            <v>M</v>
          </cell>
        </row>
        <row r="406">
          <cell r="C406">
            <v>22483</v>
          </cell>
          <cell r="D406" t="str">
            <v>Maneiro</v>
          </cell>
          <cell r="E406" t="str">
            <v>Fraga</v>
          </cell>
          <cell r="F406" t="str">
            <v>Miguel</v>
          </cell>
          <cell r="H406" t="str">
            <v>MANEIRO</v>
          </cell>
          <cell r="I406" t="str">
            <v>FRAGA</v>
          </cell>
          <cell r="J406" t="str">
            <v>MIGUEL</v>
          </cell>
          <cell r="K406" t="str">
            <v/>
          </cell>
          <cell r="L406" t="str">
            <v>Miguel Maneiro F.</v>
          </cell>
          <cell r="M406" t="str">
            <v>Cambados Tenis de Mesa</v>
          </cell>
          <cell r="N406" t="str">
            <v>Cambados Tenis de Mesa</v>
          </cell>
          <cell r="O406">
            <v>26093</v>
          </cell>
          <cell r="P406">
            <v>1971</v>
          </cell>
          <cell r="Q406" t="str">
            <v>Vet +40 M</v>
          </cell>
          <cell r="R406" t="str">
            <v>M</v>
          </cell>
        </row>
        <row r="407">
          <cell r="C407">
            <v>18592</v>
          </cell>
          <cell r="D407" t="str">
            <v>Mariño</v>
          </cell>
          <cell r="E407" t="str">
            <v>Costa</v>
          </cell>
          <cell r="F407" t="str">
            <v>Diego</v>
          </cell>
          <cell r="G407" t="str">
            <v/>
          </cell>
          <cell r="H407" t="str">
            <v>MARIÑO</v>
          </cell>
          <cell r="I407" t="str">
            <v>COSTA</v>
          </cell>
          <cell r="J407" t="str">
            <v>DIEGO</v>
          </cell>
          <cell r="K407" t="str">
            <v/>
          </cell>
          <cell r="L407" t="str">
            <v>Diego Mariño C.</v>
          </cell>
          <cell r="M407" t="str">
            <v>Cambados Tenis de Mesa</v>
          </cell>
          <cell r="N407" t="str">
            <v>Cambados Tenis de Mesa</v>
          </cell>
          <cell r="O407">
            <v>36306</v>
          </cell>
          <cell r="P407">
            <v>1999</v>
          </cell>
          <cell r="Q407" t="str">
            <v>Juvenil M</v>
          </cell>
          <cell r="R407" t="str">
            <v>M</v>
          </cell>
        </row>
        <row r="408">
          <cell r="C408">
            <v>1502</v>
          </cell>
          <cell r="D408" t="str">
            <v>Montáns</v>
          </cell>
          <cell r="E408" t="str">
            <v>López</v>
          </cell>
          <cell r="F408" t="str">
            <v>Fernando</v>
          </cell>
          <cell r="G408" t="str">
            <v/>
          </cell>
          <cell r="H408" t="str">
            <v>MONTANS</v>
          </cell>
          <cell r="I408" t="str">
            <v>LOPEZ</v>
          </cell>
          <cell r="J408" t="str">
            <v>FERNANDO</v>
          </cell>
          <cell r="K408" t="str">
            <v/>
          </cell>
          <cell r="L408" t="str">
            <v>Fernando Montáns L.</v>
          </cell>
          <cell r="M408" t="str">
            <v>Cambados Tenis de Mesa</v>
          </cell>
          <cell r="N408" t="str">
            <v>Cambados Tenis de Mesa</v>
          </cell>
          <cell r="O408">
            <v>27261</v>
          </cell>
          <cell r="P408">
            <v>1974</v>
          </cell>
          <cell r="Q408" t="str">
            <v>Vet +40 M</v>
          </cell>
          <cell r="R408" t="str">
            <v>M</v>
          </cell>
        </row>
        <row r="409">
          <cell r="C409">
            <v>19805</v>
          </cell>
          <cell r="D409" t="str">
            <v>Moure</v>
          </cell>
          <cell r="E409" t="str">
            <v>Rial</v>
          </cell>
          <cell r="F409" t="str">
            <v>Rubén</v>
          </cell>
          <cell r="G409" t="str">
            <v/>
          </cell>
          <cell r="H409" t="str">
            <v>MOURE</v>
          </cell>
          <cell r="I409" t="str">
            <v>RIAL</v>
          </cell>
          <cell r="J409" t="str">
            <v>RUBEN</v>
          </cell>
          <cell r="K409" t="str">
            <v/>
          </cell>
          <cell r="L409" t="str">
            <v>Rubén Moure R.</v>
          </cell>
          <cell r="M409" t="str">
            <v>Cambados Tenis de Mesa</v>
          </cell>
          <cell r="N409" t="str">
            <v>Cambados Tenis de Mesa</v>
          </cell>
          <cell r="O409">
            <v>36176</v>
          </cell>
          <cell r="P409">
            <v>1999</v>
          </cell>
          <cell r="Q409" t="str">
            <v>Juvenil M</v>
          </cell>
          <cell r="R409" t="str">
            <v>M</v>
          </cell>
        </row>
        <row r="410">
          <cell r="C410" t="str">
            <v>G171</v>
          </cell>
          <cell r="D410" t="str">
            <v>Moure</v>
          </cell>
          <cell r="E410" t="str">
            <v/>
          </cell>
          <cell r="F410" t="str">
            <v>Rubén</v>
          </cell>
          <cell r="G410" t="str">
            <v/>
          </cell>
          <cell r="H410" t="str">
            <v>MOURE</v>
          </cell>
          <cell r="I410" t="str">
            <v/>
          </cell>
          <cell r="J410" t="str">
            <v>RUBEN</v>
          </cell>
          <cell r="K410" t="str">
            <v/>
          </cell>
          <cell r="L410" t="str">
            <v>Rubén Moure</v>
          </cell>
          <cell r="M410" t="str">
            <v>Cambados Tenis de Mesa</v>
          </cell>
          <cell r="N410" t="str">
            <v>Cambados Tenis de Mesa</v>
          </cell>
          <cell r="P410">
            <v>0</v>
          </cell>
          <cell r="Q410" t="str">
            <v>- M</v>
          </cell>
          <cell r="R410" t="str">
            <v>M</v>
          </cell>
        </row>
        <row r="411">
          <cell r="C411">
            <v>50518</v>
          </cell>
          <cell r="D411" t="str">
            <v>Müller</v>
          </cell>
          <cell r="E411" t="str">
            <v>Casaldarnos</v>
          </cell>
          <cell r="F411" t="str">
            <v>Brian</v>
          </cell>
          <cell r="H411" t="str">
            <v>MÜLLER</v>
          </cell>
          <cell r="I411" t="str">
            <v>CASALDARNOS</v>
          </cell>
          <cell r="J411" t="str">
            <v>BRIAN</v>
          </cell>
          <cell r="K411" t="str">
            <v/>
          </cell>
          <cell r="L411" t="str">
            <v>Brian Müller C.</v>
          </cell>
          <cell r="M411" t="str">
            <v>Cambados Tenis de Mesa</v>
          </cell>
          <cell r="N411" t="str">
            <v>Cambados Tenis de Mesa</v>
          </cell>
          <cell r="O411">
            <v>38831</v>
          </cell>
          <cell r="P411">
            <v>2006</v>
          </cell>
          <cell r="Q411" t="str">
            <v>Benjamín M</v>
          </cell>
          <cell r="R411" t="str">
            <v>M</v>
          </cell>
        </row>
        <row r="412">
          <cell r="C412">
            <v>50516</v>
          </cell>
          <cell r="D412" t="str">
            <v>Oubiña</v>
          </cell>
          <cell r="E412" t="str">
            <v>Nine</v>
          </cell>
          <cell r="F412" t="str">
            <v>Pedro</v>
          </cell>
          <cell r="H412" t="str">
            <v>OUBIÑA</v>
          </cell>
          <cell r="I412" t="str">
            <v>NINE</v>
          </cell>
          <cell r="J412" t="str">
            <v>PEDRO</v>
          </cell>
          <cell r="K412" t="str">
            <v/>
          </cell>
          <cell r="L412" t="str">
            <v>Pedro Oubiña N.</v>
          </cell>
          <cell r="M412" t="str">
            <v>Cambados Tenis de Mesa</v>
          </cell>
          <cell r="N412" t="str">
            <v>Cambados Tenis de Mesa</v>
          </cell>
          <cell r="O412">
            <v>38819</v>
          </cell>
          <cell r="P412">
            <v>2006</v>
          </cell>
          <cell r="Q412" t="str">
            <v>Benjamín M</v>
          </cell>
          <cell r="R412" t="str">
            <v>M</v>
          </cell>
        </row>
        <row r="413">
          <cell r="C413">
            <v>4460</v>
          </cell>
          <cell r="D413" t="str">
            <v>Padín</v>
          </cell>
          <cell r="E413" t="str">
            <v>Fernández</v>
          </cell>
          <cell r="F413" t="str">
            <v>Fernando</v>
          </cell>
          <cell r="G413" t="str">
            <v/>
          </cell>
          <cell r="H413" t="str">
            <v>PADIN</v>
          </cell>
          <cell r="I413" t="str">
            <v>FERNANDEZ</v>
          </cell>
          <cell r="J413" t="str">
            <v>FERNANDO</v>
          </cell>
          <cell r="K413" t="str">
            <v/>
          </cell>
          <cell r="L413" t="str">
            <v>Fernando Padín F.</v>
          </cell>
          <cell r="M413" t="str">
            <v>Cambados Tenis de Mesa</v>
          </cell>
          <cell r="N413" t="str">
            <v>Cambados Tenis de Mesa</v>
          </cell>
          <cell r="O413">
            <v>34278</v>
          </cell>
          <cell r="P413">
            <v>1993</v>
          </cell>
          <cell r="Q413" t="str">
            <v>Sénior M</v>
          </cell>
          <cell r="R413" t="str">
            <v>M</v>
          </cell>
        </row>
        <row r="414">
          <cell r="C414">
            <v>1038</v>
          </cell>
          <cell r="D414" t="str">
            <v>Padín</v>
          </cell>
          <cell r="E414" t="str">
            <v>Montáns</v>
          </cell>
          <cell r="F414" t="str">
            <v>Fernando</v>
          </cell>
          <cell r="G414" t="str">
            <v>José</v>
          </cell>
          <cell r="H414" t="str">
            <v>PADIN</v>
          </cell>
          <cell r="I414" t="str">
            <v>MONTANS</v>
          </cell>
          <cell r="J414" t="str">
            <v>FERNANDO</v>
          </cell>
          <cell r="K414" t="str">
            <v>JOSE</v>
          </cell>
          <cell r="L414" t="str">
            <v>Fernando J. Padín M.</v>
          </cell>
          <cell r="M414" t="str">
            <v>Cambados Tenis de Mesa</v>
          </cell>
          <cell r="N414" t="str">
            <v>Cambados Tenis de Mesa</v>
          </cell>
          <cell r="O414">
            <v>24388</v>
          </cell>
          <cell r="P414">
            <v>1966</v>
          </cell>
          <cell r="Q414" t="str">
            <v>Vet +50 M</v>
          </cell>
          <cell r="R414" t="str">
            <v>M</v>
          </cell>
        </row>
        <row r="415">
          <cell r="C415">
            <v>452</v>
          </cell>
          <cell r="D415" t="str">
            <v>Padín</v>
          </cell>
          <cell r="E415" t="str">
            <v>Oubiña</v>
          </cell>
          <cell r="F415" t="str">
            <v>Ramón</v>
          </cell>
          <cell r="G415" t="str">
            <v/>
          </cell>
          <cell r="H415" t="str">
            <v>PADIN</v>
          </cell>
          <cell r="I415" t="str">
            <v>OUBIÑA</v>
          </cell>
          <cell r="J415" t="str">
            <v>RAMON</v>
          </cell>
          <cell r="K415" t="str">
            <v/>
          </cell>
          <cell r="L415" t="str">
            <v>Ramón Padín O.</v>
          </cell>
          <cell r="M415" t="str">
            <v>Cambados Tenis de Mesa</v>
          </cell>
          <cell r="N415" t="str">
            <v>Cambados Tenis de Mesa</v>
          </cell>
          <cell r="O415">
            <v>20734</v>
          </cell>
          <cell r="P415">
            <v>1956</v>
          </cell>
          <cell r="Q415" t="str">
            <v>Vet +60 M</v>
          </cell>
          <cell r="R415" t="str">
            <v>M</v>
          </cell>
        </row>
        <row r="416">
          <cell r="C416">
            <v>5669</v>
          </cell>
          <cell r="D416" t="str">
            <v>Regueiro</v>
          </cell>
          <cell r="E416" t="str">
            <v>Martínez</v>
          </cell>
          <cell r="F416" t="str">
            <v>Antonio</v>
          </cell>
          <cell r="G416" t="str">
            <v>Ángel</v>
          </cell>
          <cell r="H416" t="str">
            <v>REGUEIRO</v>
          </cell>
          <cell r="I416" t="str">
            <v>MARTINEZ</v>
          </cell>
          <cell r="J416" t="str">
            <v>ANTONIO</v>
          </cell>
          <cell r="K416" t="str">
            <v>ANGEL</v>
          </cell>
          <cell r="L416" t="str">
            <v>Antonio Á. Regueiro M.</v>
          </cell>
          <cell r="M416" t="str">
            <v>Cambados Tenis de Mesa</v>
          </cell>
          <cell r="N416" t="str">
            <v>Cambados Tenis de Mesa</v>
          </cell>
          <cell r="O416">
            <v>23622</v>
          </cell>
          <cell r="P416">
            <v>1964</v>
          </cell>
          <cell r="Q416" t="str">
            <v>Vet +50 M</v>
          </cell>
          <cell r="R416" t="str">
            <v>M</v>
          </cell>
        </row>
        <row r="417">
          <cell r="C417">
            <v>5668</v>
          </cell>
          <cell r="D417" t="str">
            <v>Regueiro</v>
          </cell>
          <cell r="E417" t="str">
            <v>Martínez</v>
          </cell>
          <cell r="F417" t="str">
            <v>Julio</v>
          </cell>
          <cell r="G417" t="str">
            <v/>
          </cell>
          <cell r="H417" t="str">
            <v>REGUEIRO</v>
          </cell>
          <cell r="I417" t="str">
            <v>MARTINEZ</v>
          </cell>
          <cell r="J417" t="str">
            <v>JULIO</v>
          </cell>
          <cell r="K417" t="str">
            <v/>
          </cell>
          <cell r="L417" t="str">
            <v>Julio Regueiro M.</v>
          </cell>
          <cell r="M417" t="str">
            <v>Cambados Tenis de Mesa</v>
          </cell>
          <cell r="N417" t="str">
            <v>Cambados Tenis de Mesa</v>
          </cell>
          <cell r="O417">
            <v>22275</v>
          </cell>
          <cell r="P417">
            <v>1960</v>
          </cell>
          <cell r="Q417" t="str">
            <v>Vet +50 M</v>
          </cell>
          <cell r="R417" t="str">
            <v>M</v>
          </cell>
        </row>
        <row r="418">
          <cell r="C418">
            <v>16728</v>
          </cell>
          <cell r="D418" t="str">
            <v>Regueiro</v>
          </cell>
          <cell r="E418" t="str">
            <v>Pombo</v>
          </cell>
          <cell r="F418" t="str">
            <v>Nuria</v>
          </cell>
          <cell r="G418" t="str">
            <v/>
          </cell>
          <cell r="H418" t="str">
            <v>REGUEIRO</v>
          </cell>
          <cell r="I418" t="str">
            <v>POMBO</v>
          </cell>
          <cell r="J418" t="str">
            <v>NURIA</v>
          </cell>
          <cell r="K418" t="str">
            <v/>
          </cell>
          <cell r="L418" t="str">
            <v>Nuria Regueiro P.</v>
          </cell>
          <cell r="M418" t="str">
            <v>Cambados Tenis de Mesa</v>
          </cell>
          <cell r="N418" t="str">
            <v>Cambados Tenis de Mesa</v>
          </cell>
          <cell r="O418">
            <v>36563</v>
          </cell>
          <cell r="P418">
            <v>2000</v>
          </cell>
          <cell r="Q418" t="str">
            <v>Juvenil F</v>
          </cell>
          <cell r="R418" t="str">
            <v>F</v>
          </cell>
        </row>
        <row r="419">
          <cell r="C419">
            <v>7468</v>
          </cell>
          <cell r="D419" t="str">
            <v>Regueiro</v>
          </cell>
          <cell r="E419" t="str">
            <v>Pombo</v>
          </cell>
          <cell r="F419" t="str">
            <v>Pablo</v>
          </cell>
          <cell r="G419" t="str">
            <v/>
          </cell>
          <cell r="H419" t="str">
            <v>REGUEIRO</v>
          </cell>
          <cell r="I419" t="str">
            <v>POMBO</v>
          </cell>
          <cell r="J419" t="str">
            <v>PABLO</v>
          </cell>
          <cell r="K419" t="str">
            <v/>
          </cell>
          <cell r="L419" t="str">
            <v>Pablo Regueiro P.</v>
          </cell>
          <cell r="M419" t="str">
            <v>Cambados Tenis de Mesa</v>
          </cell>
          <cell r="N419" t="str">
            <v>Cambados Tenis de Mesa</v>
          </cell>
          <cell r="O419">
            <v>34231</v>
          </cell>
          <cell r="P419">
            <v>1993</v>
          </cell>
          <cell r="Q419" t="str">
            <v>Sénior M</v>
          </cell>
          <cell r="R419" t="str">
            <v>M</v>
          </cell>
        </row>
        <row r="420">
          <cell r="C420">
            <v>3855</v>
          </cell>
          <cell r="D420" t="str">
            <v>Reyes</v>
          </cell>
          <cell r="E420" t="str">
            <v>Hurtado</v>
          </cell>
          <cell r="F420" t="str">
            <v>Julio</v>
          </cell>
          <cell r="G420" t="str">
            <v>José</v>
          </cell>
          <cell r="H420" t="str">
            <v>REYES</v>
          </cell>
          <cell r="I420" t="str">
            <v>HURTADO</v>
          </cell>
          <cell r="J420" t="str">
            <v>JULIO</v>
          </cell>
          <cell r="K420" t="str">
            <v>JOSE</v>
          </cell>
          <cell r="L420" t="str">
            <v>Julio J. Reyes H.</v>
          </cell>
          <cell r="M420" t="str">
            <v>Cambados Tenis de Mesa</v>
          </cell>
          <cell r="N420" t="str">
            <v>Cambados Tenis de Mesa</v>
          </cell>
          <cell r="O420">
            <v>33756</v>
          </cell>
          <cell r="P420">
            <v>1992</v>
          </cell>
          <cell r="Q420" t="str">
            <v>Sénior M</v>
          </cell>
          <cell r="R420" t="str">
            <v>M</v>
          </cell>
        </row>
        <row r="421">
          <cell r="C421">
            <v>19793</v>
          </cell>
          <cell r="D421" t="str">
            <v>Romero</v>
          </cell>
          <cell r="E421" t="str">
            <v>Otero</v>
          </cell>
          <cell r="F421" t="str">
            <v>Martín</v>
          </cell>
          <cell r="G421" t="str">
            <v/>
          </cell>
          <cell r="H421" t="str">
            <v>ROMERO</v>
          </cell>
          <cell r="I421" t="str">
            <v>OTERO</v>
          </cell>
          <cell r="J421" t="str">
            <v>MARTIN</v>
          </cell>
          <cell r="K421" t="str">
            <v/>
          </cell>
          <cell r="L421" t="str">
            <v>Martín Romero O.</v>
          </cell>
          <cell r="M421" t="str">
            <v>Cambados Tenis de Mesa</v>
          </cell>
          <cell r="N421" t="str">
            <v>Cambados Tenis de Mesa</v>
          </cell>
          <cell r="O421">
            <v>37846</v>
          </cell>
          <cell r="P421">
            <v>2003</v>
          </cell>
          <cell r="Q421" t="str">
            <v>Infantil M</v>
          </cell>
          <cell r="R421" t="str">
            <v>M</v>
          </cell>
        </row>
        <row r="422">
          <cell r="C422">
            <v>3834</v>
          </cell>
          <cell r="D422" t="str">
            <v>Sánchez</v>
          </cell>
          <cell r="E422" t="str">
            <v>Zúñiga</v>
          </cell>
          <cell r="F422" t="str">
            <v>Guillermo</v>
          </cell>
          <cell r="G422" t="str">
            <v/>
          </cell>
          <cell r="H422" t="str">
            <v>SANCHEZ</v>
          </cell>
          <cell r="I422" t="str">
            <v>ZUÑIGA</v>
          </cell>
          <cell r="J422" t="str">
            <v>GUILLERMO</v>
          </cell>
          <cell r="K422" t="str">
            <v/>
          </cell>
          <cell r="L422" t="str">
            <v>Guillermo Sánchez Z.</v>
          </cell>
          <cell r="M422" t="str">
            <v>Cambados Tenis de Mesa</v>
          </cell>
          <cell r="N422" t="str">
            <v>Cambados Tenis de Mesa</v>
          </cell>
          <cell r="O422">
            <v>33686</v>
          </cell>
          <cell r="P422">
            <v>1992</v>
          </cell>
          <cell r="Q422" t="str">
            <v>Sénior M</v>
          </cell>
          <cell r="R422" t="str">
            <v>M</v>
          </cell>
        </row>
        <row r="423">
          <cell r="C423">
            <v>50517</v>
          </cell>
          <cell r="D423" t="str">
            <v>Taboada</v>
          </cell>
          <cell r="E423" t="str">
            <v>Abollo</v>
          </cell>
          <cell r="F423" t="str">
            <v>Aísa</v>
          </cell>
          <cell r="H423" t="str">
            <v>TABOADA</v>
          </cell>
          <cell r="I423" t="str">
            <v>ABOLLO</v>
          </cell>
          <cell r="J423" t="str">
            <v>AISA</v>
          </cell>
          <cell r="K423" t="str">
            <v/>
          </cell>
          <cell r="L423" t="str">
            <v>Aísa Taboada A.</v>
          </cell>
          <cell r="M423" t="str">
            <v>Cambados Tenis de Mesa</v>
          </cell>
          <cell r="N423" t="str">
            <v>Cambados Tenis de Mesa</v>
          </cell>
          <cell r="O423">
            <v>38439</v>
          </cell>
          <cell r="P423">
            <v>2005</v>
          </cell>
          <cell r="Q423" t="str">
            <v>Alevín F</v>
          </cell>
          <cell r="R423" t="str">
            <v>F</v>
          </cell>
        </row>
        <row r="424">
          <cell r="C424">
            <v>19814</v>
          </cell>
          <cell r="D424" t="str">
            <v>Touriño</v>
          </cell>
          <cell r="E424" t="str">
            <v>Villanueva</v>
          </cell>
          <cell r="F424" t="str">
            <v>Álvaro</v>
          </cell>
          <cell r="G424" t="str">
            <v/>
          </cell>
          <cell r="H424" t="str">
            <v>TOURIÑO</v>
          </cell>
          <cell r="I424" t="str">
            <v>VILLANUEVA</v>
          </cell>
          <cell r="J424" t="str">
            <v>ALVARO</v>
          </cell>
          <cell r="K424" t="str">
            <v/>
          </cell>
          <cell r="L424" t="str">
            <v>Álvaro Touriño V.</v>
          </cell>
          <cell r="M424" t="str">
            <v>Cambados Tenis de Mesa</v>
          </cell>
          <cell r="N424" t="str">
            <v>Cambados Tenis de Mesa</v>
          </cell>
          <cell r="O424">
            <v>36969</v>
          </cell>
          <cell r="P424">
            <v>2001</v>
          </cell>
          <cell r="Q424" t="str">
            <v>Juvenil M</v>
          </cell>
          <cell r="R424" t="str">
            <v>M</v>
          </cell>
        </row>
        <row r="425">
          <cell r="C425">
            <v>731</v>
          </cell>
          <cell r="D425" t="str">
            <v>Vidal</v>
          </cell>
          <cell r="E425" t="str">
            <v>Daporta</v>
          </cell>
          <cell r="F425" t="str">
            <v>Jorge</v>
          </cell>
          <cell r="G425" t="str">
            <v>Juan</v>
          </cell>
          <cell r="H425" t="str">
            <v>VIDAL</v>
          </cell>
          <cell r="I425" t="str">
            <v>DAPORTA</v>
          </cell>
          <cell r="J425" t="str">
            <v>JORGE</v>
          </cell>
          <cell r="K425" t="str">
            <v>JUAN</v>
          </cell>
          <cell r="L425" t="str">
            <v>Jorge J. Vidal D.</v>
          </cell>
          <cell r="M425" t="str">
            <v>Cambados Tenis de Mesa</v>
          </cell>
          <cell r="N425" t="str">
            <v>Cambados Tenis de Mesa</v>
          </cell>
          <cell r="O425">
            <v>22475</v>
          </cell>
          <cell r="P425">
            <v>1961</v>
          </cell>
          <cell r="Q425" t="str">
            <v>Vet +50 M</v>
          </cell>
          <cell r="R425" t="str">
            <v>M</v>
          </cell>
        </row>
        <row r="426">
          <cell r="C426">
            <v>19807</v>
          </cell>
          <cell r="D426" t="str">
            <v>Villanueva</v>
          </cell>
          <cell r="E426" t="str">
            <v>Torres</v>
          </cell>
          <cell r="F426" t="str">
            <v>Mario</v>
          </cell>
          <cell r="G426" t="str">
            <v/>
          </cell>
          <cell r="H426" t="str">
            <v>VILLANUEVA</v>
          </cell>
          <cell r="I426" t="str">
            <v>TORRES</v>
          </cell>
          <cell r="J426" t="str">
            <v>MARIO</v>
          </cell>
          <cell r="K426" t="str">
            <v/>
          </cell>
          <cell r="L426" t="str">
            <v>Mario Villanueva T.</v>
          </cell>
          <cell r="M426" t="str">
            <v>Cambados Tenis de Mesa</v>
          </cell>
          <cell r="N426" t="str">
            <v>Cambados Tenis de Mesa</v>
          </cell>
          <cell r="O426">
            <v>37650</v>
          </cell>
          <cell r="P426">
            <v>2003</v>
          </cell>
          <cell r="Q426" t="str">
            <v>Infantil M</v>
          </cell>
          <cell r="R426" t="str">
            <v>M</v>
          </cell>
        </row>
        <row r="427">
          <cell r="C427">
            <v>50519</v>
          </cell>
          <cell r="D427" t="str">
            <v>Wernink</v>
          </cell>
          <cell r="E427" t="str">
            <v>Portas</v>
          </cell>
          <cell r="F427" t="str">
            <v>Ian</v>
          </cell>
          <cell r="H427" t="str">
            <v>WERNINK</v>
          </cell>
          <cell r="I427" t="str">
            <v>PORTAS</v>
          </cell>
          <cell r="J427" t="str">
            <v>IAN</v>
          </cell>
          <cell r="K427" t="str">
            <v/>
          </cell>
          <cell r="L427" t="str">
            <v>Ian Wernink P.</v>
          </cell>
          <cell r="M427" t="str">
            <v>Cambados Tenis de Mesa</v>
          </cell>
          <cell r="N427" t="str">
            <v>Cambados Tenis de Mesa</v>
          </cell>
          <cell r="O427">
            <v>38507</v>
          </cell>
          <cell r="P427">
            <v>2005</v>
          </cell>
          <cell r="Q427" t="str">
            <v>Alevín M</v>
          </cell>
          <cell r="R427" t="str">
            <v>M</v>
          </cell>
        </row>
        <row r="428">
          <cell r="C428">
            <v>22967</v>
          </cell>
          <cell r="D428" t="str">
            <v>Álvarez</v>
          </cell>
          <cell r="E428" t="str">
            <v>Corvaia</v>
          </cell>
          <cell r="F428" t="str">
            <v>Ariel</v>
          </cell>
          <cell r="H428" t="str">
            <v>ALVAREZ</v>
          </cell>
          <cell r="I428" t="str">
            <v>CORVAIA</v>
          </cell>
          <cell r="J428" t="str">
            <v>ARIEL</v>
          </cell>
          <cell r="K428" t="str">
            <v/>
          </cell>
          <cell r="L428" t="str">
            <v>Ariel Álvarez C.</v>
          </cell>
          <cell r="M428" t="str">
            <v>Cambre Tenis de Mesa</v>
          </cell>
          <cell r="N428" t="str">
            <v>Cambre Tenis de Mesa</v>
          </cell>
          <cell r="O428">
            <v>15918</v>
          </cell>
          <cell r="P428">
            <v>1943</v>
          </cell>
          <cell r="Q428" t="str">
            <v>Vet +65 M</v>
          </cell>
          <cell r="R428" t="str">
            <v>M</v>
          </cell>
        </row>
        <row r="429">
          <cell r="C429">
            <v>15929</v>
          </cell>
          <cell r="D429" t="str">
            <v>Alvite</v>
          </cell>
          <cell r="E429" t="str">
            <v>Pazo</v>
          </cell>
          <cell r="F429" t="str">
            <v>Raúl</v>
          </cell>
          <cell r="G429" t="str">
            <v/>
          </cell>
          <cell r="H429" t="str">
            <v>ALVITE</v>
          </cell>
          <cell r="I429" t="str">
            <v>PAZO</v>
          </cell>
          <cell r="J429" t="str">
            <v>RAUL</v>
          </cell>
          <cell r="K429" t="str">
            <v/>
          </cell>
          <cell r="L429" t="str">
            <v>Raúl Alvite P.</v>
          </cell>
          <cell r="M429" t="str">
            <v>Cambre Tenis de Mesa</v>
          </cell>
          <cell r="N429" t="str">
            <v>Cambre Tenis de Mesa</v>
          </cell>
          <cell r="O429">
            <v>35664</v>
          </cell>
          <cell r="P429">
            <v>1997</v>
          </cell>
          <cell r="Q429" t="str">
            <v>Sub-23 M</v>
          </cell>
          <cell r="R429" t="str">
            <v>M</v>
          </cell>
        </row>
        <row r="430">
          <cell r="C430">
            <v>15928</v>
          </cell>
          <cell r="D430" t="str">
            <v>Alvite</v>
          </cell>
          <cell r="E430" t="str">
            <v>Pazo</v>
          </cell>
          <cell r="F430" t="str">
            <v>Samuel</v>
          </cell>
          <cell r="G430" t="str">
            <v/>
          </cell>
          <cell r="H430" t="str">
            <v>ALVITE</v>
          </cell>
          <cell r="I430" t="str">
            <v>PAZO</v>
          </cell>
          <cell r="J430" t="str">
            <v>SAMUEL</v>
          </cell>
          <cell r="K430" t="str">
            <v/>
          </cell>
          <cell r="L430" t="str">
            <v>Samuel Alvite P.</v>
          </cell>
          <cell r="M430" t="str">
            <v>Cambre Tenis de Mesa</v>
          </cell>
          <cell r="N430" t="str">
            <v>Cambre Tenis de Mesa</v>
          </cell>
          <cell r="O430">
            <v>35664</v>
          </cell>
          <cell r="P430">
            <v>1997</v>
          </cell>
          <cell r="Q430" t="str">
            <v>Sub-23 M</v>
          </cell>
          <cell r="R430" t="str">
            <v>M</v>
          </cell>
        </row>
        <row r="431">
          <cell r="C431">
            <v>50068</v>
          </cell>
          <cell r="D431" t="str">
            <v>Concheiro</v>
          </cell>
          <cell r="E431" t="str">
            <v>Ramos</v>
          </cell>
          <cell r="F431" t="str">
            <v>Pablo</v>
          </cell>
          <cell r="G431" t="str">
            <v/>
          </cell>
          <cell r="H431" t="str">
            <v>CONCHEIRO</v>
          </cell>
          <cell r="I431" t="str">
            <v>RAMOS</v>
          </cell>
          <cell r="J431" t="str">
            <v>PABLO</v>
          </cell>
          <cell r="K431" t="str">
            <v/>
          </cell>
          <cell r="L431" t="str">
            <v>Pablo Concheiro R.</v>
          </cell>
          <cell r="M431" t="str">
            <v>Cambre Tenis de Mesa</v>
          </cell>
          <cell r="N431" t="str">
            <v>Cambre Tenis de Mesa</v>
          </cell>
          <cell r="O431">
            <v>36475</v>
          </cell>
          <cell r="P431">
            <v>1999</v>
          </cell>
          <cell r="Q431" t="str">
            <v>Juvenil M</v>
          </cell>
          <cell r="R431" t="str">
            <v>M</v>
          </cell>
        </row>
        <row r="432">
          <cell r="C432">
            <v>20227</v>
          </cell>
          <cell r="D432" t="str">
            <v>Costa</v>
          </cell>
          <cell r="E432" t="str">
            <v>Mosteiro</v>
          </cell>
          <cell r="F432" t="str">
            <v>Eliécer</v>
          </cell>
          <cell r="G432" t="str">
            <v>Esteban</v>
          </cell>
          <cell r="H432" t="str">
            <v>COSTA</v>
          </cell>
          <cell r="I432" t="str">
            <v>MOSTEIRO</v>
          </cell>
          <cell r="J432" t="str">
            <v>ELIECER</v>
          </cell>
          <cell r="K432" t="str">
            <v>ESTEBAN</v>
          </cell>
          <cell r="L432" t="str">
            <v>Eliécer E. Costa M.</v>
          </cell>
          <cell r="M432" t="str">
            <v>Cambre Tenis de Mesa</v>
          </cell>
          <cell r="N432" t="str">
            <v>Cambre Tenis de Mesa</v>
          </cell>
          <cell r="O432">
            <v>25396</v>
          </cell>
          <cell r="P432">
            <v>1969</v>
          </cell>
          <cell r="Q432" t="str">
            <v>Vet +40 M</v>
          </cell>
          <cell r="R432" t="str">
            <v>M</v>
          </cell>
        </row>
        <row r="433">
          <cell r="C433">
            <v>50600</v>
          </cell>
          <cell r="D433" t="str">
            <v>Díaz-Castroverde</v>
          </cell>
          <cell r="E433" t="str">
            <v>Liñares</v>
          </cell>
          <cell r="F433" t="str">
            <v>Andrés</v>
          </cell>
          <cell r="H433" t="str">
            <v>DIAZ-CASTROVERDE</v>
          </cell>
          <cell r="I433" t="str">
            <v>LIÑARES</v>
          </cell>
          <cell r="J433" t="str">
            <v>ANDRES</v>
          </cell>
          <cell r="K433" t="str">
            <v/>
          </cell>
          <cell r="L433" t="str">
            <v>Andrés Díaz-Castroverde L.</v>
          </cell>
          <cell r="M433" t="str">
            <v>Cambre Tenis de Mesa</v>
          </cell>
          <cell r="N433" t="str">
            <v>Cambre Tenis de Mesa</v>
          </cell>
          <cell r="O433">
            <v>35512</v>
          </cell>
          <cell r="P433">
            <v>1997</v>
          </cell>
          <cell r="Q433" t="str">
            <v>Sub-23 M</v>
          </cell>
          <cell r="R433" t="str">
            <v>M</v>
          </cell>
        </row>
        <row r="434">
          <cell r="C434">
            <v>50049</v>
          </cell>
          <cell r="D434" t="str">
            <v>Espido</v>
          </cell>
          <cell r="E434" t="str">
            <v>Villar</v>
          </cell>
          <cell r="F434" t="str">
            <v>Darío</v>
          </cell>
          <cell r="G434" t="str">
            <v>Inocencio</v>
          </cell>
          <cell r="H434" t="str">
            <v>ESPIDO</v>
          </cell>
          <cell r="I434" t="str">
            <v>VILLAR</v>
          </cell>
          <cell r="J434" t="str">
            <v>DARIO</v>
          </cell>
          <cell r="K434" t="str">
            <v>INOCENCIO</v>
          </cell>
          <cell r="L434" t="str">
            <v>Darío I. Espido V.</v>
          </cell>
          <cell r="M434" t="str">
            <v>Cambre Tenis de Mesa</v>
          </cell>
          <cell r="N434" t="str">
            <v>Cambre Tenis de Mesa</v>
          </cell>
          <cell r="O434">
            <v>35731</v>
          </cell>
          <cell r="P434">
            <v>1997</v>
          </cell>
          <cell r="Q434" t="str">
            <v>Sub-23 M</v>
          </cell>
          <cell r="R434" t="str">
            <v>M</v>
          </cell>
        </row>
        <row r="435">
          <cell r="C435">
            <v>50071</v>
          </cell>
          <cell r="D435" t="str">
            <v>Fernández</v>
          </cell>
          <cell r="E435" t="str">
            <v>Fernández</v>
          </cell>
          <cell r="F435" t="str">
            <v>Rodrigo</v>
          </cell>
          <cell r="G435" t="str">
            <v/>
          </cell>
          <cell r="H435" t="str">
            <v>FERNANDEZ</v>
          </cell>
          <cell r="I435" t="str">
            <v>FERNANDEZ</v>
          </cell>
          <cell r="J435" t="str">
            <v>RODRIGO</v>
          </cell>
          <cell r="K435" t="str">
            <v/>
          </cell>
          <cell r="L435" t="str">
            <v>Rodrigo Fernández F.</v>
          </cell>
          <cell r="M435" t="str">
            <v>Cambre Tenis de Mesa</v>
          </cell>
          <cell r="N435" t="str">
            <v>Cambre Tenis de Mesa</v>
          </cell>
          <cell r="O435">
            <v>36616</v>
          </cell>
          <cell r="P435">
            <v>2000</v>
          </cell>
          <cell r="Q435" t="str">
            <v>Juvenil M</v>
          </cell>
          <cell r="R435" t="str">
            <v>M</v>
          </cell>
        </row>
        <row r="436">
          <cell r="C436">
            <v>50047</v>
          </cell>
          <cell r="D436" t="str">
            <v>García</v>
          </cell>
          <cell r="E436" t="str">
            <v>Croques</v>
          </cell>
          <cell r="F436" t="str">
            <v>Iván</v>
          </cell>
          <cell r="G436" t="str">
            <v/>
          </cell>
          <cell r="H436" t="str">
            <v>GARCIA</v>
          </cell>
          <cell r="I436" t="str">
            <v>CROQUES</v>
          </cell>
          <cell r="J436" t="str">
            <v>IVAN</v>
          </cell>
          <cell r="K436" t="str">
            <v/>
          </cell>
          <cell r="L436" t="str">
            <v>Iván García C.</v>
          </cell>
          <cell r="M436" t="str">
            <v>Cambre Tenis de Mesa</v>
          </cell>
          <cell r="N436" t="str">
            <v>Cambre Tenis de Mesa</v>
          </cell>
          <cell r="O436">
            <v>36730</v>
          </cell>
          <cell r="P436">
            <v>2000</v>
          </cell>
          <cell r="Q436" t="str">
            <v>Juvenil M</v>
          </cell>
          <cell r="R436" t="str">
            <v>M</v>
          </cell>
        </row>
        <row r="437">
          <cell r="C437">
            <v>9190</v>
          </cell>
          <cell r="D437" t="str">
            <v>González</v>
          </cell>
          <cell r="E437" t="str">
            <v>Mella</v>
          </cell>
          <cell r="F437" t="str">
            <v>José</v>
          </cell>
          <cell r="G437" t="str">
            <v>Manuel</v>
          </cell>
          <cell r="H437" t="str">
            <v>GONZALEZ</v>
          </cell>
          <cell r="I437" t="str">
            <v>MELLA</v>
          </cell>
          <cell r="J437" t="str">
            <v>JOSE</v>
          </cell>
          <cell r="K437" t="str">
            <v>MANUEL</v>
          </cell>
          <cell r="L437" t="str">
            <v>José M. González M.</v>
          </cell>
          <cell r="M437" t="str">
            <v>Cambre Tenis de Mesa</v>
          </cell>
          <cell r="N437" t="str">
            <v>Cambre Tenis de Mesa</v>
          </cell>
          <cell r="O437">
            <v>24942</v>
          </cell>
          <cell r="P437">
            <v>1968</v>
          </cell>
          <cell r="Q437" t="str">
            <v>Vet +40 M</v>
          </cell>
          <cell r="R437" t="str">
            <v>M</v>
          </cell>
        </row>
        <row r="438">
          <cell r="C438">
            <v>18471</v>
          </cell>
          <cell r="D438" t="str">
            <v>González</v>
          </cell>
          <cell r="E438" t="str">
            <v>Míguez</v>
          </cell>
          <cell r="F438" t="str">
            <v>Sara</v>
          </cell>
          <cell r="G438" t="str">
            <v/>
          </cell>
          <cell r="H438" t="str">
            <v>GONZALEZ</v>
          </cell>
          <cell r="I438" t="str">
            <v>MIGUEZ</v>
          </cell>
          <cell r="J438" t="str">
            <v>SARA</v>
          </cell>
          <cell r="K438" t="str">
            <v/>
          </cell>
          <cell r="L438" t="str">
            <v>Sara González M.</v>
          </cell>
          <cell r="M438" t="str">
            <v>Cambre Tenis de Mesa</v>
          </cell>
          <cell r="N438" t="str">
            <v>Cambre Tenis de Mesa</v>
          </cell>
          <cell r="O438">
            <v>35796</v>
          </cell>
          <cell r="P438">
            <v>1998</v>
          </cell>
          <cell r="Q438" t="str">
            <v>Sub-23 F</v>
          </cell>
          <cell r="R438" t="str">
            <v>F</v>
          </cell>
        </row>
        <row r="439">
          <cell r="C439">
            <v>363</v>
          </cell>
          <cell r="D439" t="str">
            <v>Ibáñez</v>
          </cell>
          <cell r="E439" t="str">
            <v>Brillas</v>
          </cell>
          <cell r="F439" t="str">
            <v>Pedro</v>
          </cell>
          <cell r="G439" t="str">
            <v/>
          </cell>
          <cell r="H439" t="str">
            <v>IBAÑEZ</v>
          </cell>
          <cell r="I439" t="str">
            <v>BRILLAS</v>
          </cell>
          <cell r="J439" t="str">
            <v>PEDRO</v>
          </cell>
          <cell r="K439" t="str">
            <v/>
          </cell>
          <cell r="L439" t="str">
            <v>Pedro Ibáñez B.</v>
          </cell>
          <cell r="M439" t="str">
            <v>Cambre Tenis de Mesa</v>
          </cell>
          <cell r="N439" t="str">
            <v>Cambre Tenis de Mesa</v>
          </cell>
          <cell r="O439">
            <v>20107</v>
          </cell>
          <cell r="P439">
            <v>1955</v>
          </cell>
          <cell r="Q439" t="str">
            <v>Vet +60 M</v>
          </cell>
          <cell r="R439" t="str">
            <v>M</v>
          </cell>
        </row>
        <row r="440">
          <cell r="C440">
            <v>50070</v>
          </cell>
          <cell r="D440" t="str">
            <v>Insua</v>
          </cell>
          <cell r="E440" t="str">
            <v>Bermúdez</v>
          </cell>
          <cell r="F440" t="str">
            <v>Christopher</v>
          </cell>
          <cell r="G440" t="str">
            <v/>
          </cell>
          <cell r="H440" t="str">
            <v>INSUA</v>
          </cell>
          <cell r="I440" t="str">
            <v>BERMUDEZ</v>
          </cell>
          <cell r="J440" t="str">
            <v>CHRISTOPHER</v>
          </cell>
          <cell r="K440" t="str">
            <v/>
          </cell>
          <cell r="L440" t="str">
            <v>Christopher Insua B.</v>
          </cell>
          <cell r="M440" t="str">
            <v>Cambre Tenis de Mesa</v>
          </cell>
          <cell r="N440" t="str">
            <v>Cambre Tenis de Mesa</v>
          </cell>
          <cell r="O440">
            <v>35628</v>
          </cell>
          <cell r="P440">
            <v>1997</v>
          </cell>
          <cell r="Q440" t="str">
            <v>Sub-23 M</v>
          </cell>
          <cell r="R440" t="str">
            <v>M</v>
          </cell>
        </row>
        <row r="441">
          <cell r="C441">
            <v>15933</v>
          </cell>
          <cell r="D441" t="str">
            <v>López</v>
          </cell>
          <cell r="E441" t="str">
            <v>Reborido</v>
          </cell>
          <cell r="F441" t="str">
            <v>Martín</v>
          </cell>
          <cell r="G441" t="str">
            <v/>
          </cell>
          <cell r="H441" t="str">
            <v>LOPEZ</v>
          </cell>
          <cell r="I441" t="str">
            <v>REBORIDO</v>
          </cell>
          <cell r="J441" t="str">
            <v>MARTIN</v>
          </cell>
          <cell r="K441" t="str">
            <v/>
          </cell>
          <cell r="L441" t="str">
            <v>Martín López R.</v>
          </cell>
          <cell r="M441" t="str">
            <v>Cambre Tenis de Mesa</v>
          </cell>
          <cell r="N441" t="str">
            <v>Cambre Tenis de Mesa</v>
          </cell>
          <cell r="O441">
            <v>35454</v>
          </cell>
          <cell r="P441">
            <v>1997</v>
          </cell>
          <cell r="Q441" t="str">
            <v>Sub-23 M</v>
          </cell>
          <cell r="R441" t="str">
            <v>M</v>
          </cell>
        </row>
        <row r="442">
          <cell r="C442">
            <v>50054</v>
          </cell>
          <cell r="D442" t="str">
            <v>Martínez</v>
          </cell>
          <cell r="E442" t="str">
            <v>Muiño</v>
          </cell>
          <cell r="F442" t="str">
            <v>Javier</v>
          </cell>
          <cell r="G442" t="str">
            <v/>
          </cell>
          <cell r="H442" t="str">
            <v>MARTINEZ</v>
          </cell>
          <cell r="I442" t="str">
            <v>MUIÑO</v>
          </cell>
          <cell r="J442" t="str">
            <v>JAVIER</v>
          </cell>
          <cell r="K442" t="str">
            <v/>
          </cell>
          <cell r="L442" t="str">
            <v>Javier Martínez M.</v>
          </cell>
          <cell r="M442" t="str">
            <v>Cambre Tenis de Mesa</v>
          </cell>
          <cell r="N442" t="str">
            <v>Cambre Tenis de Mesa</v>
          </cell>
          <cell r="O442">
            <v>36526</v>
          </cell>
          <cell r="P442">
            <v>2000</v>
          </cell>
          <cell r="Q442" t="str">
            <v>Juvenil M</v>
          </cell>
          <cell r="R442" t="str">
            <v>M</v>
          </cell>
        </row>
        <row r="443">
          <cell r="C443">
            <v>19934</v>
          </cell>
          <cell r="D443" t="str">
            <v>Martínez</v>
          </cell>
          <cell r="E443" t="str">
            <v>Placer</v>
          </cell>
          <cell r="F443" t="str">
            <v>Aarón</v>
          </cell>
          <cell r="G443" t="str">
            <v/>
          </cell>
          <cell r="H443" t="str">
            <v>MARTINEZ</v>
          </cell>
          <cell r="I443" t="str">
            <v>PLACER</v>
          </cell>
          <cell r="J443" t="str">
            <v>AARON</v>
          </cell>
          <cell r="K443" t="str">
            <v/>
          </cell>
          <cell r="L443" t="str">
            <v>Aarón Martínez P.</v>
          </cell>
          <cell r="M443" t="str">
            <v>Cambre Tenis de Mesa</v>
          </cell>
          <cell r="N443" t="str">
            <v>Cambre Tenis de Mesa</v>
          </cell>
          <cell r="O443">
            <v>35501</v>
          </cell>
          <cell r="P443">
            <v>1997</v>
          </cell>
          <cell r="Q443" t="str">
            <v>Sub-23 M</v>
          </cell>
          <cell r="R443" t="str">
            <v>M</v>
          </cell>
        </row>
        <row r="444">
          <cell r="C444">
            <v>50053</v>
          </cell>
          <cell r="D444" t="str">
            <v>Míguez</v>
          </cell>
          <cell r="E444" t="str">
            <v>Sánchez</v>
          </cell>
          <cell r="F444" t="str">
            <v>David</v>
          </cell>
          <cell r="G444" t="str">
            <v/>
          </cell>
          <cell r="H444" t="str">
            <v>MIGUEZ</v>
          </cell>
          <cell r="I444" t="str">
            <v>SANCHEZ</v>
          </cell>
          <cell r="J444" t="str">
            <v>DAVID</v>
          </cell>
          <cell r="K444" t="str">
            <v/>
          </cell>
          <cell r="L444" t="str">
            <v>David Míguez S.</v>
          </cell>
          <cell r="M444" t="str">
            <v>Cambre Tenis de Mesa</v>
          </cell>
          <cell r="N444" t="str">
            <v>Cambre Tenis de Mesa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15934</v>
          </cell>
          <cell r="D445" t="str">
            <v>Moar</v>
          </cell>
          <cell r="E445" t="str">
            <v>Botana</v>
          </cell>
          <cell r="F445" t="str">
            <v>Damián</v>
          </cell>
          <cell r="G445" t="str">
            <v/>
          </cell>
          <cell r="H445" t="str">
            <v>MOAR</v>
          </cell>
          <cell r="I445" t="str">
            <v>BOTANA</v>
          </cell>
          <cell r="J445" t="str">
            <v>DAMIAN</v>
          </cell>
          <cell r="K445" t="str">
            <v/>
          </cell>
          <cell r="L445" t="str">
            <v>Damián Moar B.</v>
          </cell>
          <cell r="M445" t="str">
            <v>Cambre Tenis de Mesa</v>
          </cell>
          <cell r="N445" t="str">
            <v>Cambre Tenis de Mesa</v>
          </cell>
          <cell r="O445">
            <v>35709</v>
          </cell>
          <cell r="P445">
            <v>1997</v>
          </cell>
          <cell r="Q445" t="str">
            <v>Sub-23 M</v>
          </cell>
          <cell r="R445" t="str">
            <v>M</v>
          </cell>
        </row>
        <row r="446">
          <cell r="C446">
            <v>22958</v>
          </cell>
          <cell r="D446" t="str">
            <v>Orgeira</v>
          </cell>
          <cell r="E446" t="str">
            <v>Valeiro</v>
          </cell>
          <cell r="F446" t="str">
            <v>Víctor</v>
          </cell>
          <cell r="G446" t="str">
            <v>Manuel</v>
          </cell>
          <cell r="H446" t="str">
            <v>ORGEIRA</v>
          </cell>
          <cell r="I446" t="str">
            <v>VALEIRO</v>
          </cell>
          <cell r="J446" t="str">
            <v>VICTOR</v>
          </cell>
          <cell r="K446" t="str">
            <v>MANUEL</v>
          </cell>
          <cell r="L446" t="str">
            <v>Víctor M. Orgeira V.</v>
          </cell>
          <cell r="M446" t="str">
            <v>Cambre Tenis de Mesa</v>
          </cell>
          <cell r="N446" t="str">
            <v>Cambre Tenis de Mesa</v>
          </cell>
          <cell r="O446">
            <v>27720</v>
          </cell>
          <cell r="P446">
            <v>1975</v>
          </cell>
          <cell r="Q446" t="str">
            <v>Vet +40 M</v>
          </cell>
          <cell r="R446" t="str">
            <v>M</v>
          </cell>
        </row>
        <row r="447">
          <cell r="C447">
            <v>17017</v>
          </cell>
          <cell r="D447" t="str">
            <v>Pérez</v>
          </cell>
          <cell r="E447" t="str">
            <v>Farto</v>
          </cell>
          <cell r="F447" t="str">
            <v>Marta</v>
          </cell>
          <cell r="G447" t="str">
            <v/>
          </cell>
          <cell r="H447" t="str">
            <v>PEREZ</v>
          </cell>
          <cell r="I447" t="str">
            <v>FARTO</v>
          </cell>
          <cell r="J447" t="str">
            <v>MARTA</v>
          </cell>
          <cell r="K447" t="str">
            <v/>
          </cell>
          <cell r="L447" t="str">
            <v>Marta Pérez F.</v>
          </cell>
          <cell r="M447" t="str">
            <v>Cambre Tenis de Mesa</v>
          </cell>
          <cell r="N447" t="str">
            <v>Cambre Tenis de Mesa</v>
          </cell>
          <cell r="O447">
            <v>35938</v>
          </cell>
          <cell r="P447">
            <v>1998</v>
          </cell>
          <cell r="Q447" t="str">
            <v>Sub-23 F</v>
          </cell>
          <cell r="R447" t="str">
            <v>F</v>
          </cell>
        </row>
        <row r="448">
          <cell r="C448">
            <v>50050</v>
          </cell>
          <cell r="D448" t="str">
            <v>Reboredo</v>
          </cell>
          <cell r="E448" t="str">
            <v>Vázquez</v>
          </cell>
          <cell r="F448" t="str">
            <v>Diego</v>
          </cell>
          <cell r="G448" t="str">
            <v/>
          </cell>
          <cell r="H448" t="str">
            <v>REBOREDO</v>
          </cell>
          <cell r="I448" t="str">
            <v>VAZQUEZ</v>
          </cell>
          <cell r="J448" t="str">
            <v>DIEGO</v>
          </cell>
          <cell r="K448" t="str">
            <v/>
          </cell>
          <cell r="L448" t="str">
            <v>Diego Reboredo V.</v>
          </cell>
          <cell r="M448" t="str">
            <v>Cambre Tenis de Mesa</v>
          </cell>
          <cell r="N448" t="str">
            <v>Cambre Tenis de Mesa</v>
          </cell>
          <cell r="O448">
            <v>18629</v>
          </cell>
          <cell r="P448">
            <v>1951</v>
          </cell>
          <cell r="Q448" t="str">
            <v>Vet +65 M</v>
          </cell>
          <cell r="R448" t="str">
            <v>M</v>
          </cell>
        </row>
        <row r="449">
          <cell r="C449">
            <v>50048</v>
          </cell>
          <cell r="D449" t="str">
            <v>Recuna</v>
          </cell>
          <cell r="E449" t="str">
            <v>Aranda</v>
          </cell>
          <cell r="F449" t="str">
            <v>Miguel</v>
          </cell>
          <cell r="G449" t="str">
            <v/>
          </cell>
          <cell r="H449" t="str">
            <v>RECUNA</v>
          </cell>
          <cell r="I449" t="str">
            <v>ARANDA</v>
          </cell>
          <cell r="J449" t="str">
            <v>MIGUEL</v>
          </cell>
          <cell r="K449" t="str">
            <v/>
          </cell>
          <cell r="L449" t="str">
            <v>Miguel Recuna A.</v>
          </cell>
          <cell r="M449" t="str">
            <v>Cambre Tenis de Mesa</v>
          </cell>
          <cell r="N449" t="str">
            <v>Cambre Tenis de Mesa</v>
          </cell>
          <cell r="P449">
            <v>0</v>
          </cell>
          <cell r="Q449" t="str">
            <v>- M</v>
          </cell>
          <cell r="R449" t="str">
            <v>M</v>
          </cell>
        </row>
        <row r="450">
          <cell r="C450">
            <v>18470</v>
          </cell>
          <cell r="D450" t="str">
            <v>Sánchez</v>
          </cell>
          <cell r="E450" t="str">
            <v>Abad</v>
          </cell>
          <cell r="F450" t="str">
            <v>Sergio</v>
          </cell>
          <cell r="G450" t="str">
            <v/>
          </cell>
          <cell r="H450" t="str">
            <v>SANCHEZ</v>
          </cell>
          <cell r="I450" t="str">
            <v>ABAD</v>
          </cell>
          <cell r="J450" t="str">
            <v>SERGIO</v>
          </cell>
          <cell r="K450" t="str">
            <v/>
          </cell>
          <cell r="L450" t="str">
            <v>Sergio Sánchez A.</v>
          </cell>
          <cell r="M450" t="str">
            <v>Cambre Tenis de Mesa</v>
          </cell>
          <cell r="N450" t="str">
            <v>Cambre Tenis de Mesa</v>
          </cell>
          <cell r="O450">
            <v>35657</v>
          </cell>
          <cell r="P450">
            <v>1997</v>
          </cell>
          <cell r="Q450" t="str">
            <v>Sub-23 M</v>
          </cell>
          <cell r="R450" t="str">
            <v>M</v>
          </cell>
        </row>
        <row r="451">
          <cell r="C451">
            <v>6612</v>
          </cell>
          <cell r="D451" t="str">
            <v>Suárez</v>
          </cell>
          <cell r="E451" t="str">
            <v>Gerpe</v>
          </cell>
          <cell r="F451" t="str">
            <v>Antonio</v>
          </cell>
          <cell r="G451" t="str">
            <v/>
          </cell>
          <cell r="H451" t="str">
            <v>SUAREZ</v>
          </cell>
          <cell r="I451" t="str">
            <v>GERPE</v>
          </cell>
          <cell r="J451" t="str">
            <v>ANTONIO</v>
          </cell>
          <cell r="K451" t="str">
            <v/>
          </cell>
          <cell r="L451" t="str">
            <v>Antonio Suárez G.</v>
          </cell>
          <cell r="M451" t="str">
            <v>Cambre Tenis de Mesa</v>
          </cell>
          <cell r="N451" t="str">
            <v>Cambre Tenis de Mesa</v>
          </cell>
          <cell r="O451">
            <v>28599</v>
          </cell>
          <cell r="P451">
            <v>1978</v>
          </cell>
          <cell r="Q451" t="str">
            <v>Sénior M</v>
          </cell>
          <cell r="R451" t="str">
            <v>M</v>
          </cell>
        </row>
        <row r="452">
          <cell r="C452">
            <v>22968</v>
          </cell>
          <cell r="D452" t="str">
            <v>Suárez</v>
          </cell>
          <cell r="E452" t="str">
            <v>Torres</v>
          </cell>
          <cell r="F452" t="str">
            <v>Ángel</v>
          </cell>
          <cell r="G452" t="str">
            <v>Jesús</v>
          </cell>
          <cell r="H452" t="str">
            <v>SUAREZ</v>
          </cell>
          <cell r="I452" t="str">
            <v>TORRES</v>
          </cell>
          <cell r="J452" t="str">
            <v>ANGEL</v>
          </cell>
          <cell r="K452" t="str">
            <v>JESUS</v>
          </cell>
          <cell r="L452" t="str">
            <v>Ángel J. Suárez T.</v>
          </cell>
          <cell r="M452" t="str">
            <v>Cambre Tenis de Mesa</v>
          </cell>
          <cell r="N452" t="str">
            <v>Cambre Tenis de Mesa</v>
          </cell>
          <cell r="O452">
            <v>37392</v>
          </cell>
          <cell r="P452">
            <v>2002</v>
          </cell>
          <cell r="Q452" t="str">
            <v>Infantil M</v>
          </cell>
          <cell r="R452" t="str">
            <v>M</v>
          </cell>
        </row>
        <row r="453">
          <cell r="C453">
            <v>4455</v>
          </cell>
          <cell r="D453" t="str">
            <v>Vázquez</v>
          </cell>
          <cell r="E453" t="str">
            <v>París</v>
          </cell>
          <cell r="F453" t="str">
            <v>Indalecio</v>
          </cell>
          <cell r="G453" t="str">
            <v>Alberto</v>
          </cell>
          <cell r="H453" t="str">
            <v>VAZQUEZ</v>
          </cell>
          <cell r="I453" t="str">
            <v>PARIS</v>
          </cell>
          <cell r="J453" t="str">
            <v>INDALECIO</v>
          </cell>
          <cell r="K453" t="str">
            <v>ALBERTO</v>
          </cell>
          <cell r="L453" t="str">
            <v>Indalecio A. Vázquez P.</v>
          </cell>
          <cell r="M453" t="str">
            <v>Cambre Tenis de Mesa</v>
          </cell>
          <cell r="N453" t="str">
            <v>Cambre Tenis de Mesa</v>
          </cell>
          <cell r="O453">
            <v>30298</v>
          </cell>
          <cell r="P453">
            <v>1982</v>
          </cell>
          <cell r="Q453" t="str">
            <v>Sénior M</v>
          </cell>
          <cell r="R453" t="str">
            <v>M</v>
          </cell>
        </row>
        <row r="454">
          <cell r="C454">
            <v>50051</v>
          </cell>
          <cell r="D454" t="str">
            <v>VIÑAS</v>
          </cell>
          <cell r="E454" t="str">
            <v>Montesdeoca</v>
          </cell>
          <cell r="F454" t="str">
            <v>Ismael</v>
          </cell>
          <cell r="G454" t="str">
            <v/>
          </cell>
          <cell r="H454" t="str">
            <v>VIÑAS</v>
          </cell>
          <cell r="I454" t="str">
            <v>MONTESDEOCA</v>
          </cell>
          <cell r="J454" t="str">
            <v>ISMAEL</v>
          </cell>
          <cell r="K454" t="str">
            <v/>
          </cell>
          <cell r="L454" t="str">
            <v>Ismael VIÑAS M.</v>
          </cell>
          <cell r="M454" t="str">
            <v>Cambre Tenis de Mesa</v>
          </cell>
          <cell r="N454" t="str">
            <v>Cambre Tenis de Mesa</v>
          </cell>
          <cell r="O454">
            <v>36526</v>
          </cell>
          <cell r="P454">
            <v>2000</v>
          </cell>
          <cell r="Q454" t="str">
            <v>Juvenil M</v>
          </cell>
          <cell r="R454" t="str">
            <v>M</v>
          </cell>
        </row>
        <row r="455">
          <cell r="C455">
            <v>22963</v>
          </cell>
          <cell r="D455" t="str">
            <v>Zas</v>
          </cell>
          <cell r="E455" t="str">
            <v>Martínez</v>
          </cell>
          <cell r="F455" t="str">
            <v>Daniel</v>
          </cell>
          <cell r="H455" t="str">
            <v>ZAS</v>
          </cell>
          <cell r="I455" t="str">
            <v>MARTINEZ</v>
          </cell>
          <cell r="J455" t="str">
            <v>DANIEL</v>
          </cell>
          <cell r="L455" t="str">
            <v>Daniel Zas M.</v>
          </cell>
          <cell r="M455" t="str">
            <v>Cambre Tenis de Mesa</v>
          </cell>
          <cell r="N455" t="str">
            <v>Cambre Tenis de Mesa</v>
          </cell>
          <cell r="O455">
            <v>35950</v>
          </cell>
          <cell r="P455">
            <v>-1</v>
          </cell>
          <cell r="Q455" t="str">
            <v>Discapacitados M</v>
          </cell>
          <cell r="R455" t="str">
            <v>M</v>
          </cell>
        </row>
        <row r="456">
          <cell r="C456" t="str">
            <v>P66108</v>
          </cell>
          <cell r="D456" t="str">
            <v>Rodrigues</v>
          </cell>
          <cell r="E456" t="str">
            <v>Fontes</v>
          </cell>
          <cell r="F456" t="str">
            <v>Artur</v>
          </cell>
          <cell r="G456" t="str">
            <v>J.</v>
          </cell>
          <cell r="H456" t="str">
            <v>RODRIGUES</v>
          </cell>
          <cell r="I456" t="str">
            <v>FONTES</v>
          </cell>
          <cell r="J456" t="str">
            <v>ARTUR</v>
          </cell>
          <cell r="K456" t="str">
            <v>J.</v>
          </cell>
          <cell r="L456" t="str">
            <v>Artur J. Rodrigues F.</v>
          </cell>
          <cell r="M456" t="str">
            <v>CCR Tojais</v>
          </cell>
          <cell r="N456" t="str">
            <v>CCR Tojais</v>
          </cell>
          <cell r="O456">
            <v>25793</v>
          </cell>
          <cell r="P456">
            <v>1970</v>
          </cell>
          <cell r="Q456" t="str">
            <v>Vet +40 M</v>
          </cell>
          <cell r="R456" t="str">
            <v>M</v>
          </cell>
        </row>
        <row r="457">
          <cell r="C457">
            <v>5728</v>
          </cell>
          <cell r="D457" t="str">
            <v>Álvarez</v>
          </cell>
          <cell r="E457" t="str">
            <v>García</v>
          </cell>
          <cell r="F457" t="str">
            <v>Amador</v>
          </cell>
          <cell r="G457" t="str">
            <v/>
          </cell>
          <cell r="H457" t="str">
            <v>ALVAREZ</v>
          </cell>
          <cell r="I457" t="str">
            <v>GARCIA</v>
          </cell>
          <cell r="J457" t="str">
            <v>AMADOR</v>
          </cell>
          <cell r="K457" t="str">
            <v/>
          </cell>
          <cell r="L457" t="str">
            <v>Amador Álvarez G.</v>
          </cell>
          <cell r="M457" t="str">
            <v>Cinania Tenis de Mesa</v>
          </cell>
          <cell r="N457" t="str">
            <v>Cinania Tenis de Mesa</v>
          </cell>
          <cell r="O457">
            <v>21916</v>
          </cell>
          <cell r="P457">
            <v>1960</v>
          </cell>
          <cell r="Q457" t="str">
            <v>Vet +50 M</v>
          </cell>
          <cell r="R457" t="str">
            <v>M</v>
          </cell>
        </row>
        <row r="458">
          <cell r="C458">
            <v>6816</v>
          </cell>
          <cell r="D458" t="str">
            <v>Bacelar</v>
          </cell>
          <cell r="E458" t="str">
            <v>González</v>
          </cell>
          <cell r="F458" t="str">
            <v>Francisco</v>
          </cell>
          <cell r="G458" t="str">
            <v/>
          </cell>
          <cell r="H458" t="str">
            <v>BACELAR</v>
          </cell>
          <cell r="I458" t="str">
            <v>GONZALEZ</v>
          </cell>
          <cell r="J458" t="str">
            <v>FRANCISCO</v>
          </cell>
          <cell r="K458" t="str">
            <v/>
          </cell>
          <cell r="L458" t="str">
            <v>Francisco Bacelar G.</v>
          </cell>
          <cell r="M458" t="str">
            <v>Cinania Tenis de Mesa</v>
          </cell>
          <cell r="N458" t="str">
            <v>Cinania Tenis de Mesa</v>
          </cell>
          <cell r="O458">
            <v>19987</v>
          </cell>
          <cell r="P458">
            <v>1954</v>
          </cell>
          <cell r="Q458" t="str">
            <v>Vet +60 M</v>
          </cell>
          <cell r="R458" t="str">
            <v>M</v>
          </cell>
        </row>
        <row r="459">
          <cell r="C459">
            <v>6807</v>
          </cell>
          <cell r="D459" t="str">
            <v>Barreiro</v>
          </cell>
          <cell r="E459" t="str">
            <v>González</v>
          </cell>
          <cell r="F459" t="str">
            <v>Julio</v>
          </cell>
          <cell r="G459" t="str">
            <v/>
          </cell>
          <cell r="H459" t="str">
            <v>BARREIRO</v>
          </cell>
          <cell r="I459" t="str">
            <v>GONZALEZ</v>
          </cell>
          <cell r="J459" t="str">
            <v>JULIO</v>
          </cell>
          <cell r="K459" t="str">
            <v/>
          </cell>
          <cell r="L459" t="str">
            <v>Julio Barreiro G.</v>
          </cell>
          <cell r="M459" t="str">
            <v>Cinania Tenis de Mesa</v>
          </cell>
          <cell r="N459" t="str">
            <v>Cinania Tenis de Mesa</v>
          </cell>
          <cell r="O459">
            <v>28438</v>
          </cell>
          <cell r="P459">
            <v>1977</v>
          </cell>
          <cell r="Q459" t="str">
            <v>Vet +40 M</v>
          </cell>
          <cell r="R459" t="str">
            <v>M</v>
          </cell>
        </row>
        <row r="460">
          <cell r="C460">
            <v>7792</v>
          </cell>
          <cell r="D460" t="str">
            <v>Broullón</v>
          </cell>
          <cell r="E460" t="str">
            <v>Núñez</v>
          </cell>
          <cell r="F460" t="str">
            <v>Jesús</v>
          </cell>
          <cell r="G460" t="str">
            <v/>
          </cell>
          <cell r="H460" t="str">
            <v>BROULLON</v>
          </cell>
          <cell r="I460" t="str">
            <v>NUÑEZ</v>
          </cell>
          <cell r="J460" t="str">
            <v>JESUS</v>
          </cell>
          <cell r="K460" t="str">
            <v/>
          </cell>
          <cell r="L460" t="str">
            <v>Jesús Broullón N.</v>
          </cell>
          <cell r="M460" t="str">
            <v>Cinania Tenis de Mesa</v>
          </cell>
          <cell r="N460" t="str">
            <v>Cinania Tenis de Mesa</v>
          </cell>
          <cell r="O460">
            <v>24853</v>
          </cell>
          <cell r="P460">
            <v>1968</v>
          </cell>
          <cell r="Q460" t="str">
            <v>Vet +40 M</v>
          </cell>
          <cell r="R460" t="str">
            <v>M</v>
          </cell>
        </row>
        <row r="461">
          <cell r="C461">
            <v>27654</v>
          </cell>
          <cell r="D461" t="str">
            <v>Calvar</v>
          </cell>
          <cell r="E461" t="str">
            <v>Casas</v>
          </cell>
          <cell r="F461" t="str">
            <v>Josefa</v>
          </cell>
          <cell r="H461" t="str">
            <v>CALVAR</v>
          </cell>
          <cell r="I461" t="str">
            <v>CASAS</v>
          </cell>
          <cell r="J461" t="str">
            <v>JOSEFA</v>
          </cell>
          <cell r="K461" t="str">
            <v/>
          </cell>
          <cell r="L461" t="str">
            <v>Josefa Calvar C.</v>
          </cell>
          <cell r="M461" t="str">
            <v>Cinania Tenis de Mesa</v>
          </cell>
          <cell r="N461" t="str">
            <v>Cinania Tenis de Mesa</v>
          </cell>
          <cell r="O461">
            <v>23834</v>
          </cell>
          <cell r="P461">
            <v>1965</v>
          </cell>
          <cell r="Q461" t="str">
            <v>Vet +50 F</v>
          </cell>
          <cell r="R461" t="str">
            <v>F</v>
          </cell>
        </row>
        <row r="462">
          <cell r="C462">
            <v>18630</v>
          </cell>
          <cell r="D462" t="str">
            <v>Cerqueira</v>
          </cell>
          <cell r="E462" t="str">
            <v>Lima</v>
          </cell>
          <cell r="F462" t="str">
            <v>Bruno</v>
          </cell>
          <cell r="G462" t="str">
            <v/>
          </cell>
          <cell r="H462" t="str">
            <v>CERQUEIRA</v>
          </cell>
          <cell r="I462" t="str">
            <v>LIMA</v>
          </cell>
          <cell r="J462" t="str">
            <v>BRUNO</v>
          </cell>
          <cell r="K462" t="str">
            <v/>
          </cell>
          <cell r="L462" t="str">
            <v>Bruno Cerqueira L.</v>
          </cell>
          <cell r="M462" t="str">
            <v>Cinania Tenis de Mesa</v>
          </cell>
          <cell r="N462" t="str">
            <v>Cinania Tenis de Mesa</v>
          </cell>
          <cell r="O462">
            <v>29587</v>
          </cell>
          <cell r="P462">
            <v>1981</v>
          </cell>
          <cell r="Q462" t="str">
            <v>Sénior M</v>
          </cell>
          <cell r="R462" t="str">
            <v>M</v>
          </cell>
        </row>
        <row r="463">
          <cell r="C463">
            <v>20872</v>
          </cell>
          <cell r="D463" t="str">
            <v>Cordeiro</v>
          </cell>
          <cell r="E463" t="str">
            <v>Piñeiro</v>
          </cell>
          <cell r="F463" t="str">
            <v>Darío</v>
          </cell>
          <cell r="G463" t="str">
            <v/>
          </cell>
          <cell r="H463" t="str">
            <v>CORDEIRO</v>
          </cell>
          <cell r="I463" t="str">
            <v>PIÑEIRO</v>
          </cell>
          <cell r="J463" t="str">
            <v>DARIO</v>
          </cell>
          <cell r="K463" t="str">
            <v/>
          </cell>
          <cell r="L463" t="str">
            <v>Darío Cordeiro P.</v>
          </cell>
          <cell r="M463" t="str">
            <v>Cinania Tenis de Mesa</v>
          </cell>
          <cell r="N463" t="str">
            <v>Cinania Tenis de Mesa</v>
          </cell>
          <cell r="O463">
            <v>37277</v>
          </cell>
          <cell r="P463">
            <v>2002</v>
          </cell>
          <cell r="Q463" t="str">
            <v>Infantil M</v>
          </cell>
          <cell r="R463" t="str">
            <v>M</v>
          </cell>
        </row>
        <row r="464">
          <cell r="C464">
            <v>6806</v>
          </cell>
          <cell r="D464" t="str">
            <v>Costas</v>
          </cell>
          <cell r="E464" t="str">
            <v>Boullosa</v>
          </cell>
          <cell r="F464" t="str">
            <v>Alberto</v>
          </cell>
          <cell r="G464" t="str">
            <v/>
          </cell>
          <cell r="H464" t="str">
            <v>COSTAS</v>
          </cell>
          <cell r="I464" t="str">
            <v>BOULLOSA</v>
          </cell>
          <cell r="J464" t="str">
            <v>ALBERTO</v>
          </cell>
          <cell r="K464" t="str">
            <v/>
          </cell>
          <cell r="L464" t="str">
            <v>Alberto Costas B.</v>
          </cell>
          <cell r="M464" t="str">
            <v>Cinania Tenis de Mesa</v>
          </cell>
          <cell r="N464" t="str">
            <v>Cinania Tenis de Mesa</v>
          </cell>
          <cell r="O464">
            <v>31590</v>
          </cell>
          <cell r="P464">
            <v>1986</v>
          </cell>
          <cell r="Q464" t="str">
            <v>Sénior M</v>
          </cell>
          <cell r="R464" t="str">
            <v>M</v>
          </cell>
        </row>
        <row r="465">
          <cell r="C465">
            <v>6815</v>
          </cell>
          <cell r="D465" t="str">
            <v>Costas</v>
          </cell>
          <cell r="E465" t="str">
            <v>Hernández</v>
          </cell>
          <cell r="F465" t="str">
            <v>Antonio</v>
          </cell>
          <cell r="G465" t="str">
            <v/>
          </cell>
          <cell r="H465" t="str">
            <v>COSTAS</v>
          </cell>
          <cell r="I465" t="str">
            <v>HERNANDEZ</v>
          </cell>
          <cell r="J465" t="str">
            <v>ANTONIO</v>
          </cell>
          <cell r="K465" t="str">
            <v/>
          </cell>
          <cell r="L465" t="str">
            <v>Antonio Costas H.</v>
          </cell>
          <cell r="M465" t="str">
            <v>Cinania Tenis de Mesa</v>
          </cell>
          <cell r="N465" t="str">
            <v>Cinania Tenis de Mesa</v>
          </cell>
          <cell r="O465">
            <v>19947</v>
          </cell>
          <cell r="P465">
            <v>1954</v>
          </cell>
          <cell r="Q465" t="str">
            <v>Vet +60 M</v>
          </cell>
          <cell r="R465" t="str">
            <v>M</v>
          </cell>
        </row>
        <row r="466">
          <cell r="C466">
            <v>7791</v>
          </cell>
          <cell r="D466" t="str">
            <v>Costas</v>
          </cell>
          <cell r="E466" t="str">
            <v>Puente</v>
          </cell>
          <cell r="F466" t="str">
            <v>Lisardo</v>
          </cell>
          <cell r="H466" t="str">
            <v>COSTAS</v>
          </cell>
          <cell r="I466" t="str">
            <v>PUENTE</v>
          </cell>
          <cell r="J466" t="str">
            <v>LISARDO</v>
          </cell>
          <cell r="K466" t="str">
            <v/>
          </cell>
          <cell r="L466" t="str">
            <v>Lisardo Costas P.</v>
          </cell>
          <cell r="M466" t="str">
            <v>Cinania Tenis de Mesa</v>
          </cell>
          <cell r="N466" t="str">
            <v>Cinania Tenis de Mesa</v>
          </cell>
          <cell r="O466">
            <v>18485</v>
          </cell>
          <cell r="P466">
            <v>1950</v>
          </cell>
          <cell r="Q466" t="str">
            <v>Vet +65 M</v>
          </cell>
          <cell r="R466" t="str">
            <v>M</v>
          </cell>
        </row>
        <row r="467">
          <cell r="C467">
            <v>7787</v>
          </cell>
          <cell r="D467" t="str">
            <v>Fandiño</v>
          </cell>
          <cell r="E467" t="str">
            <v>Guimeráns</v>
          </cell>
          <cell r="F467" t="str">
            <v>Darío</v>
          </cell>
          <cell r="G467" t="str">
            <v/>
          </cell>
          <cell r="H467" t="str">
            <v>FANDIÑO</v>
          </cell>
          <cell r="I467" t="str">
            <v>GUIMERANS</v>
          </cell>
          <cell r="J467" t="str">
            <v>DARIO</v>
          </cell>
          <cell r="K467" t="str">
            <v/>
          </cell>
          <cell r="L467" t="str">
            <v>Darío Fandiño G.</v>
          </cell>
          <cell r="M467" t="str">
            <v>Cinania Tenis de Mesa</v>
          </cell>
          <cell r="N467" t="str">
            <v>Cinania Tenis de Mesa</v>
          </cell>
          <cell r="O467">
            <v>33760</v>
          </cell>
          <cell r="P467">
            <v>1992</v>
          </cell>
          <cell r="Q467" t="str">
            <v>Sénior M</v>
          </cell>
          <cell r="R467" t="str">
            <v>M</v>
          </cell>
        </row>
        <row r="468">
          <cell r="C468">
            <v>50127</v>
          </cell>
          <cell r="D468" t="str">
            <v>Fernández</v>
          </cell>
          <cell r="E468" t="str">
            <v>Barreiro</v>
          </cell>
          <cell r="F468" t="str">
            <v>Santiago</v>
          </cell>
          <cell r="G468" t="str">
            <v/>
          </cell>
          <cell r="H468" t="str">
            <v>FERNANDEZ</v>
          </cell>
          <cell r="I468" t="str">
            <v>BARREIRO</v>
          </cell>
          <cell r="J468" t="str">
            <v>SANTIAGO</v>
          </cell>
          <cell r="K468" t="str">
            <v/>
          </cell>
          <cell r="L468" t="str">
            <v>Santiago Fernández B.</v>
          </cell>
          <cell r="M468" t="str">
            <v>Cinania Tenis de Mesa</v>
          </cell>
          <cell r="N468" t="str">
            <v>Cinania Tenis de Mesa</v>
          </cell>
          <cell r="O468">
            <v>37613</v>
          </cell>
          <cell r="P468">
            <v>2002</v>
          </cell>
          <cell r="Q468" t="str">
            <v>Infantil M</v>
          </cell>
          <cell r="R468" t="str">
            <v>M</v>
          </cell>
        </row>
        <row r="469">
          <cell r="C469">
            <v>5724</v>
          </cell>
          <cell r="D469" t="str">
            <v>Fernández</v>
          </cell>
          <cell r="E469" t="str">
            <v>Nores</v>
          </cell>
          <cell r="F469" t="str">
            <v>Ángel</v>
          </cell>
          <cell r="G469" t="str">
            <v/>
          </cell>
          <cell r="H469" t="str">
            <v>FERNANDEZ</v>
          </cell>
          <cell r="I469" t="str">
            <v>NORES</v>
          </cell>
          <cell r="J469" t="str">
            <v>ANGEL</v>
          </cell>
          <cell r="K469" t="str">
            <v/>
          </cell>
          <cell r="L469" t="str">
            <v>Ángel Fernández N.</v>
          </cell>
          <cell r="M469" t="str">
            <v>Cinania Tenis de Mesa</v>
          </cell>
          <cell r="N469" t="str">
            <v>Cinania Tenis de Mesa</v>
          </cell>
          <cell r="O469">
            <v>23905</v>
          </cell>
          <cell r="P469">
            <v>1965</v>
          </cell>
          <cell r="Q469" t="str">
            <v>Vet +50 M</v>
          </cell>
          <cell r="R469" t="str">
            <v>M</v>
          </cell>
        </row>
        <row r="470">
          <cell r="C470">
            <v>18467</v>
          </cell>
          <cell r="D470" t="str">
            <v>Fernández</v>
          </cell>
          <cell r="E470" t="str">
            <v>Piñeiro</v>
          </cell>
          <cell r="F470" t="str">
            <v>Alberto</v>
          </cell>
          <cell r="G470" t="str">
            <v/>
          </cell>
          <cell r="H470" t="str">
            <v>FERNANDEZ</v>
          </cell>
          <cell r="I470" t="str">
            <v>PIÑEIRO</v>
          </cell>
          <cell r="J470" t="str">
            <v>ALBERTO</v>
          </cell>
          <cell r="K470" t="str">
            <v/>
          </cell>
          <cell r="L470" t="str">
            <v>Alberto Fernández P.</v>
          </cell>
          <cell r="M470" t="str">
            <v>Cinania Tenis de Mesa</v>
          </cell>
          <cell r="N470" t="str">
            <v>Cinania Tenis de Mesa</v>
          </cell>
          <cell r="O470">
            <v>32116</v>
          </cell>
          <cell r="P470">
            <v>-1</v>
          </cell>
          <cell r="Q470" t="str">
            <v>Discapacitados M</v>
          </cell>
          <cell r="R470" t="str">
            <v>M</v>
          </cell>
        </row>
        <row r="471">
          <cell r="C471">
            <v>6812</v>
          </cell>
          <cell r="D471" t="str">
            <v>Gallego</v>
          </cell>
          <cell r="E471" t="str">
            <v>Cancelas</v>
          </cell>
          <cell r="F471" t="str">
            <v>Fernando</v>
          </cell>
          <cell r="G471" t="str">
            <v/>
          </cell>
          <cell r="H471" t="str">
            <v>GALLEGO</v>
          </cell>
          <cell r="I471" t="str">
            <v>CANCELAS</v>
          </cell>
          <cell r="J471" t="str">
            <v>FERNANDO</v>
          </cell>
          <cell r="K471" t="str">
            <v/>
          </cell>
          <cell r="L471" t="str">
            <v>Fernando Gallego C.</v>
          </cell>
          <cell r="M471" t="str">
            <v>Cinania Tenis de Mesa</v>
          </cell>
          <cell r="N471" t="str">
            <v>Cinania Tenis de Mesa</v>
          </cell>
          <cell r="O471">
            <v>25934</v>
          </cell>
          <cell r="P471">
            <v>1971</v>
          </cell>
          <cell r="Q471" t="str">
            <v>Vet +40 M</v>
          </cell>
          <cell r="R471" t="str">
            <v>M</v>
          </cell>
        </row>
        <row r="472">
          <cell r="C472">
            <v>18300</v>
          </cell>
          <cell r="D472" t="str">
            <v>González</v>
          </cell>
          <cell r="E472" t="str">
            <v>Acuña</v>
          </cell>
          <cell r="F472" t="str">
            <v>Nicolás</v>
          </cell>
          <cell r="G472" t="str">
            <v/>
          </cell>
          <cell r="H472" t="str">
            <v>GONZALEZ</v>
          </cell>
          <cell r="I472" t="str">
            <v>ACUÑA</v>
          </cell>
          <cell r="J472" t="str">
            <v>NICOLAS</v>
          </cell>
          <cell r="K472" t="str">
            <v/>
          </cell>
          <cell r="L472" t="str">
            <v>Nicolás González A.</v>
          </cell>
          <cell r="M472" t="str">
            <v>Cinania Tenis de Mesa</v>
          </cell>
          <cell r="N472" t="str">
            <v>Cinania Tenis de Mesa</v>
          </cell>
          <cell r="O472">
            <v>36684</v>
          </cell>
          <cell r="P472">
            <v>2000</v>
          </cell>
          <cell r="Q472" t="str">
            <v>Juvenil M</v>
          </cell>
          <cell r="R472" t="str">
            <v>M</v>
          </cell>
        </row>
        <row r="473">
          <cell r="C473">
            <v>19734</v>
          </cell>
          <cell r="D473" t="str">
            <v>González</v>
          </cell>
          <cell r="E473" t="str">
            <v>Bernárdez</v>
          </cell>
          <cell r="F473" t="str">
            <v>David</v>
          </cell>
          <cell r="G473" t="str">
            <v/>
          </cell>
          <cell r="H473" t="str">
            <v>GONZALEZ</v>
          </cell>
          <cell r="I473" t="str">
            <v>BERNARDEZ</v>
          </cell>
          <cell r="J473" t="str">
            <v>DAVID</v>
          </cell>
          <cell r="K473" t="str">
            <v/>
          </cell>
          <cell r="L473" t="str">
            <v>David González B.</v>
          </cell>
          <cell r="M473" t="str">
            <v>Cinania Tenis de Mesa</v>
          </cell>
          <cell r="N473" t="str">
            <v>Cinania Tenis de Mesa</v>
          </cell>
          <cell r="O473">
            <v>36517</v>
          </cell>
          <cell r="P473">
            <v>1999</v>
          </cell>
          <cell r="Q473" t="str">
            <v>Juvenil M</v>
          </cell>
          <cell r="R473" t="str">
            <v>M</v>
          </cell>
        </row>
        <row r="474">
          <cell r="C474">
            <v>7790</v>
          </cell>
          <cell r="D474" t="str">
            <v>González</v>
          </cell>
          <cell r="E474" t="str">
            <v>Fernández</v>
          </cell>
          <cell r="F474" t="str">
            <v>Adrián</v>
          </cell>
          <cell r="G474" t="str">
            <v/>
          </cell>
          <cell r="H474" t="str">
            <v>GONZALEZ</v>
          </cell>
          <cell r="I474" t="str">
            <v>FERNANDEZ</v>
          </cell>
          <cell r="J474" t="str">
            <v>ADRIAN</v>
          </cell>
          <cell r="K474" t="str">
            <v/>
          </cell>
          <cell r="L474" t="str">
            <v>Adrián González F.</v>
          </cell>
          <cell r="M474" t="str">
            <v>Cinania Tenis de Mesa</v>
          </cell>
          <cell r="N474" t="str">
            <v>Cinania Tenis de Mesa</v>
          </cell>
          <cell r="O474">
            <v>35906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50057</v>
          </cell>
          <cell r="D475" t="str">
            <v>González</v>
          </cell>
          <cell r="E475" t="str">
            <v>González</v>
          </cell>
          <cell r="F475" t="str">
            <v>Nicolás</v>
          </cell>
          <cell r="G475" t="str">
            <v/>
          </cell>
          <cell r="H475" t="str">
            <v>GONZALEZ</v>
          </cell>
          <cell r="I475" t="str">
            <v>GONZALEZ</v>
          </cell>
          <cell r="J475" t="str">
            <v>NICOLAS</v>
          </cell>
          <cell r="K475" t="str">
            <v/>
          </cell>
          <cell r="L475" t="str">
            <v>Nicolás González G.</v>
          </cell>
          <cell r="M475" t="str">
            <v>Cinania Tenis de Mesa</v>
          </cell>
          <cell r="N475" t="str">
            <v>Cinania Tenis de Mesa</v>
          </cell>
          <cell r="O475">
            <v>38474</v>
          </cell>
          <cell r="P475">
            <v>2005</v>
          </cell>
          <cell r="Q475" t="str">
            <v>Alevín M</v>
          </cell>
          <cell r="R475" t="str">
            <v>M</v>
          </cell>
        </row>
        <row r="476">
          <cell r="C476">
            <v>18299</v>
          </cell>
          <cell r="D476" t="str">
            <v>González</v>
          </cell>
          <cell r="E476" t="str">
            <v>Rodríguez</v>
          </cell>
          <cell r="F476" t="str">
            <v>Lara</v>
          </cell>
          <cell r="G476" t="str">
            <v/>
          </cell>
          <cell r="H476" t="str">
            <v>GONZALEZ</v>
          </cell>
          <cell r="I476" t="str">
            <v>RODRIGUEZ</v>
          </cell>
          <cell r="J476" t="str">
            <v>LARA</v>
          </cell>
          <cell r="K476" t="str">
            <v/>
          </cell>
          <cell r="L476" t="str">
            <v>Lara González R.</v>
          </cell>
          <cell r="M476" t="str">
            <v>Cinania Tenis de Mesa</v>
          </cell>
          <cell r="N476" t="str">
            <v>Cinania Tenis de Mesa</v>
          </cell>
          <cell r="O476">
            <v>36656</v>
          </cell>
          <cell r="P476">
            <v>2000</v>
          </cell>
          <cell r="Q476" t="str">
            <v>Juvenil F</v>
          </cell>
          <cell r="R476" t="str">
            <v>F</v>
          </cell>
        </row>
        <row r="477">
          <cell r="C477">
            <v>16993</v>
          </cell>
          <cell r="D477" t="str">
            <v>González</v>
          </cell>
          <cell r="E477" t="str">
            <v>Rodríguez</v>
          </cell>
          <cell r="F477" t="str">
            <v>Saúl</v>
          </cell>
          <cell r="G477" t="str">
            <v/>
          </cell>
          <cell r="H477" t="str">
            <v>GONZALEZ</v>
          </cell>
          <cell r="I477" t="str">
            <v>RODRIGUEZ</v>
          </cell>
          <cell r="J477" t="str">
            <v>SAUL</v>
          </cell>
          <cell r="K477" t="str">
            <v/>
          </cell>
          <cell r="L477" t="str">
            <v>Saúl González R.</v>
          </cell>
          <cell r="M477" t="str">
            <v>Cinania Tenis de Mesa</v>
          </cell>
          <cell r="N477" t="str">
            <v>Cinania Tenis de Mesa</v>
          </cell>
          <cell r="O477">
            <v>36656</v>
          </cell>
          <cell r="P477">
            <v>2000</v>
          </cell>
          <cell r="Q477" t="str">
            <v>Juvenil M</v>
          </cell>
          <cell r="R477" t="str">
            <v>M</v>
          </cell>
        </row>
        <row r="478">
          <cell r="C478">
            <v>5729</v>
          </cell>
          <cell r="D478" t="str">
            <v>González</v>
          </cell>
          <cell r="E478" t="str">
            <v>Sotelo</v>
          </cell>
          <cell r="F478" t="str">
            <v>Evaristo</v>
          </cell>
          <cell r="H478" t="str">
            <v>GONZALEZ</v>
          </cell>
          <cell r="I478" t="str">
            <v>SOTELO</v>
          </cell>
          <cell r="J478" t="str">
            <v>EVARISTO</v>
          </cell>
          <cell r="K478" t="str">
            <v/>
          </cell>
          <cell r="L478" t="str">
            <v>Evaristo González S.</v>
          </cell>
          <cell r="M478" t="str">
            <v>Cinania Tenis de Mesa</v>
          </cell>
          <cell r="N478" t="str">
            <v>Cinania Tenis de Mesa</v>
          </cell>
          <cell r="O478">
            <v>25389</v>
          </cell>
          <cell r="P478">
            <v>1969</v>
          </cell>
          <cell r="Q478" t="str">
            <v>Vet +40 M</v>
          </cell>
          <cell r="R478" t="str">
            <v>M</v>
          </cell>
        </row>
        <row r="479">
          <cell r="C479">
            <v>8948</v>
          </cell>
          <cell r="D479" t="str">
            <v>Graña</v>
          </cell>
          <cell r="E479" t="str">
            <v>García</v>
          </cell>
          <cell r="F479" t="str">
            <v>Lao</v>
          </cell>
          <cell r="G479" t="str">
            <v/>
          </cell>
          <cell r="H479" t="str">
            <v>GRAÑA</v>
          </cell>
          <cell r="I479" t="str">
            <v>GARCIA</v>
          </cell>
          <cell r="J479" t="str">
            <v>LAO</v>
          </cell>
          <cell r="K479" t="str">
            <v/>
          </cell>
          <cell r="L479" t="str">
            <v>Lao Graña G.</v>
          </cell>
          <cell r="M479" t="str">
            <v>Cinania Tenis de Mesa</v>
          </cell>
          <cell r="N479" t="str">
            <v>Cinania Tenis de Mesa</v>
          </cell>
          <cell r="O479">
            <v>21426</v>
          </cell>
          <cell r="P479">
            <v>1958</v>
          </cell>
          <cell r="Q479" t="str">
            <v>Vet +50 M</v>
          </cell>
          <cell r="R479" t="str">
            <v>M</v>
          </cell>
        </row>
        <row r="480">
          <cell r="C480">
            <v>7785</v>
          </cell>
          <cell r="D480" t="str">
            <v>Lago</v>
          </cell>
          <cell r="E480" t="str">
            <v>Ferral</v>
          </cell>
          <cell r="F480" t="str">
            <v>Juan</v>
          </cell>
          <cell r="G480" t="str">
            <v/>
          </cell>
          <cell r="H480" t="str">
            <v>LAGO</v>
          </cell>
          <cell r="I480" t="str">
            <v>FERRAL</v>
          </cell>
          <cell r="J480" t="str">
            <v>JUAN</v>
          </cell>
          <cell r="K480" t="str">
            <v/>
          </cell>
          <cell r="L480" t="str">
            <v>Juan Lago F.</v>
          </cell>
          <cell r="M480" t="str">
            <v>Cinania Tenis de Mesa</v>
          </cell>
          <cell r="N480" t="str">
            <v>Cinania Tenis de Mesa</v>
          </cell>
          <cell r="O480">
            <v>34180</v>
          </cell>
          <cell r="P480">
            <v>1993</v>
          </cell>
          <cell r="Q480" t="str">
            <v>Sénior M</v>
          </cell>
          <cell r="R480" t="str">
            <v>M</v>
          </cell>
        </row>
        <row r="481">
          <cell r="C481">
            <v>20875</v>
          </cell>
          <cell r="D481" t="str">
            <v>Lamas</v>
          </cell>
          <cell r="E481" t="str">
            <v>Soage</v>
          </cell>
          <cell r="F481" t="str">
            <v>Sergio</v>
          </cell>
          <cell r="G481" t="str">
            <v/>
          </cell>
          <cell r="H481" t="str">
            <v>LAMAS</v>
          </cell>
          <cell r="I481" t="str">
            <v>SOAGE</v>
          </cell>
          <cell r="J481" t="str">
            <v>SERGIO</v>
          </cell>
          <cell r="K481" t="str">
            <v/>
          </cell>
          <cell r="L481" t="str">
            <v>Sergio Lamas S.</v>
          </cell>
          <cell r="M481" t="str">
            <v>Cinania Tenis de Mesa</v>
          </cell>
          <cell r="N481" t="str">
            <v>Cinania Tenis de Mesa</v>
          </cell>
          <cell r="O481">
            <v>37367</v>
          </cell>
          <cell r="P481">
            <v>2002</v>
          </cell>
          <cell r="Q481" t="str">
            <v>Infantil M</v>
          </cell>
          <cell r="R481" t="str">
            <v>M</v>
          </cell>
        </row>
        <row r="482">
          <cell r="C482">
            <v>19712</v>
          </cell>
          <cell r="D482" t="str">
            <v>Lemos</v>
          </cell>
          <cell r="E482" t="str">
            <v>Pousa</v>
          </cell>
          <cell r="F482" t="str">
            <v>Manuel</v>
          </cell>
          <cell r="G482" t="str">
            <v>Joaquín</v>
          </cell>
          <cell r="H482" t="str">
            <v>LEMOS</v>
          </cell>
          <cell r="I482" t="str">
            <v>POUSA</v>
          </cell>
          <cell r="J482" t="str">
            <v>MANUEL</v>
          </cell>
          <cell r="K482" t="str">
            <v>JOAQUIN</v>
          </cell>
          <cell r="L482" t="str">
            <v>Manuel J. Lemos P.</v>
          </cell>
          <cell r="M482" t="str">
            <v>Cinania Tenis de Mesa</v>
          </cell>
          <cell r="N482" t="str">
            <v>Cinania Tenis de Mesa</v>
          </cell>
          <cell r="O482">
            <v>36227</v>
          </cell>
          <cell r="P482">
            <v>1999</v>
          </cell>
          <cell r="Q482" t="str">
            <v>Juvenil M</v>
          </cell>
          <cell r="R482" t="str">
            <v>M</v>
          </cell>
        </row>
        <row r="483">
          <cell r="C483">
            <v>18465</v>
          </cell>
          <cell r="D483" t="str">
            <v>López</v>
          </cell>
          <cell r="E483" t="str">
            <v>Núñez</v>
          </cell>
          <cell r="F483" t="str">
            <v>Manuel</v>
          </cell>
          <cell r="G483" t="str">
            <v/>
          </cell>
          <cell r="H483" t="str">
            <v>LOPEZ</v>
          </cell>
          <cell r="I483" t="str">
            <v>NUÑEZ</v>
          </cell>
          <cell r="J483" t="str">
            <v>MANUEL</v>
          </cell>
          <cell r="K483" t="str">
            <v/>
          </cell>
          <cell r="L483" t="str">
            <v>Manuel López N.</v>
          </cell>
          <cell r="M483" t="str">
            <v>Cinania Tenis de Mesa</v>
          </cell>
          <cell r="N483" t="str">
            <v>Cinania Tenis de Mesa</v>
          </cell>
          <cell r="O483">
            <v>36892</v>
          </cell>
          <cell r="P483">
            <v>2001</v>
          </cell>
          <cell r="Q483" t="str">
            <v>Juvenil M</v>
          </cell>
          <cell r="R483" t="str">
            <v>M</v>
          </cell>
        </row>
        <row r="484">
          <cell r="C484">
            <v>18466</v>
          </cell>
          <cell r="D484" t="str">
            <v>Martínez</v>
          </cell>
          <cell r="E484" t="str">
            <v>Álvarez</v>
          </cell>
          <cell r="F484" t="str">
            <v>Xabier</v>
          </cell>
          <cell r="G484" t="str">
            <v/>
          </cell>
          <cell r="H484" t="str">
            <v>MARTINEZ</v>
          </cell>
          <cell r="I484" t="str">
            <v>ALVAREZ</v>
          </cell>
          <cell r="J484" t="str">
            <v>XABIER</v>
          </cell>
          <cell r="K484" t="str">
            <v/>
          </cell>
          <cell r="L484" t="str">
            <v>Xabier Martínez Á.</v>
          </cell>
          <cell r="M484" t="str">
            <v>Cinania Tenis de Mesa</v>
          </cell>
          <cell r="N484" t="str">
            <v>Cinania Tenis de Mesa</v>
          </cell>
          <cell r="O484">
            <v>36892</v>
          </cell>
          <cell r="P484">
            <v>2001</v>
          </cell>
          <cell r="Q484" t="str">
            <v>Juvenil M</v>
          </cell>
          <cell r="R484" t="str">
            <v>M</v>
          </cell>
        </row>
        <row r="485">
          <cell r="C485">
            <v>8951</v>
          </cell>
          <cell r="D485" t="str">
            <v>Martínez</v>
          </cell>
          <cell r="E485" t="str">
            <v>Rodal</v>
          </cell>
          <cell r="F485" t="str">
            <v>Alejandro</v>
          </cell>
          <cell r="G485" t="str">
            <v/>
          </cell>
          <cell r="H485" t="str">
            <v>MARTINEZ</v>
          </cell>
          <cell r="I485" t="str">
            <v>RODAL</v>
          </cell>
          <cell r="J485" t="str">
            <v>ALEJANDRO</v>
          </cell>
          <cell r="K485" t="str">
            <v/>
          </cell>
          <cell r="L485" t="str">
            <v>Alejandro Martínez R.</v>
          </cell>
          <cell r="M485" t="str">
            <v>Cinania Tenis de Mesa</v>
          </cell>
          <cell r="N485" t="str">
            <v>Cinania Tenis de Mesa</v>
          </cell>
          <cell r="O485">
            <v>34335</v>
          </cell>
          <cell r="P485">
            <v>1994</v>
          </cell>
          <cell r="Q485" t="str">
            <v>Sub-23 M</v>
          </cell>
          <cell r="R485" t="str">
            <v>M</v>
          </cell>
        </row>
        <row r="486">
          <cell r="C486">
            <v>27593</v>
          </cell>
          <cell r="D486" t="str">
            <v>Míguez</v>
          </cell>
          <cell r="E486" t="str">
            <v>Silva</v>
          </cell>
          <cell r="F486" t="str">
            <v>Javier</v>
          </cell>
          <cell r="H486" t="str">
            <v>MIGUEZ</v>
          </cell>
          <cell r="I486" t="str">
            <v>SILVA</v>
          </cell>
          <cell r="J486" t="str">
            <v>JAVIER</v>
          </cell>
          <cell r="K486" t="str">
            <v/>
          </cell>
          <cell r="L486" t="str">
            <v>Javier Míguez S.</v>
          </cell>
          <cell r="M486" t="str">
            <v>Cinania Tenis de Mesa</v>
          </cell>
          <cell r="N486" t="str">
            <v>Cinania Tenis de Mesa</v>
          </cell>
          <cell r="O486">
            <v>36745</v>
          </cell>
          <cell r="P486">
            <v>2000</v>
          </cell>
          <cell r="Q486" t="str">
            <v>Juvenil M</v>
          </cell>
          <cell r="R486" t="str">
            <v>M</v>
          </cell>
        </row>
        <row r="487">
          <cell r="C487">
            <v>50128</v>
          </cell>
          <cell r="D487" t="str">
            <v>Moure</v>
          </cell>
          <cell r="E487" t="str">
            <v>Pazo</v>
          </cell>
          <cell r="F487" t="str">
            <v>Yoel</v>
          </cell>
          <cell r="G487" t="str">
            <v/>
          </cell>
          <cell r="H487" t="str">
            <v>MOURE</v>
          </cell>
          <cell r="I487" t="str">
            <v>PAZO</v>
          </cell>
          <cell r="J487" t="str">
            <v>YOEL</v>
          </cell>
          <cell r="K487" t="str">
            <v/>
          </cell>
          <cell r="L487" t="str">
            <v>Yoel Moure P.</v>
          </cell>
          <cell r="M487" t="str">
            <v>Cinania Tenis de Mesa</v>
          </cell>
          <cell r="N487" t="str">
            <v>Cinania Tenis de Mesa</v>
          </cell>
          <cell r="O487">
            <v>37876</v>
          </cell>
          <cell r="P487">
            <v>2003</v>
          </cell>
          <cell r="Q487" t="str">
            <v>Infantil M</v>
          </cell>
          <cell r="R487" t="str">
            <v>M</v>
          </cell>
        </row>
        <row r="488">
          <cell r="C488">
            <v>6813</v>
          </cell>
          <cell r="D488" t="str">
            <v>Núñez</v>
          </cell>
          <cell r="E488" t="str">
            <v>Rodal</v>
          </cell>
          <cell r="F488" t="str">
            <v>Javier</v>
          </cell>
          <cell r="G488" t="str">
            <v/>
          </cell>
          <cell r="H488" t="str">
            <v>NUÑEZ</v>
          </cell>
          <cell r="I488" t="str">
            <v>RODAL</v>
          </cell>
          <cell r="J488" t="str">
            <v>JAVIER</v>
          </cell>
          <cell r="K488" t="str">
            <v/>
          </cell>
          <cell r="L488" t="str">
            <v>Javier Núñez R.</v>
          </cell>
          <cell r="M488" t="str">
            <v>Cinania Tenis de Mesa</v>
          </cell>
          <cell r="N488" t="str">
            <v>Cinania Tenis de Mesa</v>
          </cell>
          <cell r="O488">
            <v>32695</v>
          </cell>
          <cell r="P488">
            <v>1989</v>
          </cell>
          <cell r="Q488" t="str">
            <v>Sénior M</v>
          </cell>
          <cell r="R488" t="str">
            <v>M</v>
          </cell>
        </row>
        <row r="489">
          <cell r="C489">
            <v>22652</v>
          </cell>
          <cell r="D489" t="str">
            <v>Ortega</v>
          </cell>
          <cell r="E489" t="str">
            <v>Gómez</v>
          </cell>
          <cell r="F489" t="str">
            <v>Daniela</v>
          </cell>
          <cell r="G489" t="str">
            <v>Yolita</v>
          </cell>
          <cell r="H489" t="str">
            <v>ORTEGA</v>
          </cell>
          <cell r="I489" t="str">
            <v>GOMEZ</v>
          </cell>
          <cell r="J489" t="str">
            <v>DANIELA</v>
          </cell>
          <cell r="K489" t="str">
            <v>YOLITA</v>
          </cell>
          <cell r="L489" t="str">
            <v>Daniela Y. Ortega G.</v>
          </cell>
          <cell r="M489" t="str">
            <v>Cinania Tenis de Mesa</v>
          </cell>
          <cell r="N489" t="str">
            <v>Cinania Tenis de Mesa</v>
          </cell>
          <cell r="O489">
            <v>36032</v>
          </cell>
          <cell r="P489">
            <v>1998</v>
          </cell>
          <cell r="Q489" t="str">
            <v>Sub-23 F</v>
          </cell>
          <cell r="R489" t="str">
            <v>F</v>
          </cell>
        </row>
        <row r="490">
          <cell r="C490">
            <v>18468</v>
          </cell>
          <cell r="D490" t="str">
            <v>Otero</v>
          </cell>
          <cell r="E490" t="str">
            <v>Ferral</v>
          </cell>
          <cell r="F490" t="str">
            <v>Víctor</v>
          </cell>
          <cell r="G490" t="str">
            <v/>
          </cell>
          <cell r="H490" t="str">
            <v>OTERO</v>
          </cell>
          <cell r="I490" t="str">
            <v>FERRAL</v>
          </cell>
          <cell r="J490" t="str">
            <v>VICTOR</v>
          </cell>
          <cell r="K490" t="str">
            <v/>
          </cell>
          <cell r="L490" t="str">
            <v>Víctor Otero F.</v>
          </cell>
          <cell r="M490" t="str">
            <v>Cinania Tenis de Mesa</v>
          </cell>
          <cell r="N490" t="str">
            <v>Cinania Tenis de Mesa</v>
          </cell>
          <cell r="O490">
            <v>35661</v>
          </cell>
          <cell r="P490">
            <v>1997</v>
          </cell>
          <cell r="Q490" t="str">
            <v>Sub-23 M</v>
          </cell>
          <cell r="R490" t="str">
            <v>M</v>
          </cell>
        </row>
        <row r="491">
          <cell r="C491">
            <v>17326</v>
          </cell>
          <cell r="D491" t="str">
            <v>Pastoriza</v>
          </cell>
          <cell r="E491" t="str">
            <v>Rodas</v>
          </cell>
          <cell r="F491" t="str">
            <v>Pablo</v>
          </cell>
          <cell r="G491" t="str">
            <v/>
          </cell>
          <cell r="H491" t="str">
            <v>PASTORIZA</v>
          </cell>
          <cell r="I491" t="str">
            <v>RODAS</v>
          </cell>
          <cell r="J491" t="str">
            <v>PABLO</v>
          </cell>
          <cell r="K491" t="str">
            <v/>
          </cell>
          <cell r="L491" t="str">
            <v>Pablo Pastoriza R.</v>
          </cell>
          <cell r="M491" t="str">
            <v>Cinania Tenis de Mesa</v>
          </cell>
          <cell r="N491" t="str">
            <v>Cinania Tenis de Mesa</v>
          </cell>
          <cell r="O491">
            <v>35634</v>
          </cell>
          <cell r="P491">
            <v>1997</v>
          </cell>
          <cell r="Q491" t="str">
            <v>Sub-23 M</v>
          </cell>
          <cell r="R491" t="str">
            <v>M</v>
          </cell>
        </row>
        <row r="492">
          <cell r="C492">
            <v>50130</v>
          </cell>
          <cell r="D492" t="str">
            <v>Pazo</v>
          </cell>
          <cell r="E492" t="str">
            <v>López</v>
          </cell>
          <cell r="F492" t="str">
            <v>Hugo</v>
          </cell>
          <cell r="G492" t="str">
            <v/>
          </cell>
          <cell r="H492" t="str">
            <v>PAZO</v>
          </cell>
          <cell r="I492" t="str">
            <v>LOPEZ</v>
          </cell>
          <cell r="J492" t="str">
            <v>HUGO</v>
          </cell>
          <cell r="K492" t="str">
            <v/>
          </cell>
          <cell r="L492" t="str">
            <v>Hugo Pazo L.</v>
          </cell>
          <cell r="M492" t="str">
            <v>Cinania Tenis de Mesa</v>
          </cell>
          <cell r="N492" t="str">
            <v>Cinania Tenis de Mesa</v>
          </cell>
          <cell r="O492">
            <v>37551</v>
          </cell>
          <cell r="P492">
            <v>2002</v>
          </cell>
          <cell r="Q492" t="str">
            <v>Infantil M</v>
          </cell>
          <cell r="R492" t="str">
            <v>M</v>
          </cell>
        </row>
        <row r="493">
          <cell r="C493">
            <v>6819</v>
          </cell>
          <cell r="D493" t="str">
            <v>Pazo</v>
          </cell>
          <cell r="E493" t="str">
            <v>Monroy</v>
          </cell>
          <cell r="F493" t="str">
            <v>David</v>
          </cell>
          <cell r="G493" t="str">
            <v/>
          </cell>
          <cell r="H493" t="str">
            <v>PAZO</v>
          </cell>
          <cell r="I493" t="str">
            <v>MONROY</v>
          </cell>
          <cell r="J493" t="str">
            <v>DAVID</v>
          </cell>
          <cell r="K493" t="str">
            <v/>
          </cell>
          <cell r="L493" t="str">
            <v>David Pazo M.</v>
          </cell>
          <cell r="M493" t="str">
            <v>Cinania Tenis de Mesa</v>
          </cell>
          <cell r="N493" t="str">
            <v>Cinania Tenis de Mesa</v>
          </cell>
          <cell r="O493">
            <v>25583</v>
          </cell>
          <cell r="P493">
            <v>1970</v>
          </cell>
          <cell r="Q493" t="str">
            <v>Vet +40 M</v>
          </cell>
          <cell r="R493" t="str">
            <v>M</v>
          </cell>
        </row>
        <row r="494">
          <cell r="C494">
            <v>19533</v>
          </cell>
          <cell r="D494" t="str">
            <v>Pena</v>
          </cell>
          <cell r="E494" t="str">
            <v>Calvar</v>
          </cell>
          <cell r="F494" t="str">
            <v>Marcos</v>
          </cell>
          <cell r="G494" t="str">
            <v/>
          </cell>
          <cell r="H494" t="str">
            <v>PENA</v>
          </cell>
          <cell r="I494" t="str">
            <v>CALVAR</v>
          </cell>
          <cell r="J494" t="str">
            <v>MARCOS</v>
          </cell>
          <cell r="K494" t="str">
            <v/>
          </cell>
          <cell r="L494" t="str">
            <v>Marcos Pena C.</v>
          </cell>
          <cell r="M494" t="str">
            <v>Cinania Tenis de Mesa</v>
          </cell>
          <cell r="N494" t="str">
            <v>Cinania Tenis de Mesa</v>
          </cell>
          <cell r="O494">
            <v>35633</v>
          </cell>
          <cell r="P494">
            <v>1997</v>
          </cell>
          <cell r="Q494" t="str">
            <v>Sub-23 M</v>
          </cell>
          <cell r="R494" t="str">
            <v>M</v>
          </cell>
        </row>
        <row r="495">
          <cell r="C495">
            <v>10784</v>
          </cell>
          <cell r="D495" t="str">
            <v>Pena</v>
          </cell>
          <cell r="E495" t="str">
            <v>Calvar</v>
          </cell>
          <cell r="F495" t="str">
            <v>María</v>
          </cell>
          <cell r="G495" t="str">
            <v/>
          </cell>
          <cell r="H495" t="str">
            <v>PENA</v>
          </cell>
          <cell r="I495" t="str">
            <v>CALVAR</v>
          </cell>
          <cell r="J495" t="str">
            <v>MARIA</v>
          </cell>
          <cell r="K495" t="str">
            <v/>
          </cell>
          <cell r="L495" t="str">
            <v>María Pena C.</v>
          </cell>
          <cell r="M495" t="str">
            <v>Cinania Tenis de Mesa</v>
          </cell>
          <cell r="N495" t="str">
            <v>Cinania Tenis de Mesa</v>
          </cell>
          <cell r="O495">
            <v>36391</v>
          </cell>
          <cell r="P495">
            <v>1999</v>
          </cell>
          <cell r="Q495" t="str">
            <v>Juvenil F</v>
          </cell>
          <cell r="R495" t="str">
            <v>F</v>
          </cell>
        </row>
        <row r="496">
          <cell r="C496">
            <v>19713</v>
          </cell>
          <cell r="D496" t="str">
            <v>Portas</v>
          </cell>
          <cell r="E496" t="str">
            <v>Fernández</v>
          </cell>
          <cell r="F496" t="str">
            <v>Jesús</v>
          </cell>
          <cell r="G496" t="str">
            <v/>
          </cell>
          <cell r="H496" t="str">
            <v>PORTAS</v>
          </cell>
          <cell r="I496" t="str">
            <v>FERNANDEZ</v>
          </cell>
          <cell r="J496" t="str">
            <v>JESUS</v>
          </cell>
          <cell r="K496" t="str">
            <v/>
          </cell>
          <cell r="L496" t="str">
            <v>Jesús Portas F.</v>
          </cell>
          <cell r="M496" t="str">
            <v>Cinania Tenis de Mesa</v>
          </cell>
          <cell r="N496" t="str">
            <v>Cinania Tenis de Mesa</v>
          </cell>
          <cell r="O496">
            <v>36161</v>
          </cell>
          <cell r="P496">
            <v>1999</v>
          </cell>
          <cell r="Q496" t="str">
            <v>Juvenil M</v>
          </cell>
          <cell r="R496" t="str">
            <v>M</v>
          </cell>
        </row>
        <row r="497">
          <cell r="C497">
            <v>9992</v>
          </cell>
          <cell r="D497" t="str">
            <v>Refojos</v>
          </cell>
          <cell r="E497" t="str">
            <v>Carrillo</v>
          </cell>
          <cell r="F497" t="str">
            <v>Adolfo</v>
          </cell>
          <cell r="G497" t="str">
            <v/>
          </cell>
          <cell r="H497" t="str">
            <v>REFOJOS</v>
          </cell>
          <cell r="I497" t="str">
            <v>CARRILLO</v>
          </cell>
          <cell r="J497" t="str">
            <v>ADOLFO</v>
          </cell>
          <cell r="K497" t="str">
            <v/>
          </cell>
          <cell r="L497" t="str">
            <v>Adolfo Refojos C.</v>
          </cell>
          <cell r="M497" t="str">
            <v>Cinania Tenis de Mesa</v>
          </cell>
          <cell r="N497" t="str">
            <v>Cinania Tenis de Mesa</v>
          </cell>
          <cell r="O497">
            <v>33808</v>
          </cell>
          <cell r="P497">
            <v>1992</v>
          </cell>
          <cell r="Q497" t="str">
            <v>Sénior M</v>
          </cell>
          <cell r="R497" t="str">
            <v>M</v>
          </cell>
        </row>
        <row r="498">
          <cell r="C498">
            <v>8950</v>
          </cell>
          <cell r="D498" t="str">
            <v>Requejo</v>
          </cell>
          <cell r="E498" t="str">
            <v>Vidal</v>
          </cell>
          <cell r="F498" t="str">
            <v>Denís</v>
          </cell>
          <cell r="G498" t="str">
            <v/>
          </cell>
          <cell r="H498" t="str">
            <v>REQUEJO</v>
          </cell>
          <cell r="I498" t="str">
            <v>VIDAL</v>
          </cell>
          <cell r="J498" t="str">
            <v>DENIS</v>
          </cell>
          <cell r="K498" t="str">
            <v/>
          </cell>
          <cell r="L498" t="str">
            <v>Denís Requejo V.</v>
          </cell>
          <cell r="M498" t="str">
            <v>Cinania Tenis de Mesa</v>
          </cell>
          <cell r="N498" t="str">
            <v>Cinania Tenis de Mesa</v>
          </cell>
          <cell r="O498">
            <v>33799</v>
          </cell>
          <cell r="P498">
            <v>1992</v>
          </cell>
          <cell r="Q498" t="str">
            <v>Sénior M</v>
          </cell>
          <cell r="R498" t="str">
            <v>M</v>
          </cell>
        </row>
        <row r="499">
          <cell r="C499">
            <v>50106</v>
          </cell>
          <cell r="D499" t="str">
            <v>Rocha</v>
          </cell>
          <cell r="E499" t="str">
            <v>Gandón</v>
          </cell>
          <cell r="F499" t="str">
            <v>Joel</v>
          </cell>
          <cell r="G499" t="str">
            <v/>
          </cell>
          <cell r="H499" t="str">
            <v>ROCHA</v>
          </cell>
          <cell r="I499" t="str">
            <v>GANDON</v>
          </cell>
          <cell r="J499" t="str">
            <v>JOEL</v>
          </cell>
          <cell r="K499" t="str">
            <v/>
          </cell>
          <cell r="L499" t="str">
            <v>Joel Rocha G.</v>
          </cell>
          <cell r="M499" t="str">
            <v>Cinania Tenis de Mesa</v>
          </cell>
          <cell r="N499" t="str">
            <v>Cinania Tenis de Mesa</v>
          </cell>
          <cell r="O499">
            <v>37720</v>
          </cell>
          <cell r="P499">
            <v>2003</v>
          </cell>
          <cell r="Q499" t="str">
            <v>Infantil M</v>
          </cell>
          <cell r="R499" t="str">
            <v>M</v>
          </cell>
        </row>
        <row r="500">
          <cell r="C500">
            <v>18464</v>
          </cell>
          <cell r="D500" t="str">
            <v>Rodal</v>
          </cell>
          <cell r="E500" t="str">
            <v>Araújo</v>
          </cell>
          <cell r="F500" t="str">
            <v>Eloy</v>
          </cell>
          <cell r="G500" t="str">
            <v/>
          </cell>
          <cell r="H500" t="str">
            <v>RODAL</v>
          </cell>
          <cell r="I500" t="str">
            <v>ARAUJO</v>
          </cell>
          <cell r="J500" t="str">
            <v>ELOY</v>
          </cell>
          <cell r="K500" t="str">
            <v/>
          </cell>
          <cell r="L500" t="str">
            <v>Eloy Rodal A.</v>
          </cell>
          <cell r="M500" t="str">
            <v>Cinania Tenis de Mesa</v>
          </cell>
          <cell r="N500" t="str">
            <v>Cinania Tenis de Mesa</v>
          </cell>
          <cell r="O500">
            <v>36413</v>
          </cell>
          <cell r="P500">
            <v>1999</v>
          </cell>
          <cell r="Q500" t="str">
            <v>Juvenil M</v>
          </cell>
          <cell r="R500" t="str">
            <v>M</v>
          </cell>
        </row>
        <row r="501">
          <cell r="C501">
            <v>15710</v>
          </cell>
          <cell r="D501" t="str">
            <v>Rodal</v>
          </cell>
          <cell r="E501" t="str">
            <v>Araújo</v>
          </cell>
          <cell r="F501" t="str">
            <v>Miguel</v>
          </cell>
          <cell r="G501" t="str">
            <v>Ángel</v>
          </cell>
          <cell r="H501" t="str">
            <v>RODAL</v>
          </cell>
          <cell r="I501" t="str">
            <v>ARAUJO</v>
          </cell>
          <cell r="J501" t="str">
            <v>MIGUEL</v>
          </cell>
          <cell r="K501" t="str">
            <v>ANGEL</v>
          </cell>
          <cell r="L501" t="str">
            <v>Miguel Á. Rodal A.</v>
          </cell>
          <cell r="M501" t="str">
            <v>Cinania Tenis de Mesa</v>
          </cell>
          <cell r="N501" t="str">
            <v>Cinania Tenis de Mesa</v>
          </cell>
          <cell r="O501">
            <v>35694</v>
          </cell>
          <cell r="P501">
            <v>1997</v>
          </cell>
          <cell r="Q501" t="str">
            <v>Sub-23 M</v>
          </cell>
          <cell r="R501" t="str">
            <v>M</v>
          </cell>
        </row>
        <row r="502">
          <cell r="C502">
            <v>19714</v>
          </cell>
          <cell r="D502" t="str">
            <v>Rodríguez</v>
          </cell>
          <cell r="E502" t="str">
            <v>Barreiro</v>
          </cell>
          <cell r="F502" t="str">
            <v>Laura</v>
          </cell>
          <cell r="G502" t="str">
            <v/>
          </cell>
          <cell r="H502" t="str">
            <v>RODRIGUEZ</v>
          </cell>
          <cell r="I502" t="str">
            <v>BARREIRO</v>
          </cell>
          <cell r="J502" t="str">
            <v>LAURA</v>
          </cell>
          <cell r="K502" t="str">
            <v/>
          </cell>
          <cell r="L502" t="str">
            <v>Laura Rodríguez B.</v>
          </cell>
          <cell r="M502" t="str">
            <v>Cinania Tenis de Mesa</v>
          </cell>
          <cell r="N502" t="str">
            <v>Cinania Tenis de Mesa</v>
          </cell>
          <cell r="O502">
            <v>37768</v>
          </cell>
          <cell r="P502">
            <v>2003</v>
          </cell>
          <cell r="Q502" t="str">
            <v>Infantil F</v>
          </cell>
          <cell r="R502" t="str">
            <v>F</v>
          </cell>
        </row>
        <row r="503">
          <cell r="C503">
            <v>27653</v>
          </cell>
          <cell r="D503" t="str">
            <v>Rodríguez</v>
          </cell>
          <cell r="E503" t="str">
            <v>Martínez</v>
          </cell>
          <cell r="F503" t="str">
            <v>Diego</v>
          </cell>
          <cell r="H503" t="str">
            <v>RODRIGUEZ</v>
          </cell>
          <cell r="I503" t="str">
            <v>MARTINEZ</v>
          </cell>
          <cell r="J503" t="str">
            <v>DIEGO</v>
          </cell>
          <cell r="K503" t="str">
            <v/>
          </cell>
          <cell r="L503" t="str">
            <v>Diego Rodríguez M.</v>
          </cell>
          <cell r="M503" t="str">
            <v>Cinania Tenis de Mesa</v>
          </cell>
          <cell r="N503" t="str">
            <v>Cinania Tenis de Mesa</v>
          </cell>
          <cell r="O503">
            <v>37384</v>
          </cell>
          <cell r="P503">
            <v>2002</v>
          </cell>
          <cell r="Q503" t="str">
            <v>Infantil M</v>
          </cell>
          <cell r="R503" t="str">
            <v>M</v>
          </cell>
        </row>
        <row r="504">
          <cell r="C504">
            <v>20869</v>
          </cell>
          <cell r="D504" t="str">
            <v>Rodríguez</v>
          </cell>
          <cell r="E504" t="str">
            <v>Soto</v>
          </cell>
          <cell r="F504" t="str">
            <v>Rafael</v>
          </cell>
          <cell r="G504" t="str">
            <v/>
          </cell>
          <cell r="H504" t="str">
            <v>RODRIGUEZ</v>
          </cell>
          <cell r="I504" t="str">
            <v>SOTO</v>
          </cell>
          <cell r="J504" t="str">
            <v>RAFAEL</v>
          </cell>
          <cell r="K504" t="str">
            <v/>
          </cell>
          <cell r="L504" t="str">
            <v>Rafael Rodríguez S.</v>
          </cell>
          <cell r="M504" t="str">
            <v>Cinania Tenis de Mesa</v>
          </cell>
          <cell r="N504" t="str">
            <v>Cinania Tenis de Mesa</v>
          </cell>
          <cell r="O504">
            <v>25137</v>
          </cell>
          <cell r="P504">
            <v>1968</v>
          </cell>
          <cell r="Q504" t="str">
            <v>Vet +40 M</v>
          </cell>
          <cell r="R504" t="str">
            <v>M</v>
          </cell>
        </row>
        <row r="505">
          <cell r="C505">
            <v>19711</v>
          </cell>
          <cell r="D505" t="str">
            <v>Román</v>
          </cell>
          <cell r="E505" t="str">
            <v>Barreiro</v>
          </cell>
          <cell r="F505" t="str">
            <v>Aarón</v>
          </cell>
          <cell r="G505" t="str">
            <v/>
          </cell>
          <cell r="H505" t="str">
            <v>ROMAN</v>
          </cell>
          <cell r="I505" t="str">
            <v>BARREIRO</v>
          </cell>
          <cell r="J505" t="str">
            <v>AARON</v>
          </cell>
          <cell r="K505" t="str">
            <v/>
          </cell>
          <cell r="L505" t="str">
            <v>Aarón Román B.</v>
          </cell>
          <cell r="M505" t="str">
            <v>Cinania Tenis de Mesa</v>
          </cell>
          <cell r="N505" t="str">
            <v>Cinania Tenis de Mesa</v>
          </cell>
          <cell r="O505">
            <v>36522</v>
          </cell>
          <cell r="P505">
            <v>1999</v>
          </cell>
          <cell r="Q505" t="str">
            <v>Juvenil M</v>
          </cell>
          <cell r="R505" t="str">
            <v>M</v>
          </cell>
        </row>
        <row r="506">
          <cell r="C506">
            <v>15657</v>
          </cell>
          <cell r="D506" t="str">
            <v>Santos</v>
          </cell>
          <cell r="E506" t="str">
            <v>Rodas</v>
          </cell>
          <cell r="F506" t="str">
            <v>André</v>
          </cell>
          <cell r="G506" t="str">
            <v/>
          </cell>
          <cell r="H506" t="str">
            <v>SANTOS</v>
          </cell>
          <cell r="I506" t="str">
            <v>RODAS</v>
          </cell>
          <cell r="J506" t="str">
            <v>ANDRE</v>
          </cell>
          <cell r="K506" t="str">
            <v/>
          </cell>
          <cell r="L506" t="str">
            <v>André Santos R.</v>
          </cell>
          <cell r="M506" t="str">
            <v>Cinania Tenis de Mesa</v>
          </cell>
          <cell r="N506" t="str">
            <v>Cinania Tenis de Mesa</v>
          </cell>
          <cell r="O506">
            <v>35596</v>
          </cell>
          <cell r="P506">
            <v>1997</v>
          </cell>
          <cell r="Q506" t="str">
            <v>Sub-23 M</v>
          </cell>
          <cell r="R506" t="str">
            <v>M</v>
          </cell>
        </row>
        <row r="507">
          <cell r="C507">
            <v>5730</v>
          </cell>
          <cell r="D507" t="str">
            <v>Soliño</v>
          </cell>
          <cell r="E507" t="str">
            <v>Martínez</v>
          </cell>
          <cell r="F507" t="str">
            <v>Manuel</v>
          </cell>
          <cell r="G507" t="str">
            <v/>
          </cell>
          <cell r="H507" t="str">
            <v>SOLIÑO</v>
          </cell>
          <cell r="I507" t="str">
            <v>MARTINEZ</v>
          </cell>
          <cell r="J507" t="str">
            <v>MANUEL</v>
          </cell>
          <cell r="K507" t="str">
            <v/>
          </cell>
          <cell r="L507" t="str">
            <v>Manuel Soliño M.</v>
          </cell>
          <cell r="M507" t="str">
            <v>Cinania Tenis de Mesa</v>
          </cell>
          <cell r="N507" t="str">
            <v>Cinania Tenis de Mesa</v>
          </cell>
          <cell r="O507">
            <v>24962</v>
          </cell>
          <cell r="P507">
            <v>1968</v>
          </cell>
          <cell r="Q507" t="str">
            <v>Vet +40 M</v>
          </cell>
          <cell r="R507" t="str">
            <v>M</v>
          </cell>
        </row>
        <row r="508">
          <cell r="C508">
            <v>50126</v>
          </cell>
          <cell r="D508" t="str">
            <v>Vázquez</v>
          </cell>
          <cell r="E508" t="str">
            <v>Cabral</v>
          </cell>
          <cell r="F508" t="str">
            <v>Carlos</v>
          </cell>
          <cell r="G508" t="str">
            <v/>
          </cell>
          <cell r="H508" t="str">
            <v>VAZQUEZ</v>
          </cell>
          <cell r="I508" t="str">
            <v>CABRAL</v>
          </cell>
          <cell r="J508" t="str">
            <v>CARLOS</v>
          </cell>
          <cell r="K508" t="str">
            <v/>
          </cell>
          <cell r="L508" t="str">
            <v>Carlos Vázquez C.</v>
          </cell>
          <cell r="M508" t="str">
            <v>Cinania Tenis de Mesa</v>
          </cell>
          <cell r="N508" t="str">
            <v>Cinania Tenis de Mesa</v>
          </cell>
          <cell r="O508">
            <v>38546</v>
          </cell>
          <cell r="P508">
            <v>2005</v>
          </cell>
          <cell r="Q508" t="str">
            <v>Alevín M</v>
          </cell>
          <cell r="R508" t="str">
            <v>M</v>
          </cell>
        </row>
        <row r="509">
          <cell r="C509">
            <v>9985</v>
          </cell>
          <cell r="D509" t="str">
            <v>Veiga</v>
          </cell>
          <cell r="E509" t="str">
            <v>Olivera</v>
          </cell>
          <cell r="F509" t="str">
            <v>Brais</v>
          </cell>
          <cell r="G509" t="str">
            <v/>
          </cell>
          <cell r="H509" t="str">
            <v>VEIGA</v>
          </cell>
          <cell r="I509" t="str">
            <v>OLIVERA</v>
          </cell>
          <cell r="J509" t="str">
            <v>BRAIS</v>
          </cell>
          <cell r="K509" t="str">
            <v/>
          </cell>
          <cell r="L509" t="str">
            <v>Brais Veiga O.</v>
          </cell>
          <cell r="M509" t="str">
            <v>Cinania Tenis de Mesa</v>
          </cell>
          <cell r="N509" t="str">
            <v>Cinania Tenis de Mesa</v>
          </cell>
          <cell r="O509">
            <v>35711</v>
          </cell>
          <cell r="P509">
            <v>1997</v>
          </cell>
          <cell r="Q509" t="str">
            <v>Sub-23 M</v>
          </cell>
          <cell r="R509" t="str">
            <v>M</v>
          </cell>
        </row>
        <row r="510">
          <cell r="C510">
            <v>9965</v>
          </cell>
          <cell r="D510" t="str">
            <v>Alonso</v>
          </cell>
          <cell r="E510" t="str">
            <v>Alonso</v>
          </cell>
          <cell r="F510" t="str">
            <v>Pablo</v>
          </cell>
          <cell r="G510" t="str">
            <v/>
          </cell>
          <cell r="H510" t="str">
            <v>ALONSO</v>
          </cell>
          <cell r="I510" t="str">
            <v>ALONSO</v>
          </cell>
          <cell r="J510" t="str">
            <v>PABLO</v>
          </cell>
          <cell r="K510" t="str">
            <v/>
          </cell>
          <cell r="L510" t="str">
            <v>Pablo Alonso A.</v>
          </cell>
          <cell r="M510" t="str">
            <v>Círculo Mercantil de Vigo</v>
          </cell>
          <cell r="N510" t="str">
            <v>Círculo Mercantil de Vigo</v>
          </cell>
          <cell r="O510">
            <v>32232</v>
          </cell>
          <cell r="P510">
            <v>1988</v>
          </cell>
          <cell r="Q510" t="str">
            <v>Sénior M</v>
          </cell>
          <cell r="R510" t="str">
            <v>M</v>
          </cell>
        </row>
        <row r="511">
          <cell r="C511">
            <v>6137</v>
          </cell>
          <cell r="D511" t="str">
            <v>Alonso</v>
          </cell>
          <cell r="E511" t="str">
            <v>Rodríguez</v>
          </cell>
          <cell r="F511" t="str">
            <v>Enrique</v>
          </cell>
          <cell r="G511" t="str">
            <v/>
          </cell>
          <cell r="H511" t="str">
            <v>ALONSO</v>
          </cell>
          <cell r="I511" t="str">
            <v>RODRIGUEZ</v>
          </cell>
          <cell r="J511" t="str">
            <v>ENRIQUE</v>
          </cell>
          <cell r="K511" t="str">
            <v/>
          </cell>
          <cell r="L511" t="str">
            <v>Enrique Alonso R.</v>
          </cell>
          <cell r="M511" t="str">
            <v>Círculo Mercantil de Vigo</v>
          </cell>
          <cell r="N511" t="str">
            <v>Círculo Mercantil de Vigo</v>
          </cell>
          <cell r="O511">
            <v>22378</v>
          </cell>
          <cell r="P511">
            <v>1961</v>
          </cell>
          <cell r="Q511" t="str">
            <v>Vet +50 M</v>
          </cell>
          <cell r="R511" t="str">
            <v>M</v>
          </cell>
        </row>
        <row r="512">
          <cell r="C512">
            <v>18055</v>
          </cell>
          <cell r="D512" t="str">
            <v>Barcia</v>
          </cell>
          <cell r="E512" t="str">
            <v>Mejín</v>
          </cell>
          <cell r="F512" t="str">
            <v>Santiago</v>
          </cell>
          <cell r="G512" t="str">
            <v/>
          </cell>
          <cell r="H512" t="str">
            <v>BARCIA</v>
          </cell>
          <cell r="I512" t="str">
            <v>MEJIN</v>
          </cell>
          <cell r="J512" t="str">
            <v>SANTIAGO</v>
          </cell>
          <cell r="K512" t="str">
            <v/>
          </cell>
          <cell r="L512" t="str">
            <v>Santiago Barcia M.</v>
          </cell>
          <cell r="M512" t="str">
            <v>Círculo Mercantil de Vigo</v>
          </cell>
          <cell r="N512" t="str">
            <v>Círculo Mercantil de Vigo</v>
          </cell>
          <cell r="O512">
            <v>36896</v>
          </cell>
          <cell r="P512">
            <v>2001</v>
          </cell>
          <cell r="Q512" t="str">
            <v>Juvenil M</v>
          </cell>
          <cell r="R512" t="str">
            <v>M</v>
          </cell>
        </row>
        <row r="513">
          <cell r="C513">
            <v>7998</v>
          </cell>
          <cell r="D513" t="str">
            <v>Carreño</v>
          </cell>
          <cell r="E513" t="str">
            <v>Manríquez</v>
          </cell>
          <cell r="F513" t="str">
            <v>Luis</v>
          </cell>
          <cell r="G513" t="str">
            <v>Antonio</v>
          </cell>
          <cell r="H513" t="str">
            <v>CARREÑO</v>
          </cell>
          <cell r="I513" t="str">
            <v>MANRIQUEZ</v>
          </cell>
          <cell r="J513" t="str">
            <v>LUIS</v>
          </cell>
          <cell r="K513" t="str">
            <v>ANTONIO</v>
          </cell>
          <cell r="L513" t="str">
            <v>Luis A. Carreño M.</v>
          </cell>
          <cell r="M513" t="str">
            <v>Círculo Mercantil de Vigo</v>
          </cell>
          <cell r="N513" t="str">
            <v>Círculo Mercantil de Vigo</v>
          </cell>
          <cell r="O513">
            <v>24473</v>
          </cell>
          <cell r="P513">
            <v>1967</v>
          </cell>
          <cell r="Q513" t="str">
            <v>Vet +50 M</v>
          </cell>
          <cell r="R513" t="str">
            <v>M</v>
          </cell>
        </row>
        <row r="514">
          <cell r="C514">
            <v>10945</v>
          </cell>
          <cell r="D514" t="str">
            <v>Carreño</v>
          </cell>
          <cell r="E514" t="str">
            <v>Toledo</v>
          </cell>
          <cell r="F514" t="str">
            <v>Daniela</v>
          </cell>
          <cell r="G514" t="str">
            <v/>
          </cell>
          <cell r="H514" t="str">
            <v>CARREÑO</v>
          </cell>
          <cell r="I514" t="str">
            <v>TOLEDO</v>
          </cell>
          <cell r="J514" t="str">
            <v>DANIELA</v>
          </cell>
          <cell r="K514" t="str">
            <v/>
          </cell>
          <cell r="L514" t="str">
            <v>Daniela Carreño T.</v>
          </cell>
          <cell r="M514" t="str">
            <v>Círculo Mercantil de Vigo</v>
          </cell>
          <cell r="N514" t="str">
            <v>Círculo Mercantil de Vigo</v>
          </cell>
          <cell r="O514">
            <v>37257</v>
          </cell>
          <cell r="P514">
            <v>2002</v>
          </cell>
          <cell r="Q514" t="str">
            <v>Infantil F</v>
          </cell>
          <cell r="R514" t="str">
            <v>F</v>
          </cell>
        </row>
        <row r="515">
          <cell r="C515">
            <v>10940</v>
          </cell>
          <cell r="D515" t="str">
            <v>Carreño</v>
          </cell>
          <cell r="E515" t="str">
            <v>Toledo</v>
          </cell>
          <cell r="F515" t="str">
            <v>Sebastián</v>
          </cell>
          <cell r="G515" t="str">
            <v/>
          </cell>
          <cell r="H515" t="str">
            <v>CARREÑO</v>
          </cell>
          <cell r="I515" t="str">
            <v>TOLEDO</v>
          </cell>
          <cell r="J515" t="str">
            <v>SEBASTIAN</v>
          </cell>
          <cell r="K515" t="str">
            <v/>
          </cell>
          <cell r="L515" t="str">
            <v>Sebastián Carreño T.</v>
          </cell>
          <cell r="M515" t="str">
            <v>Círculo Mercantil de Vigo</v>
          </cell>
          <cell r="N515" t="str">
            <v>Círculo Mercantil de Vigo</v>
          </cell>
          <cell r="O515">
            <v>35796</v>
          </cell>
          <cell r="P515">
            <v>1998</v>
          </cell>
          <cell r="Q515" t="str">
            <v>Sub-23 M</v>
          </cell>
          <cell r="R515" t="str">
            <v>M</v>
          </cell>
        </row>
        <row r="516">
          <cell r="C516">
            <v>4937</v>
          </cell>
          <cell r="D516" t="str">
            <v>Castro</v>
          </cell>
          <cell r="E516" t="str">
            <v>Fernández</v>
          </cell>
          <cell r="F516" t="str">
            <v>Avelino</v>
          </cell>
          <cell r="G516" t="str">
            <v/>
          </cell>
          <cell r="H516" t="str">
            <v>CASTRO</v>
          </cell>
          <cell r="I516" t="str">
            <v>FERNANDEZ</v>
          </cell>
          <cell r="J516" t="str">
            <v>AVELINO</v>
          </cell>
          <cell r="K516" t="str">
            <v/>
          </cell>
          <cell r="L516" t="str">
            <v>Avelino Castro F.</v>
          </cell>
          <cell r="M516" t="str">
            <v>Círculo Mercantil de Vigo</v>
          </cell>
          <cell r="N516" t="str">
            <v>Círculo Mercantil de Vigo</v>
          </cell>
          <cell r="O516">
            <v>23355</v>
          </cell>
          <cell r="P516">
            <v>1963</v>
          </cell>
          <cell r="Q516" t="str">
            <v>Vet +50 M</v>
          </cell>
          <cell r="R516" t="str">
            <v>M</v>
          </cell>
        </row>
        <row r="517">
          <cell r="C517">
            <v>827</v>
          </cell>
          <cell r="D517" t="str">
            <v>Fernández</v>
          </cell>
          <cell r="E517" t="str">
            <v>Cora</v>
          </cell>
          <cell r="F517" t="str">
            <v>José</v>
          </cell>
          <cell r="G517" t="str">
            <v>Ramón</v>
          </cell>
          <cell r="H517" t="str">
            <v>FERNANDEZ</v>
          </cell>
          <cell r="I517" t="str">
            <v>CORA</v>
          </cell>
          <cell r="J517" t="str">
            <v>JOSE</v>
          </cell>
          <cell r="K517" t="str">
            <v>RAMON</v>
          </cell>
          <cell r="L517" t="str">
            <v>José R. Fernández C.</v>
          </cell>
          <cell r="M517" t="str">
            <v>Círculo Mercantil de Vigo</v>
          </cell>
          <cell r="N517" t="str">
            <v>Círculo Mercantil de Vigo</v>
          </cell>
          <cell r="O517">
            <v>23019</v>
          </cell>
          <cell r="P517">
            <v>1963</v>
          </cell>
          <cell r="Q517" t="str">
            <v>Vet +50 M</v>
          </cell>
          <cell r="R517" t="str">
            <v>M</v>
          </cell>
        </row>
        <row r="518">
          <cell r="C518">
            <v>17213</v>
          </cell>
          <cell r="D518" t="str">
            <v>Lois</v>
          </cell>
          <cell r="E518" t="str">
            <v>Fuentes</v>
          </cell>
          <cell r="F518" t="str">
            <v>Mar</v>
          </cell>
          <cell r="G518" t="str">
            <v/>
          </cell>
          <cell r="H518" t="str">
            <v>LOIS</v>
          </cell>
          <cell r="I518" t="str">
            <v>FUENTES</v>
          </cell>
          <cell r="J518" t="str">
            <v>MAR</v>
          </cell>
          <cell r="K518" t="str">
            <v/>
          </cell>
          <cell r="L518" t="str">
            <v>Mar Lois F.</v>
          </cell>
          <cell r="M518" t="str">
            <v>Círculo Mercantil de Vigo</v>
          </cell>
          <cell r="N518" t="str">
            <v>Círculo Mercantil de Vigo</v>
          </cell>
          <cell r="O518">
            <v>36892</v>
          </cell>
          <cell r="P518">
            <v>2001</v>
          </cell>
          <cell r="Q518" t="str">
            <v>Juvenil F</v>
          </cell>
          <cell r="R518" t="str">
            <v>F</v>
          </cell>
        </row>
        <row r="519">
          <cell r="C519">
            <v>9197</v>
          </cell>
          <cell r="D519" t="str">
            <v>Lois</v>
          </cell>
          <cell r="E519" t="str">
            <v>González</v>
          </cell>
          <cell r="F519" t="str">
            <v>Juan</v>
          </cell>
          <cell r="G519" t="str">
            <v>Fernando</v>
          </cell>
          <cell r="H519" t="str">
            <v>LOIS</v>
          </cell>
          <cell r="I519" t="str">
            <v>GONZALEZ</v>
          </cell>
          <cell r="J519" t="str">
            <v>JUAN</v>
          </cell>
          <cell r="K519" t="str">
            <v>FERNANDO</v>
          </cell>
          <cell r="L519" t="str">
            <v>Juan F. Lois G.</v>
          </cell>
          <cell r="M519" t="str">
            <v>Círculo Mercantil de Vigo</v>
          </cell>
          <cell r="N519" t="str">
            <v>Círculo Mercantil de Vigo</v>
          </cell>
          <cell r="O519">
            <v>24990</v>
          </cell>
          <cell r="P519">
            <v>1968</v>
          </cell>
          <cell r="Q519" t="str">
            <v>Vet +40 M</v>
          </cell>
          <cell r="R519" t="str">
            <v>M</v>
          </cell>
        </row>
        <row r="520">
          <cell r="C520">
            <v>1044</v>
          </cell>
          <cell r="D520" t="str">
            <v>Puertas</v>
          </cell>
          <cell r="E520" t="str">
            <v>Ledo</v>
          </cell>
          <cell r="F520" t="str">
            <v>Sergio</v>
          </cell>
          <cell r="G520" t="str">
            <v>Daniel</v>
          </cell>
          <cell r="H520" t="str">
            <v>PUERTAS</v>
          </cell>
          <cell r="I520" t="str">
            <v>LEDO</v>
          </cell>
          <cell r="J520" t="str">
            <v>SERGIO</v>
          </cell>
          <cell r="K520" t="str">
            <v>DANIEL</v>
          </cell>
          <cell r="L520" t="str">
            <v>Sergio D. Puertas L.</v>
          </cell>
          <cell r="M520" t="str">
            <v>Círculo Mercantil de Vigo</v>
          </cell>
          <cell r="N520" t="str">
            <v>Círculo Mercantil de Vigo</v>
          </cell>
          <cell r="O520">
            <v>24108</v>
          </cell>
          <cell r="P520">
            <v>1966</v>
          </cell>
          <cell r="Q520" t="str">
            <v>Vet +50 M</v>
          </cell>
          <cell r="R520" t="str">
            <v>M</v>
          </cell>
        </row>
        <row r="521">
          <cell r="C521">
            <v>14446</v>
          </cell>
          <cell r="D521" t="str">
            <v>Yáñez</v>
          </cell>
          <cell r="E521" t="str">
            <v>Núñez</v>
          </cell>
          <cell r="F521" t="str">
            <v>Celso</v>
          </cell>
          <cell r="G521" t="str">
            <v/>
          </cell>
          <cell r="H521" t="str">
            <v>YAÑEZ</v>
          </cell>
          <cell r="I521" t="str">
            <v>NUÑEZ</v>
          </cell>
          <cell r="J521" t="str">
            <v>CELSO</v>
          </cell>
          <cell r="K521" t="str">
            <v/>
          </cell>
          <cell r="L521" t="str">
            <v>Celso Yáñez N.</v>
          </cell>
          <cell r="M521" t="str">
            <v>Círculo Mercantil de Vigo</v>
          </cell>
          <cell r="N521" t="str">
            <v>Círculo Mercantil de Vigo</v>
          </cell>
          <cell r="O521">
            <v>24658</v>
          </cell>
          <cell r="P521">
            <v>1967</v>
          </cell>
          <cell r="Q521" t="str">
            <v>Vet +50 M</v>
          </cell>
          <cell r="R521" t="str">
            <v>M</v>
          </cell>
        </row>
        <row r="522">
          <cell r="C522">
            <v>14746</v>
          </cell>
          <cell r="D522" t="str">
            <v>Yáñez</v>
          </cell>
          <cell r="E522" t="str">
            <v>Rivero</v>
          </cell>
          <cell r="F522" t="str">
            <v>Emma</v>
          </cell>
          <cell r="G522" t="str">
            <v/>
          </cell>
          <cell r="H522" t="str">
            <v>YAÑEZ</v>
          </cell>
          <cell r="I522" t="str">
            <v>RIVERO</v>
          </cell>
          <cell r="J522" t="str">
            <v>EMMA</v>
          </cell>
          <cell r="K522" t="str">
            <v/>
          </cell>
          <cell r="L522" t="str">
            <v>Emma Yáñez R.</v>
          </cell>
          <cell r="M522" t="str">
            <v>Círculo Mercantil de Vigo</v>
          </cell>
          <cell r="N522" t="str">
            <v>Círculo Mercantil de Vigo</v>
          </cell>
          <cell r="O522">
            <v>36299</v>
          </cell>
          <cell r="P522">
            <v>1999</v>
          </cell>
          <cell r="Q522" t="str">
            <v>Juvenil F</v>
          </cell>
          <cell r="R522" t="str">
            <v>F</v>
          </cell>
        </row>
        <row r="523">
          <cell r="C523">
            <v>19929</v>
          </cell>
          <cell r="D523" t="str">
            <v>Yáñez</v>
          </cell>
          <cell r="E523" t="str">
            <v>Rivero</v>
          </cell>
          <cell r="F523" t="str">
            <v>Pablo</v>
          </cell>
          <cell r="G523" t="str">
            <v/>
          </cell>
          <cell r="H523" t="str">
            <v>YAÑEZ</v>
          </cell>
          <cell r="I523" t="str">
            <v>RIVERO</v>
          </cell>
          <cell r="J523" t="str">
            <v>PABLO</v>
          </cell>
          <cell r="K523" t="str">
            <v/>
          </cell>
          <cell r="L523" t="str">
            <v>Pablo Yáñez R.</v>
          </cell>
          <cell r="M523" t="str">
            <v>Círculo Mercantil de Vigo</v>
          </cell>
          <cell r="N523" t="str">
            <v>Círculo Mercantil de Vigo</v>
          </cell>
          <cell r="O523">
            <v>38443</v>
          </cell>
          <cell r="P523">
            <v>2005</v>
          </cell>
          <cell r="Q523" t="str">
            <v>Alevín M</v>
          </cell>
          <cell r="R523" t="str">
            <v>M</v>
          </cell>
        </row>
        <row r="524">
          <cell r="C524">
            <v>27852</v>
          </cell>
          <cell r="D524" t="str">
            <v>Celeiro</v>
          </cell>
          <cell r="E524" t="str">
            <v>Fernández</v>
          </cell>
          <cell r="F524" t="str">
            <v>Juan</v>
          </cell>
          <cell r="G524" t="str">
            <v>Manuel</v>
          </cell>
          <cell r="H524" t="str">
            <v>CELEIRO</v>
          </cell>
          <cell r="I524" t="str">
            <v>FERNANDEZ</v>
          </cell>
          <cell r="J524" t="str">
            <v>JUAN</v>
          </cell>
          <cell r="K524" t="str">
            <v>MANUEL</v>
          </cell>
          <cell r="L524" t="str">
            <v>Juan M. Celeiro F.</v>
          </cell>
          <cell r="M524" t="str">
            <v>Círculo Recreativo Cultural Porriño</v>
          </cell>
          <cell r="N524" t="str">
            <v>Círculo Recreativo Cultural Porriño</v>
          </cell>
          <cell r="O524">
            <v>26026</v>
          </cell>
          <cell r="P524">
            <v>1971</v>
          </cell>
          <cell r="Q524" t="str">
            <v>Vet +40 M</v>
          </cell>
          <cell r="R524" t="str">
            <v>M</v>
          </cell>
        </row>
        <row r="525">
          <cell r="C525">
            <v>20627</v>
          </cell>
          <cell r="D525" t="str">
            <v>Couto</v>
          </cell>
          <cell r="E525" t="str">
            <v>González</v>
          </cell>
          <cell r="F525" t="str">
            <v>José</v>
          </cell>
          <cell r="G525" t="str">
            <v>Carlos</v>
          </cell>
          <cell r="H525" t="str">
            <v>COUTO</v>
          </cell>
          <cell r="I525" t="str">
            <v>GONZALEZ</v>
          </cell>
          <cell r="J525" t="str">
            <v>JOSE</v>
          </cell>
          <cell r="K525" t="str">
            <v>CARLOS</v>
          </cell>
          <cell r="L525" t="str">
            <v>José C. Couto G.</v>
          </cell>
          <cell r="M525" t="str">
            <v>Círculo Recreativo Cultural Porriño</v>
          </cell>
          <cell r="N525" t="str">
            <v>Círculo Recreativo Cultural Porriño</v>
          </cell>
          <cell r="O525">
            <v>22280</v>
          </cell>
          <cell r="P525">
            <v>1960</v>
          </cell>
          <cell r="Q525" t="str">
            <v>Vet +50 M</v>
          </cell>
          <cell r="R525" t="str">
            <v>M</v>
          </cell>
        </row>
        <row r="526">
          <cell r="C526">
            <v>27855</v>
          </cell>
          <cell r="D526" t="str">
            <v>Díaz</v>
          </cell>
          <cell r="E526" t="str">
            <v>Casales</v>
          </cell>
          <cell r="F526" t="str">
            <v>Julio</v>
          </cell>
          <cell r="H526" t="str">
            <v>DIAZ</v>
          </cell>
          <cell r="I526" t="str">
            <v>CASALES</v>
          </cell>
          <cell r="J526" t="str">
            <v>JULIO</v>
          </cell>
          <cell r="K526" t="str">
            <v/>
          </cell>
          <cell r="L526" t="str">
            <v>Julio Díaz C.</v>
          </cell>
          <cell r="M526" t="str">
            <v>Círculo Recreativo Cultural Porriño</v>
          </cell>
          <cell r="N526" t="str">
            <v>Círculo Recreativo Cultural Porriño</v>
          </cell>
          <cell r="O526">
            <v>23216</v>
          </cell>
          <cell r="P526">
            <v>1963</v>
          </cell>
          <cell r="Q526" t="str">
            <v>Vet +50 M</v>
          </cell>
          <cell r="R526" t="str">
            <v>M</v>
          </cell>
        </row>
        <row r="527">
          <cell r="C527">
            <v>27854</v>
          </cell>
          <cell r="D527" t="str">
            <v>Díaz</v>
          </cell>
          <cell r="E527" t="str">
            <v>Fernández</v>
          </cell>
          <cell r="F527" t="str">
            <v>Héctor</v>
          </cell>
          <cell r="H527" t="str">
            <v>DIAZ</v>
          </cell>
          <cell r="I527" t="str">
            <v>FERNANDEZ</v>
          </cell>
          <cell r="J527" t="str">
            <v>HECTOR</v>
          </cell>
          <cell r="K527" t="str">
            <v/>
          </cell>
          <cell r="L527" t="str">
            <v>Héctor Díaz F.</v>
          </cell>
          <cell r="M527" t="str">
            <v>Círculo Recreativo Cultural Porriño</v>
          </cell>
          <cell r="N527" t="str">
            <v>Círculo Recreativo Cultural Porriño</v>
          </cell>
          <cell r="O527">
            <v>27123</v>
          </cell>
          <cell r="P527">
            <v>1974</v>
          </cell>
          <cell r="Q527" t="str">
            <v>Vet +40 M</v>
          </cell>
          <cell r="R527" t="str">
            <v>M</v>
          </cell>
        </row>
        <row r="528">
          <cell r="C528">
            <v>27853</v>
          </cell>
          <cell r="D528" t="str">
            <v>Martínez</v>
          </cell>
          <cell r="E528" t="str">
            <v>Crespo</v>
          </cell>
          <cell r="F528" t="str">
            <v>Jorge</v>
          </cell>
          <cell r="H528" t="str">
            <v>MARTINEZ</v>
          </cell>
          <cell r="I528" t="str">
            <v>CRESPO</v>
          </cell>
          <cell r="J528" t="str">
            <v>JORGE</v>
          </cell>
          <cell r="K528" t="str">
            <v/>
          </cell>
          <cell r="L528" t="str">
            <v>Jorge Martínez C.</v>
          </cell>
          <cell r="M528" t="str">
            <v>Círculo Recreativo Cultural Porriño</v>
          </cell>
          <cell r="N528" t="str">
            <v>Círculo Recreativo Cultural Porriño</v>
          </cell>
          <cell r="O528">
            <v>21590</v>
          </cell>
          <cell r="P528">
            <v>1959</v>
          </cell>
          <cell r="Q528" t="str">
            <v>Vet +50 M</v>
          </cell>
          <cell r="R528" t="str">
            <v>M</v>
          </cell>
        </row>
        <row r="529">
          <cell r="C529" t="str">
            <v>P64</v>
          </cell>
          <cell r="D529" t="str">
            <v>Antunes</v>
          </cell>
          <cell r="E529" t="str">
            <v/>
          </cell>
          <cell r="F529" t="str">
            <v>Jorge</v>
          </cell>
          <cell r="G529" t="str">
            <v/>
          </cell>
          <cell r="H529" t="str">
            <v>ANTUNES</v>
          </cell>
          <cell r="I529" t="str">
            <v/>
          </cell>
          <cell r="J529" t="str">
            <v>JORGE</v>
          </cell>
          <cell r="K529" t="str">
            <v/>
          </cell>
          <cell r="L529" t="str">
            <v>Jorge Antunes</v>
          </cell>
          <cell r="M529" t="str">
            <v>Club Atlântico da Madalena</v>
          </cell>
          <cell r="N529" t="str">
            <v>Club Atlântico da Madalena</v>
          </cell>
          <cell r="O529">
            <v>36526</v>
          </cell>
          <cell r="P529">
            <v>2000</v>
          </cell>
          <cell r="Q529" t="str">
            <v>Juvenil M</v>
          </cell>
          <cell r="R529" t="str">
            <v>M</v>
          </cell>
        </row>
        <row r="530">
          <cell r="C530" t="str">
            <v>P59</v>
          </cell>
          <cell r="D530" t="str">
            <v>Bessa</v>
          </cell>
          <cell r="E530" t="str">
            <v/>
          </cell>
          <cell r="F530" t="str">
            <v>David</v>
          </cell>
          <cell r="G530" t="str">
            <v/>
          </cell>
          <cell r="H530" t="str">
            <v>BESSA</v>
          </cell>
          <cell r="I530" t="str">
            <v/>
          </cell>
          <cell r="J530" t="str">
            <v>DAVID</v>
          </cell>
          <cell r="K530" t="str">
            <v/>
          </cell>
          <cell r="L530" t="str">
            <v>David Bessa</v>
          </cell>
          <cell r="M530" t="str">
            <v>Club Atlântico da Madalena</v>
          </cell>
          <cell r="N530" t="str">
            <v>Club Atlântico da Madalena</v>
          </cell>
          <cell r="O530">
            <v>37987</v>
          </cell>
          <cell r="P530">
            <v>2004</v>
          </cell>
          <cell r="Q530" t="str">
            <v>Alevín M</v>
          </cell>
          <cell r="R530" t="str">
            <v>M</v>
          </cell>
        </row>
        <row r="531">
          <cell r="C531" t="str">
            <v>P67</v>
          </cell>
          <cell r="D531" t="str">
            <v>Branco</v>
          </cell>
          <cell r="E531" t="str">
            <v/>
          </cell>
          <cell r="F531" t="str">
            <v>Miguel</v>
          </cell>
          <cell r="G531" t="str">
            <v/>
          </cell>
          <cell r="H531" t="str">
            <v>BRANCO</v>
          </cell>
          <cell r="I531" t="str">
            <v/>
          </cell>
          <cell r="J531" t="str">
            <v>MIGUEL</v>
          </cell>
          <cell r="K531" t="str">
            <v/>
          </cell>
          <cell r="L531" t="str">
            <v>Miguel Branco</v>
          </cell>
          <cell r="M531" t="str">
            <v>Club Atlântico da Madalena</v>
          </cell>
          <cell r="N531" t="str">
            <v>Club Atlântico da Madalena</v>
          </cell>
          <cell r="O531">
            <v>35796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 t="str">
            <v>P62</v>
          </cell>
          <cell r="D532" t="str">
            <v>Correia</v>
          </cell>
          <cell r="E532" t="str">
            <v/>
          </cell>
          <cell r="F532" t="str">
            <v>Ricardo</v>
          </cell>
          <cell r="G532" t="str">
            <v/>
          </cell>
          <cell r="H532" t="str">
            <v>CORREIA</v>
          </cell>
          <cell r="I532" t="str">
            <v/>
          </cell>
          <cell r="J532" t="str">
            <v>RICARDO</v>
          </cell>
          <cell r="K532" t="str">
            <v/>
          </cell>
          <cell r="L532" t="str">
            <v>Ricardo Correia</v>
          </cell>
          <cell r="M532" t="str">
            <v>Club Atlântico da Madalena</v>
          </cell>
          <cell r="N532" t="str">
            <v>Club Atlântico da Madalena</v>
          </cell>
          <cell r="O532">
            <v>37622</v>
          </cell>
          <cell r="P532">
            <v>2003</v>
          </cell>
          <cell r="Q532" t="str">
            <v>Infantil M</v>
          </cell>
          <cell r="R532" t="str">
            <v>M</v>
          </cell>
        </row>
        <row r="533">
          <cell r="C533" t="str">
            <v>P63</v>
          </cell>
          <cell r="D533" t="str">
            <v>Ennis</v>
          </cell>
          <cell r="E533" t="str">
            <v/>
          </cell>
          <cell r="F533" t="str">
            <v>Jessica</v>
          </cell>
          <cell r="G533" t="str">
            <v/>
          </cell>
          <cell r="H533" t="str">
            <v>ENNIS</v>
          </cell>
          <cell r="I533" t="str">
            <v/>
          </cell>
          <cell r="J533" t="str">
            <v>JESSICA</v>
          </cell>
          <cell r="K533" t="str">
            <v/>
          </cell>
          <cell r="L533" t="str">
            <v>Jessica Ennis</v>
          </cell>
          <cell r="M533" t="str">
            <v>Club Atlântico da Madalena</v>
          </cell>
          <cell r="N533" t="str">
            <v>Club Atlântico da Madalena</v>
          </cell>
          <cell r="O533">
            <v>37257</v>
          </cell>
          <cell r="P533">
            <v>2002</v>
          </cell>
          <cell r="Q533" t="str">
            <v>Infantil F</v>
          </cell>
          <cell r="R533" t="str">
            <v>F</v>
          </cell>
        </row>
        <row r="534">
          <cell r="C534" t="str">
            <v>P70</v>
          </cell>
          <cell r="D534" t="str">
            <v>Ennis</v>
          </cell>
          <cell r="E534" t="str">
            <v/>
          </cell>
          <cell r="F534" t="str">
            <v>Michael</v>
          </cell>
          <cell r="G534" t="str">
            <v/>
          </cell>
          <cell r="H534" t="str">
            <v>ENNIS</v>
          </cell>
          <cell r="I534" t="str">
            <v/>
          </cell>
          <cell r="J534" t="str">
            <v>MICHAEL</v>
          </cell>
          <cell r="K534" t="str">
            <v/>
          </cell>
          <cell r="L534" t="str">
            <v>Michael Ennis</v>
          </cell>
          <cell r="M534" t="str">
            <v>Club Atlântico da Madalena</v>
          </cell>
          <cell r="N534" t="str">
            <v>Club Atlântico da Madalena</v>
          </cell>
          <cell r="O534">
            <v>36161</v>
          </cell>
          <cell r="P534">
            <v>1999</v>
          </cell>
          <cell r="Q534" t="str">
            <v>Juvenil M</v>
          </cell>
          <cell r="R534" t="str">
            <v>M</v>
          </cell>
        </row>
        <row r="535">
          <cell r="C535" t="str">
            <v>P65</v>
          </cell>
          <cell r="D535" t="str">
            <v>Machado</v>
          </cell>
          <cell r="E535" t="str">
            <v/>
          </cell>
          <cell r="F535" t="str">
            <v>Diogo</v>
          </cell>
          <cell r="G535" t="str">
            <v/>
          </cell>
          <cell r="H535" t="str">
            <v>MACHADO</v>
          </cell>
          <cell r="I535" t="str">
            <v/>
          </cell>
          <cell r="J535" t="str">
            <v>DIOGO</v>
          </cell>
          <cell r="K535" t="str">
            <v/>
          </cell>
          <cell r="L535" t="str">
            <v>Diogo Machado</v>
          </cell>
          <cell r="M535" t="str">
            <v>Club Atlântico da Madalena</v>
          </cell>
          <cell r="N535" t="str">
            <v>Club Atlântico da Madalena</v>
          </cell>
          <cell r="O535">
            <v>36526</v>
          </cell>
          <cell r="P535">
            <v>2000</v>
          </cell>
          <cell r="Q535" t="str">
            <v>Juvenil M</v>
          </cell>
          <cell r="R535" t="str">
            <v>M</v>
          </cell>
        </row>
        <row r="536">
          <cell r="C536" t="str">
            <v>P71</v>
          </cell>
          <cell r="D536" t="str">
            <v>Magalhaes</v>
          </cell>
          <cell r="E536" t="str">
            <v/>
          </cell>
          <cell r="F536" t="str">
            <v>Beatriz</v>
          </cell>
          <cell r="G536" t="str">
            <v/>
          </cell>
          <cell r="H536" t="str">
            <v>MAGALHAES</v>
          </cell>
          <cell r="I536" t="str">
            <v/>
          </cell>
          <cell r="J536" t="str">
            <v>BEATRIZ</v>
          </cell>
          <cell r="K536" t="str">
            <v/>
          </cell>
          <cell r="L536" t="str">
            <v>Beatriz Magalhaes</v>
          </cell>
          <cell r="M536" t="str">
            <v>Club Atlântico da Madalena</v>
          </cell>
          <cell r="N536" t="str">
            <v>Club Atlântico da Madalena</v>
          </cell>
          <cell r="O536">
            <v>35796</v>
          </cell>
          <cell r="P536">
            <v>1998</v>
          </cell>
          <cell r="Q536" t="str">
            <v>Sub-23 F</v>
          </cell>
          <cell r="R536" t="str">
            <v>F</v>
          </cell>
        </row>
        <row r="537">
          <cell r="C537" t="str">
            <v>P68</v>
          </cell>
          <cell r="D537" t="str">
            <v>Moreira</v>
          </cell>
          <cell r="E537" t="str">
            <v/>
          </cell>
          <cell r="F537" t="str">
            <v>Diogo</v>
          </cell>
          <cell r="G537" t="str">
            <v/>
          </cell>
          <cell r="H537" t="str">
            <v>MOREIRA</v>
          </cell>
          <cell r="I537" t="str">
            <v/>
          </cell>
          <cell r="J537" t="str">
            <v>DIOGO</v>
          </cell>
          <cell r="K537" t="str">
            <v/>
          </cell>
          <cell r="L537" t="str">
            <v>Diogo Moreira</v>
          </cell>
          <cell r="M537" t="str">
            <v>Club Atlântico da Madalena</v>
          </cell>
          <cell r="N537" t="str">
            <v>Club Atlântico da Madalena</v>
          </cell>
          <cell r="O537">
            <v>35796</v>
          </cell>
          <cell r="P537">
            <v>1998</v>
          </cell>
          <cell r="Q537" t="str">
            <v>Sub-23 M</v>
          </cell>
          <cell r="R537" t="str">
            <v>M</v>
          </cell>
        </row>
        <row r="538">
          <cell r="C538" t="str">
            <v>P61</v>
          </cell>
          <cell r="D538" t="str">
            <v>Moreira</v>
          </cell>
          <cell r="E538" t="str">
            <v/>
          </cell>
          <cell r="F538" t="str">
            <v>Pedro</v>
          </cell>
          <cell r="G538" t="str">
            <v/>
          </cell>
          <cell r="H538" t="str">
            <v>MOREIRA</v>
          </cell>
          <cell r="I538" t="str">
            <v/>
          </cell>
          <cell r="J538" t="str">
            <v>PEDRO</v>
          </cell>
          <cell r="K538" t="str">
            <v/>
          </cell>
          <cell r="L538" t="str">
            <v>Pedro Moreira</v>
          </cell>
          <cell r="M538" t="str">
            <v>Club Atlântico da Madalena</v>
          </cell>
          <cell r="N538" t="str">
            <v>Club Atlântico da Madalena</v>
          </cell>
          <cell r="O538">
            <v>37257</v>
          </cell>
          <cell r="P538">
            <v>2002</v>
          </cell>
          <cell r="Q538" t="str">
            <v>Infantil M</v>
          </cell>
          <cell r="R538" t="str">
            <v>M</v>
          </cell>
        </row>
        <row r="539">
          <cell r="C539" t="str">
            <v>P67659</v>
          </cell>
          <cell r="D539" t="str">
            <v>Noevo</v>
          </cell>
          <cell r="E539" t="str">
            <v/>
          </cell>
          <cell r="F539" t="str">
            <v>Pedro</v>
          </cell>
          <cell r="G539" t="str">
            <v>Hugo</v>
          </cell>
          <cell r="H539" t="str">
            <v>NOEVO</v>
          </cell>
          <cell r="I539" t="str">
            <v/>
          </cell>
          <cell r="J539" t="str">
            <v>PEDRO</v>
          </cell>
          <cell r="K539" t="str">
            <v>HUGO</v>
          </cell>
          <cell r="L539" t="str">
            <v>Pedro H. Noevo</v>
          </cell>
          <cell r="M539" t="str">
            <v>Club Atlântico da Madalena</v>
          </cell>
          <cell r="N539" t="str">
            <v>Club Atlântico da Madalena</v>
          </cell>
          <cell r="O539">
            <v>35796</v>
          </cell>
          <cell r="P539">
            <v>1998</v>
          </cell>
          <cell r="Q539" t="str">
            <v>Sub-23 M</v>
          </cell>
          <cell r="R539" t="str">
            <v>M</v>
          </cell>
        </row>
        <row r="540">
          <cell r="C540" t="str">
            <v>P66</v>
          </cell>
          <cell r="D540" t="str">
            <v>Nunes</v>
          </cell>
          <cell r="E540" t="str">
            <v/>
          </cell>
          <cell r="F540" t="str">
            <v>Pedro</v>
          </cell>
          <cell r="G540" t="str">
            <v/>
          </cell>
          <cell r="H540" t="str">
            <v>NUNES</v>
          </cell>
          <cell r="I540" t="str">
            <v/>
          </cell>
          <cell r="J540" t="str">
            <v>PEDRO</v>
          </cell>
          <cell r="K540" t="str">
            <v/>
          </cell>
          <cell r="L540" t="str">
            <v>Pedro Nunes</v>
          </cell>
          <cell r="M540" t="str">
            <v>Club Atlântico da Madalena</v>
          </cell>
          <cell r="N540" t="str">
            <v>Club Atlântico da Madalena</v>
          </cell>
          <cell r="O540">
            <v>36526</v>
          </cell>
          <cell r="P540">
            <v>2000</v>
          </cell>
          <cell r="Q540" t="str">
            <v>Juvenil M</v>
          </cell>
          <cell r="R540" t="str">
            <v>M</v>
          </cell>
        </row>
        <row r="541">
          <cell r="C541" t="str">
            <v>P72</v>
          </cell>
          <cell r="D541" t="str">
            <v>Poças</v>
          </cell>
          <cell r="E541" t="str">
            <v/>
          </cell>
          <cell r="F541" t="str">
            <v>Bárbara</v>
          </cell>
          <cell r="G541" t="str">
            <v/>
          </cell>
          <cell r="H541" t="str">
            <v>POÇAS</v>
          </cell>
          <cell r="I541" t="str">
            <v/>
          </cell>
          <cell r="J541" t="str">
            <v>BARBARA</v>
          </cell>
          <cell r="K541" t="str">
            <v/>
          </cell>
          <cell r="L541" t="str">
            <v>Bárbara Poças</v>
          </cell>
          <cell r="M541" t="str">
            <v>Club Atlântico da Madalena</v>
          </cell>
          <cell r="N541" t="str">
            <v>Club Atlântico da Madalena</v>
          </cell>
          <cell r="O541">
            <v>35796</v>
          </cell>
          <cell r="P541">
            <v>1998</v>
          </cell>
          <cell r="Q541" t="str">
            <v>Sub-23 F</v>
          </cell>
          <cell r="R541" t="str">
            <v>F</v>
          </cell>
        </row>
        <row r="542">
          <cell r="C542">
            <v>5688</v>
          </cell>
          <cell r="D542" t="str">
            <v>Arias</v>
          </cell>
          <cell r="E542" t="str">
            <v>Raposo</v>
          </cell>
          <cell r="F542" t="str">
            <v>Adrián</v>
          </cell>
          <cell r="G542" t="str">
            <v/>
          </cell>
          <cell r="H542" t="str">
            <v>ARIAS</v>
          </cell>
          <cell r="I542" t="str">
            <v>RAPOSO</v>
          </cell>
          <cell r="J542" t="str">
            <v>ADRIAN</v>
          </cell>
          <cell r="K542" t="str">
            <v/>
          </cell>
          <cell r="L542" t="str">
            <v>Adrián Arias R.</v>
          </cell>
          <cell r="M542" t="str">
            <v>Club del Mar de San Amaro</v>
          </cell>
          <cell r="N542" t="str">
            <v>Club del Mar de San Amaro</v>
          </cell>
          <cell r="O542">
            <v>33893</v>
          </cell>
          <cell r="P542">
            <v>1992</v>
          </cell>
          <cell r="Q542" t="str">
            <v>Sénior M</v>
          </cell>
          <cell r="R542" t="str">
            <v>M</v>
          </cell>
        </row>
        <row r="543">
          <cell r="C543">
            <v>22458</v>
          </cell>
          <cell r="D543" t="str">
            <v>Balseiro</v>
          </cell>
          <cell r="E543" t="str">
            <v>Somoza</v>
          </cell>
          <cell r="F543" t="str">
            <v>Candela</v>
          </cell>
          <cell r="H543" t="str">
            <v>BALSEIRO</v>
          </cell>
          <cell r="I543" t="str">
            <v>SOMOZA</v>
          </cell>
          <cell r="J543" t="str">
            <v>CANDELA</v>
          </cell>
          <cell r="K543" t="str">
            <v/>
          </cell>
          <cell r="L543" t="str">
            <v>Candela Balseiro S.</v>
          </cell>
          <cell r="M543" t="str">
            <v>Club del Mar de San Amaro</v>
          </cell>
          <cell r="N543" t="str">
            <v>Club del Mar de San Amaro</v>
          </cell>
          <cell r="O543">
            <v>38366</v>
          </cell>
          <cell r="P543">
            <v>2005</v>
          </cell>
          <cell r="Q543" t="str">
            <v>Alevín F</v>
          </cell>
          <cell r="R543" t="str">
            <v>F</v>
          </cell>
        </row>
        <row r="544">
          <cell r="C544">
            <v>1808</v>
          </cell>
          <cell r="D544" t="str">
            <v>Blanco</v>
          </cell>
          <cell r="E544" t="str">
            <v>Fernández</v>
          </cell>
          <cell r="F544" t="str">
            <v>Roberto</v>
          </cell>
          <cell r="G544" t="str">
            <v/>
          </cell>
          <cell r="H544" t="str">
            <v>BLANCO</v>
          </cell>
          <cell r="I544" t="str">
            <v>FERNANDEZ</v>
          </cell>
          <cell r="J544" t="str">
            <v>ROBERTO</v>
          </cell>
          <cell r="K544" t="str">
            <v/>
          </cell>
          <cell r="L544" t="str">
            <v>Roberto Blanco F.</v>
          </cell>
          <cell r="M544" t="str">
            <v>Club del Mar de San Amaro</v>
          </cell>
          <cell r="N544" t="str">
            <v>Club del Mar de San Amaro</v>
          </cell>
          <cell r="O544">
            <v>28483</v>
          </cell>
          <cell r="P544">
            <v>1977</v>
          </cell>
          <cell r="Q544" t="str">
            <v>Vet +40 M</v>
          </cell>
          <cell r="R544" t="str">
            <v>M</v>
          </cell>
        </row>
        <row r="545">
          <cell r="C545">
            <v>6799</v>
          </cell>
          <cell r="D545" t="str">
            <v>Blanco</v>
          </cell>
          <cell r="E545" t="str">
            <v>Ferreiro</v>
          </cell>
          <cell r="F545" t="str">
            <v>Sergio</v>
          </cell>
          <cell r="G545" t="str">
            <v/>
          </cell>
          <cell r="H545" t="str">
            <v>BLANCO</v>
          </cell>
          <cell r="I545" t="str">
            <v>FERREIRO</v>
          </cell>
          <cell r="J545" t="str">
            <v>SERGIO</v>
          </cell>
          <cell r="K545" t="str">
            <v/>
          </cell>
          <cell r="L545" t="str">
            <v>Sergio Blanco F.</v>
          </cell>
          <cell r="M545" t="str">
            <v>Club del Mar de San Amaro</v>
          </cell>
          <cell r="N545" t="str">
            <v>Club del Mar de San Amaro</v>
          </cell>
          <cell r="O545">
            <v>34222</v>
          </cell>
          <cell r="P545">
            <v>1993</v>
          </cell>
          <cell r="Q545" t="str">
            <v>Sénior M</v>
          </cell>
          <cell r="R545" t="str">
            <v>M</v>
          </cell>
        </row>
        <row r="546">
          <cell r="C546">
            <v>18048</v>
          </cell>
          <cell r="D546" t="str">
            <v>Blanco</v>
          </cell>
          <cell r="E546" t="str">
            <v>Negro</v>
          </cell>
          <cell r="F546" t="str">
            <v>Iago</v>
          </cell>
          <cell r="G546" t="str">
            <v/>
          </cell>
          <cell r="H546" t="str">
            <v>BLANCO</v>
          </cell>
          <cell r="I546" t="str">
            <v>NEGRO</v>
          </cell>
          <cell r="J546" t="str">
            <v>IAGO</v>
          </cell>
          <cell r="K546" t="str">
            <v/>
          </cell>
          <cell r="L546" t="str">
            <v>Iago Blanco N.</v>
          </cell>
          <cell r="M546" t="str">
            <v>Club del Mar de San Amaro</v>
          </cell>
          <cell r="N546" t="str">
            <v>Club del Mar de San Amaro</v>
          </cell>
          <cell r="O546">
            <v>35431</v>
          </cell>
          <cell r="P546">
            <v>1997</v>
          </cell>
          <cell r="Q546" t="str">
            <v>Sub-23 M</v>
          </cell>
          <cell r="R546" t="str">
            <v>M</v>
          </cell>
        </row>
        <row r="547">
          <cell r="C547">
            <v>22449</v>
          </cell>
          <cell r="D547" t="str">
            <v>Camiñas</v>
          </cell>
          <cell r="E547" t="str">
            <v>Rodríguez</v>
          </cell>
          <cell r="F547" t="str">
            <v>Pilar</v>
          </cell>
          <cell r="H547" t="str">
            <v>CAMIÑAS</v>
          </cell>
          <cell r="I547" t="str">
            <v>RODRIGUEZ</v>
          </cell>
          <cell r="J547" t="str">
            <v>PILAR</v>
          </cell>
          <cell r="K547" t="str">
            <v/>
          </cell>
          <cell r="L547" t="str">
            <v>Pilar Camiñas R.</v>
          </cell>
          <cell r="M547" t="str">
            <v>Club del Mar de San Amaro</v>
          </cell>
          <cell r="N547" t="str">
            <v>Club del Mar de San Amaro</v>
          </cell>
          <cell r="O547">
            <v>21752</v>
          </cell>
          <cell r="P547">
            <v>1959</v>
          </cell>
          <cell r="Q547" t="str">
            <v>Vet +50 F</v>
          </cell>
          <cell r="R547" t="str">
            <v>F</v>
          </cell>
        </row>
        <row r="548">
          <cell r="C548">
            <v>190</v>
          </cell>
          <cell r="D548" t="str">
            <v>Canosa</v>
          </cell>
          <cell r="E548" t="str">
            <v>Martínez</v>
          </cell>
          <cell r="F548" t="str">
            <v>Juan</v>
          </cell>
          <cell r="G548" t="str">
            <v/>
          </cell>
          <cell r="H548" t="str">
            <v>CANOSA</v>
          </cell>
          <cell r="I548" t="str">
            <v>MARTINEZ</v>
          </cell>
          <cell r="J548" t="str">
            <v>JUAN</v>
          </cell>
          <cell r="K548" t="str">
            <v/>
          </cell>
          <cell r="L548" t="str">
            <v>Juan Canosa M.</v>
          </cell>
          <cell r="M548" t="str">
            <v>Club del Mar de San Amaro</v>
          </cell>
          <cell r="N548" t="str">
            <v>Club del Mar de San Amaro</v>
          </cell>
          <cell r="O548">
            <v>18253</v>
          </cell>
          <cell r="P548">
            <v>1949</v>
          </cell>
          <cell r="Q548" t="str">
            <v>Vet +65 M</v>
          </cell>
          <cell r="R548" t="str">
            <v>M</v>
          </cell>
        </row>
        <row r="549">
          <cell r="C549">
            <v>1563</v>
          </cell>
          <cell r="D549" t="str">
            <v>Canosa</v>
          </cell>
          <cell r="E549" t="str">
            <v>Troyón</v>
          </cell>
          <cell r="F549" t="str">
            <v>Pablo</v>
          </cell>
          <cell r="G549" t="str">
            <v/>
          </cell>
          <cell r="H549" t="str">
            <v>CANOSA</v>
          </cell>
          <cell r="I549" t="str">
            <v>TROYON</v>
          </cell>
          <cell r="J549" t="str">
            <v>PABLO</v>
          </cell>
          <cell r="K549" t="str">
            <v/>
          </cell>
          <cell r="L549" t="str">
            <v>Pablo Canosa T.</v>
          </cell>
          <cell r="M549" t="str">
            <v>Club del Mar de San Amaro</v>
          </cell>
          <cell r="N549" t="str">
            <v>Club del Mar de San Amaro</v>
          </cell>
          <cell r="O549">
            <v>27535</v>
          </cell>
          <cell r="P549">
            <v>1975</v>
          </cell>
          <cell r="Q549" t="str">
            <v>Vet +40 M</v>
          </cell>
          <cell r="R549" t="str">
            <v>M</v>
          </cell>
        </row>
        <row r="550">
          <cell r="C550">
            <v>231</v>
          </cell>
          <cell r="D550" t="str">
            <v>Casas</v>
          </cell>
          <cell r="E550" t="str">
            <v>Vázquez</v>
          </cell>
          <cell r="F550" t="str">
            <v>Manuel</v>
          </cell>
          <cell r="G550" t="str">
            <v/>
          </cell>
          <cell r="H550" t="str">
            <v>CASAS</v>
          </cell>
          <cell r="I550" t="str">
            <v>VAZQUEZ</v>
          </cell>
          <cell r="J550" t="str">
            <v>MANUEL</v>
          </cell>
          <cell r="K550" t="str">
            <v/>
          </cell>
          <cell r="L550" t="str">
            <v>Manuel Casas V.</v>
          </cell>
          <cell r="M550" t="str">
            <v>Club del Mar de San Amaro</v>
          </cell>
          <cell r="N550" t="str">
            <v>Club del Mar de San Amaro</v>
          </cell>
          <cell r="O550">
            <v>18814</v>
          </cell>
          <cell r="P550">
            <v>1951</v>
          </cell>
          <cell r="Q550" t="str">
            <v>Vet +65 M</v>
          </cell>
          <cell r="R550" t="str">
            <v>M</v>
          </cell>
        </row>
        <row r="551">
          <cell r="C551">
            <v>26307</v>
          </cell>
          <cell r="D551" t="str">
            <v>Chen</v>
          </cell>
          <cell r="F551" t="str">
            <v>Miao</v>
          </cell>
          <cell r="H551" t="str">
            <v>CHEN</v>
          </cell>
          <cell r="I551" t="str">
            <v/>
          </cell>
          <cell r="J551" t="str">
            <v>MIAO</v>
          </cell>
          <cell r="K551" t="str">
            <v/>
          </cell>
          <cell r="L551" t="str">
            <v>Miao Chen</v>
          </cell>
          <cell r="M551" t="str">
            <v>Club del Mar de San Amaro</v>
          </cell>
          <cell r="N551" t="str">
            <v>Club del Mar de San Amaro</v>
          </cell>
          <cell r="O551">
            <v>39576</v>
          </cell>
          <cell r="P551">
            <v>2008</v>
          </cell>
          <cell r="Q551" t="str">
            <v>Pre-Benjamín F</v>
          </cell>
          <cell r="R551" t="str">
            <v>F</v>
          </cell>
        </row>
        <row r="552">
          <cell r="C552">
            <v>2735</v>
          </cell>
          <cell r="D552" t="str">
            <v>Coira</v>
          </cell>
          <cell r="E552" t="str">
            <v>Díaz</v>
          </cell>
          <cell r="F552" t="str">
            <v>Javier</v>
          </cell>
          <cell r="G552" t="str">
            <v/>
          </cell>
          <cell r="H552" t="str">
            <v>COIRA</v>
          </cell>
          <cell r="I552" t="str">
            <v>DIAZ</v>
          </cell>
          <cell r="J552" t="str">
            <v>JAVIER</v>
          </cell>
          <cell r="K552" t="str">
            <v/>
          </cell>
          <cell r="L552" t="str">
            <v>Javier Coira D.</v>
          </cell>
          <cell r="M552" t="str">
            <v>Club del Mar de San Amaro</v>
          </cell>
          <cell r="N552" t="str">
            <v>Club del Mar de San Amaro</v>
          </cell>
          <cell r="O552">
            <v>31426</v>
          </cell>
          <cell r="P552">
            <v>1986</v>
          </cell>
          <cell r="Q552" t="str">
            <v>Sénior M</v>
          </cell>
          <cell r="R552" t="str">
            <v>M</v>
          </cell>
        </row>
        <row r="553">
          <cell r="C553">
            <v>16690</v>
          </cell>
          <cell r="D553" t="str">
            <v>Concheiro</v>
          </cell>
          <cell r="E553" t="str">
            <v>Cortón</v>
          </cell>
          <cell r="F553" t="str">
            <v>Alicia</v>
          </cell>
          <cell r="G553" t="str">
            <v>MAR...</v>
          </cell>
          <cell r="H553" t="str">
            <v>CONCHEIRO</v>
          </cell>
          <cell r="I553" t="str">
            <v>CORTON</v>
          </cell>
          <cell r="J553" t="str">
            <v>ALICIA</v>
          </cell>
          <cell r="K553" t="str">
            <v>MAR...</v>
          </cell>
          <cell r="L553" t="str">
            <v>Alicia M. Concheiro C.</v>
          </cell>
          <cell r="M553" t="str">
            <v>Club del Mar de San Amaro</v>
          </cell>
          <cell r="N553" t="str">
            <v>Club del Mar de San Amaro</v>
          </cell>
          <cell r="O553">
            <v>36481</v>
          </cell>
          <cell r="P553">
            <v>1999</v>
          </cell>
          <cell r="Q553" t="str">
            <v>Juvenil F</v>
          </cell>
          <cell r="R553" t="str">
            <v>F</v>
          </cell>
        </row>
        <row r="554">
          <cell r="C554">
            <v>17803</v>
          </cell>
          <cell r="D554" t="str">
            <v>Diz</v>
          </cell>
          <cell r="E554" t="str">
            <v>Conde</v>
          </cell>
          <cell r="F554" t="str">
            <v>Javier</v>
          </cell>
          <cell r="G554" t="str">
            <v/>
          </cell>
          <cell r="H554" t="str">
            <v>DIZ</v>
          </cell>
          <cell r="I554" t="str">
            <v>CONDE</v>
          </cell>
          <cell r="J554" t="str">
            <v>JAVIER</v>
          </cell>
          <cell r="K554" t="str">
            <v/>
          </cell>
          <cell r="L554" t="str">
            <v>Javier Diz C.</v>
          </cell>
          <cell r="M554" t="str">
            <v>Club del Mar de San Amaro</v>
          </cell>
          <cell r="N554" t="str">
            <v>Club del Mar de San Amaro</v>
          </cell>
          <cell r="O554">
            <v>37165</v>
          </cell>
          <cell r="P554">
            <v>2001</v>
          </cell>
          <cell r="Q554" t="str">
            <v>Juvenil M</v>
          </cell>
          <cell r="R554" t="str">
            <v>M</v>
          </cell>
        </row>
        <row r="555">
          <cell r="C555">
            <v>383</v>
          </cell>
          <cell r="D555" t="str">
            <v>Doldan</v>
          </cell>
          <cell r="E555" t="str">
            <v>Insua</v>
          </cell>
          <cell r="F555" t="str">
            <v>Guillermo</v>
          </cell>
          <cell r="G555" t="str">
            <v/>
          </cell>
          <cell r="H555" t="str">
            <v>DOLDAN</v>
          </cell>
          <cell r="I555" t="str">
            <v>INSUA</v>
          </cell>
          <cell r="J555" t="str">
            <v>GUILLERMO</v>
          </cell>
          <cell r="K555" t="str">
            <v/>
          </cell>
          <cell r="L555" t="str">
            <v>Guillermo Doldan I.</v>
          </cell>
          <cell r="M555" t="str">
            <v>Club del Mar de San Amaro</v>
          </cell>
          <cell r="N555" t="str">
            <v>Club del Mar de San Amaro</v>
          </cell>
          <cell r="O555">
            <v>20265</v>
          </cell>
          <cell r="P555">
            <v>1955</v>
          </cell>
          <cell r="Q555" t="str">
            <v>Vet +60 M</v>
          </cell>
          <cell r="R555" t="str">
            <v>M</v>
          </cell>
        </row>
        <row r="556">
          <cell r="C556">
            <v>1495</v>
          </cell>
          <cell r="D556" t="str">
            <v>Enseñat</v>
          </cell>
          <cell r="E556" t="str">
            <v>Berea</v>
          </cell>
          <cell r="F556" t="str">
            <v>Juan</v>
          </cell>
          <cell r="G556" t="str">
            <v/>
          </cell>
          <cell r="H556" t="str">
            <v>ENSEÑAT</v>
          </cell>
          <cell r="I556" t="str">
            <v>BEREA</v>
          </cell>
          <cell r="J556" t="str">
            <v>JUAN</v>
          </cell>
          <cell r="K556" t="str">
            <v/>
          </cell>
          <cell r="L556" t="str">
            <v>Juan Enseñat B.</v>
          </cell>
          <cell r="M556" t="str">
            <v>Club del Mar de San Amaro</v>
          </cell>
          <cell r="N556" t="str">
            <v>Club del Mar de San Amaro</v>
          </cell>
          <cell r="O556">
            <v>27204</v>
          </cell>
          <cell r="P556">
            <v>1974</v>
          </cell>
          <cell r="Q556" t="str">
            <v>Vet +40 M</v>
          </cell>
          <cell r="R556" t="str">
            <v>M</v>
          </cell>
        </row>
        <row r="557">
          <cell r="C557">
            <v>6853</v>
          </cell>
          <cell r="D557" t="str">
            <v>Fernández</v>
          </cell>
          <cell r="E557" t="str">
            <v>Domínguez</v>
          </cell>
          <cell r="F557" t="str">
            <v>Laura</v>
          </cell>
          <cell r="G557" t="str">
            <v/>
          </cell>
          <cell r="H557" t="str">
            <v>FERNANDEZ</v>
          </cell>
          <cell r="I557" t="str">
            <v>DOMINGUEZ</v>
          </cell>
          <cell r="J557" t="str">
            <v>LAURA</v>
          </cell>
          <cell r="K557" t="str">
            <v/>
          </cell>
          <cell r="L557" t="str">
            <v>Laura Fernández D.</v>
          </cell>
          <cell r="M557" t="str">
            <v>Club del Mar de San Amaro</v>
          </cell>
          <cell r="N557" t="str">
            <v>Club del Mar de San Amaro</v>
          </cell>
          <cell r="O557">
            <v>35929</v>
          </cell>
          <cell r="P557">
            <v>1998</v>
          </cell>
          <cell r="Q557" t="str">
            <v>Sub-23 F</v>
          </cell>
          <cell r="R557" t="str">
            <v>F</v>
          </cell>
        </row>
        <row r="558">
          <cell r="C558">
            <v>19573</v>
          </cell>
          <cell r="D558" t="str">
            <v>Fernández</v>
          </cell>
          <cell r="E558" t="str">
            <v>Seijo</v>
          </cell>
          <cell r="F558" t="str">
            <v>Gabriel</v>
          </cell>
          <cell r="G558" t="str">
            <v/>
          </cell>
          <cell r="H558" t="str">
            <v>FERNANDEZ</v>
          </cell>
          <cell r="I558" t="str">
            <v>SEIJO</v>
          </cell>
          <cell r="J558" t="str">
            <v>GABRIEL</v>
          </cell>
          <cell r="K558" t="str">
            <v/>
          </cell>
          <cell r="L558" t="str">
            <v>Gabriel Fernández S.</v>
          </cell>
          <cell r="M558" t="str">
            <v>Club del Mar de San Amaro</v>
          </cell>
          <cell r="N558" t="str">
            <v>Club del Mar de San Amaro</v>
          </cell>
          <cell r="O558">
            <v>36275</v>
          </cell>
          <cell r="P558">
            <v>1999</v>
          </cell>
          <cell r="Q558" t="str">
            <v>Juvenil M</v>
          </cell>
          <cell r="R558" t="str">
            <v>M</v>
          </cell>
        </row>
        <row r="559">
          <cell r="C559">
            <v>19460</v>
          </cell>
          <cell r="D559" t="str">
            <v>García</v>
          </cell>
          <cell r="E559" t="str">
            <v>Martínez</v>
          </cell>
          <cell r="F559" t="str">
            <v>Ana</v>
          </cell>
          <cell r="G559" t="str">
            <v/>
          </cell>
          <cell r="H559" t="str">
            <v>GARCIA</v>
          </cell>
          <cell r="I559" t="str">
            <v>MARTINEZ</v>
          </cell>
          <cell r="J559" t="str">
            <v>ANA</v>
          </cell>
          <cell r="K559" t="str">
            <v/>
          </cell>
          <cell r="L559" t="str">
            <v>Ana García M.</v>
          </cell>
          <cell r="M559" t="str">
            <v>Club del Mar de San Amaro</v>
          </cell>
          <cell r="N559" t="str">
            <v>Club del Mar de San Amaro</v>
          </cell>
          <cell r="O559">
            <v>37281</v>
          </cell>
          <cell r="P559">
            <v>2002</v>
          </cell>
          <cell r="Q559" t="str">
            <v>Infantil F</v>
          </cell>
          <cell r="R559" t="str">
            <v>F</v>
          </cell>
        </row>
        <row r="560">
          <cell r="C560">
            <v>18148</v>
          </cell>
          <cell r="D560" t="str">
            <v>García</v>
          </cell>
          <cell r="E560" t="str">
            <v>Rodríguez</v>
          </cell>
          <cell r="F560" t="str">
            <v>Paula</v>
          </cell>
          <cell r="G560" t="str">
            <v/>
          </cell>
          <cell r="H560" t="str">
            <v>GARCIA</v>
          </cell>
          <cell r="I560" t="str">
            <v>RODRIGUEZ</v>
          </cell>
          <cell r="J560" t="str">
            <v>PAULA</v>
          </cell>
          <cell r="K560" t="str">
            <v/>
          </cell>
          <cell r="L560" t="str">
            <v>Paula García R.</v>
          </cell>
          <cell r="M560" t="str">
            <v>Club del Mar de San Amaro</v>
          </cell>
          <cell r="N560" t="str">
            <v>Club del Mar de San Amaro</v>
          </cell>
          <cell r="O560">
            <v>36526</v>
          </cell>
          <cell r="P560">
            <v>2000</v>
          </cell>
          <cell r="Q560" t="str">
            <v>Juvenil F</v>
          </cell>
          <cell r="R560" t="str">
            <v>F</v>
          </cell>
        </row>
        <row r="561">
          <cell r="C561">
            <v>22460</v>
          </cell>
          <cell r="D561" t="str">
            <v>Gómez</v>
          </cell>
          <cell r="E561" t="str">
            <v>Gómez</v>
          </cell>
          <cell r="F561" t="str">
            <v>Noa</v>
          </cell>
          <cell r="H561" t="str">
            <v>GOMEZ</v>
          </cell>
          <cell r="I561" t="str">
            <v>GOMEZ</v>
          </cell>
          <cell r="J561" t="str">
            <v>NOA</v>
          </cell>
          <cell r="K561" t="str">
            <v/>
          </cell>
          <cell r="L561" t="str">
            <v>Noa Gómez G.</v>
          </cell>
          <cell r="M561" t="str">
            <v>Club del Mar de San Amaro</v>
          </cell>
          <cell r="N561" t="str">
            <v>Club del Mar de San Amaro</v>
          </cell>
          <cell r="O561">
            <v>39742</v>
          </cell>
          <cell r="P561">
            <v>2008</v>
          </cell>
          <cell r="Q561" t="str">
            <v>Pre-Benjamín F</v>
          </cell>
          <cell r="R561" t="str">
            <v>F</v>
          </cell>
        </row>
        <row r="562">
          <cell r="C562">
            <v>9188</v>
          </cell>
          <cell r="D562" t="str">
            <v>González</v>
          </cell>
          <cell r="E562" t="str">
            <v>Míguez</v>
          </cell>
          <cell r="F562" t="str">
            <v>Martín</v>
          </cell>
          <cell r="G562" t="str">
            <v/>
          </cell>
          <cell r="H562" t="str">
            <v>GONZALEZ</v>
          </cell>
          <cell r="I562" t="str">
            <v>MIGUEZ</v>
          </cell>
          <cell r="J562" t="str">
            <v>MARTIN</v>
          </cell>
          <cell r="K562" t="str">
            <v/>
          </cell>
          <cell r="L562" t="str">
            <v>Martín González M.</v>
          </cell>
          <cell r="M562" t="str">
            <v>Club del Mar de San Amaro</v>
          </cell>
          <cell r="N562" t="str">
            <v>Club del Mar de San Amaro</v>
          </cell>
          <cell r="O562">
            <v>34980</v>
          </cell>
          <cell r="P562">
            <v>1995</v>
          </cell>
          <cell r="Q562" t="str">
            <v>Sub-23 M</v>
          </cell>
          <cell r="R562" t="str">
            <v>M</v>
          </cell>
        </row>
        <row r="563">
          <cell r="C563">
            <v>26947</v>
          </cell>
          <cell r="D563" t="str">
            <v>Guo</v>
          </cell>
          <cell r="E563" t="str">
            <v>Chen</v>
          </cell>
          <cell r="F563" t="str">
            <v>Jiaqi</v>
          </cell>
          <cell r="H563" t="str">
            <v>GUO</v>
          </cell>
          <cell r="I563" t="str">
            <v>CHEN</v>
          </cell>
          <cell r="J563" t="str">
            <v>JIAQI</v>
          </cell>
          <cell r="K563" t="str">
            <v/>
          </cell>
          <cell r="L563" t="str">
            <v>Jiaqi Guo C.</v>
          </cell>
          <cell r="M563" t="str">
            <v>Club del Mar de San Amaro</v>
          </cell>
          <cell r="N563" t="str">
            <v>Club del Mar de San Amaro</v>
          </cell>
          <cell r="O563">
            <v>40499</v>
          </cell>
          <cell r="P563">
            <v>2010</v>
          </cell>
          <cell r="Q563" t="str">
            <v>Pre-Benjamín F</v>
          </cell>
          <cell r="R563" t="str">
            <v>F</v>
          </cell>
        </row>
        <row r="564">
          <cell r="C564">
            <v>18453</v>
          </cell>
          <cell r="D564" t="str">
            <v>Iglesias</v>
          </cell>
          <cell r="E564" t="str">
            <v>Calvo</v>
          </cell>
          <cell r="F564" t="str">
            <v>Carlos</v>
          </cell>
          <cell r="G564" t="str">
            <v/>
          </cell>
          <cell r="H564" t="str">
            <v>IGLESIAS</v>
          </cell>
          <cell r="I564" t="str">
            <v>CALVO</v>
          </cell>
          <cell r="J564" t="str">
            <v>CARLOS</v>
          </cell>
          <cell r="K564" t="str">
            <v/>
          </cell>
          <cell r="L564" t="str">
            <v>Carlos Iglesias C.</v>
          </cell>
          <cell r="M564" t="str">
            <v>Club del Mar de San Amaro</v>
          </cell>
          <cell r="N564" t="str">
            <v>Club del Mar de San Amaro</v>
          </cell>
          <cell r="O564">
            <v>38247</v>
          </cell>
          <cell r="P564">
            <v>2004</v>
          </cell>
          <cell r="Q564" t="str">
            <v>Alevín M</v>
          </cell>
          <cell r="R564" t="str">
            <v>M</v>
          </cell>
        </row>
        <row r="565">
          <cell r="C565">
            <v>4943</v>
          </cell>
          <cell r="D565" t="str">
            <v>Iglesias</v>
          </cell>
          <cell r="E565" t="str">
            <v>Ferreiro</v>
          </cell>
          <cell r="F565" t="str">
            <v>Indalecio</v>
          </cell>
          <cell r="G565" t="str">
            <v/>
          </cell>
          <cell r="H565" t="str">
            <v>IGLESIAS</v>
          </cell>
          <cell r="I565" t="str">
            <v>FERREIRO</v>
          </cell>
          <cell r="J565" t="str">
            <v>INDALECIO</v>
          </cell>
          <cell r="K565" t="str">
            <v/>
          </cell>
          <cell r="L565" t="str">
            <v>Indalecio Iglesias F.</v>
          </cell>
          <cell r="M565" t="str">
            <v>Club del Mar de San Amaro</v>
          </cell>
          <cell r="N565" t="str">
            <v>Club del Mar de San Amaro</v>
          </cell>
          <cell r="O565">
            <v>21559</v>
          </cell>
          <cell r="P565">
            <v>1959</v>
          </cell>
          <cell r="Q565" t="str">
            <v>Vet +50 M</v>
          </cell>
          <cell r="R565" t="str">
            <v>M</v>
          </cell>
        </row>
        <row r="566">
          <cell r="C566">
            <v>2754</v>
          </cell>
          <cell r="D566" t="str">
            <v>Iglesias</v>
          </cell>
          <cell r="E566" t="str">
            <v>Vigil</v>
          </cell>
          <cell r="F566" t="str">
            <v>Hugo</v>
          </cell>
          <cell r="G566" t="str">
            <v/>
          </cell>
          <cell r="H566" t="str">
            <v>IGLESIAS</v>
          </cell>
          <cell r="I566" t="str">
            <v>VIGIL</v>
          </cell>
          <cell r="J566" t="str">
            <v>HUGO</v>
          </cell>
          <cell r="K566" t="str">
            <v/>
          </cell>
          <cell r="L566" t="str">
            <v>Hugo Iglesias V.</v>
          </cell>
          <cell r="M566" t="str">
            <v>Club del Mar de San Amaro</v>
          </cell>
          <cell r="N566" t="str">
            <v>Club del Mar de San Amaro</v>
          </cell>
          <cell r="O566">
            <v>31475</v>
          </cell>
          <cell r="P566">
            <v>1986</v>
          </cell>
          <cell r="Q566" t="str">
            <v>Sénior M</v>
          </cell>
          <cell r="R566" t="str">
            <v>M</v>
          </cell>
        </row>
        <row r="567">
          <cell r="C567">
            <v>23131</v>
          </cell>
          <cell r="D567" t="str">
            <v>Jaspe</v>
          </cell>
          <cell r="E567" t="str">
            <v>Rodríguez</v>
          </cell>
          <cell r="F567" t="str">
            <v>Inés</v>
          </cell>
          <cell r="H567" t="str">
            <v>JASPE</v>
          </cell>
          <cell r="I567" t="str">
            <v>RODRIGUEZ</v>
          </cell>
          <cell r="J567" t="str">
            <v>INES</v>
          </cell>
          <cell r="K567" t="str">
            <v/>
          </cell>
          <cell r="L567" t="str">
            <v>Inés Jaspe R.</v>
          </cell>
          <cell r="M567" t="str">
            <v>Club del Mar de San Amaro</v>
          </cell>
          <cell r="N567" t="str">
            <v>Club del Mar de San Amaro</v>
          </cell>
          <cell r="O567">
            <v>39211</v>
          </cell>
          <cell r="P567">
            <v>2007</v>
          </cell>
          <cell r="Q567" t="str">
            <v>Benjamín F</v>
          </cell>
          <cell r="R567" t="str">
            <v>F</v>
          </cell>
        </row>
        <row r="568">
          <cell r="C568">
            <v>22014</v>
          </cell>
          <cell r="D568" t="str">
            <v>Kam</v>
          </cell>
          <cell r="E568" t="str">
            <v>Fai</v>
          </cell>
          <cell r="F568" t="str">
            <v>Leong</v>
          </cell>
          <cell r="H568" t="str">
            <v>KAM</v>
          </cell>
          <cell r="I568" t="str">
            <v>FAI</v>
          </cell>
          <cell r="J568" t="str">
            <v>LEONG</v>
          </cell>
          <cell r="K568" t="str">
            <v/>
          </cell>
          <cell r="L568" t="str">
            <v>Leong Kam F.</v>
          </cell>
          <cell r="M568" t="str">
            <v>Club del Mar de San Amaro</v>
          </cell>
          <cell r="N568" t="str">
            <v>Club del Mar de San Amaro</v>
          </cell>
          <cell r="O568">
            <v>21417</v>
          </cell>
          <cell r="P568">
            <v>1958</v>
          </cell>
          <cell r="Q568" t="str">
            <v>Vet +50 M</v>
          </cell>
          <cell r="R568" t="str">
            <v>M</v>
          </cell>
        </row>
        <row r="569">
          <cell r="C569">
            <v>20140</v>
          </cell>
          <cell r="D569" t="str">
            <v>López</v>
          </cell>
          <cell r="E569" t="str">
            <v>Lugrís</v>
          </cell>
          <cell r="F569" t="str">
            <v>Alejandro</v>
          </cell>
          <cell r="G569" t="str">
            <v/>
          </cell>
          <cell r="H569" t="str">
            <v>LOPEZ</v>
          </cell>
          <cell r="I569" t="str">
            <v>LUGRIS</v>
          </cell>
          <cell r="J569" t="str">
            <v>ALEJANDRO</v>
          </cell>
          <cell r="K569" t="str">
            <v/>
          </cell>
          <cell r="L569" t="str">
            <v>Alejandro López L.</v>
          </cell>
          <cell r="M569" t="str">
            <v>Club del Mar de San Amaro</v>
          </cell>
          <cell r="N569" t="str">
            <v>Club del Mar de San Amaro</v>
          </cell>
          <cell r="O569">
            <v>37977</v>
          </cell>
          <cell r="P569">
            <v>2003</v>
          </cell>
          <cell r="Q569" t="str">
            <v>Infantil M</v>
          </cell>
          <cell r="R569" t="str">
            <v>M</v>
          </cell>
        </row>
        <row r="570">
          <cell r="C570">
            <v>50192</v>
          </cell>
          <cell r="D570" t="str">
            <v>López</v>
          </cell>
          <cell r="E570" t="str">
            <v>Lugrís</v>
          </cell>
          <cell r="F570" t="str">
            <v>Jorge</v>
          </cell>
          <cell r="G570" t="str">
            <v/>
          </cell>
          <cell r="H570" t="str">
            <v>LOPEZ</v>
          </cell>
          <cell r="I570" t="str">
            <v>LUGRIS</v>
          </cell>
          <cell r="J570" t="str">
            <v>JORGE</v>
          </cell>
          <cell r="K570" t="str">
            <v/>
          </cell>
          <cell r="L570" t="str">
            <v>Jorge López L.</v>
          </cell>
          <cell r="M570" t="str">
            <v>Club del Mar de San Amaro</v>
          </cell>
          <cell r="N570" t="str">
            <v>Club del Mar de San Amaro</v>
          </cell>
          <cell r="O570">
            <v>36790</v>
          </cell>
          <cell r="P570">
            <v>2000</v>
          </cell>
          <cell r="Q570" t="str">
            <v>Juvenil M</v>
          </cell>
          <cell r="R570" t="str">
            <v>M</v>
          </cell>
        </row>
        <row r="571">
          <cell r="C571">
            <v>22456</v>
          </cell>
          <cell r="D571" t="str">
            <v>López</v>
          </cell>
          <cell r="E571" t="str">
            <v>Peón</v>
          </cell>
          <cell r="F571" t="str">
            <v>Hugo</v>
          </cell>
          <cell r="H571" t="str">
            <v>LOPEZ</v>
          </cell>
          <cell r="I571" t="str">
            <v>PEON</v>
          </cell>
          <cell r="J571" t="str">
            <v>HUGO</v>
          </cell>
          <cell r="K571" t="str">
            <v/>
          </cell>
          <cell r="L571" t="str">
            <v>Hugo López P.</v>
          </cell>
          <cell r="M571" t="str">
            <v>Club del Mar de San Amaro</v>
          </cell>
          <cell r="N571" t="str">
            <v>Club del Mar de San Amaro</v>
          </cell>
          <cell r="O571">
            <v>38402</v>
          </cell>
          <cell r="P571">
            <v>2005</v>
          </cell>
          <cell r="Q571" t="str">
            <v>Alevín M</v>
          </cell>
          <cell r="R571" t="str">
            <v>M</v>
          </cell>
        </row>
        <row r="572">
          <cell r="C572">
            <v>21026</v>
          </cell>
          <cell r="D572" t="str">
            <v>Moreno</v>
          </cell>
          <cell r="E572" t="str">
            <v>Vázquez</v>
          </cell>
          <cell r="F572" t="str">
            <v>Rebeca</v>
          </cell>
          <cell r="G572" t="str">
            <v/>
          </cell>
          <cell r="H572" t="str">
            <v>MORENO</v>
          </cell>
          <cell r="I572" t="str">
            <v>VAZQUEZ</v>
          </cell>
          <cell r="J572" t="str">
            <v>REBECA</v>
          </cell>
          <cell r="K572" t="str">
            <v/>
          </cell>
          <cell r="L572" t="str">
            <v>Rebeca Moreno V.</v>
          </cell>
          <cell r="M572" t="str">
            <v>Club del Mar de San Amaro</v>
          </cell>
          <cell r="N572" t="str">
            <v>Club del Mar de San Amaro</v>
          </cell>
          <cell r="O572">
            <v>38070</v>
          </cell>
          <cell r="P572">
            <v>2004</v>
          </cell>
          <cell r="Q572" t="str">
            <v>Alevín F</v>
          </cell>
          <cell r="R572" t="str">
            <v>F</v>
          </cell>
        </row>
        <row r="573">
          <cell r="C573">
            <v>50198</v>
          </cell>
          <cell r="D573" t="str">
            <v>Nardiz</v>
          </cell>
          <cell r="E573" t="str">
            <v>Varela</v>
          </cell>
          <cell r="F573" t="str">
            <v>Sofía</v>
          </cell>
          <cell r="G573" t="str">
            <v/>
          </cell>
          <cell r="H573" t="str">
            <v>NARDIZ</v>
          </cell>
          <cell r="I573" t="str">
            <v>VARELA</v>
          </cell>
          <cell r="J573" t="str">
            <v>SOFIA</v>
          </cell>
          <cell r="K573" t="str">
            <v/>
          </cell>
          <cell r="L573" t="str">
            <v>Sofía Nardiz V.</v>
          </cell>
          <cell r="M573" t="str">
            <v>Club del Mar de San Amaro</v>
          </cell>
          <cell r="N573" t="str">
            <v>Club del Mar de San Amaro</v>
          </cell>
          <cell r="O573">
            <v>38690</v>
          </cell>
          <cell r="P573">
            <v>2005</v>
          </cell>
          <cell r="Q573" t="str">
            <v>Alevín F</v>
          </cell>
          <cell r="R573" t="str">
            <v>F</v>
          </cell>
        </row>
        <row r="574">
          <cell r="C574">
            <v>6074</v>
          </cell>
          <cell r="D574" t="str">
            <v>Obelleiro</v>
          </cell>
          <cell r="E574" t="str">
            <v>Riveiro</v>
          </cell>
          <cell r="F574" t="str">
            <v>Javier</v>
          </cell>
          <cell r="G574" t="str">
            <v/>
          </cell>
          <cell r="H574" t="str">
            <v>OBELLEIRO</v>
          </cell>
          <cell r="I574" t="str">
            <v>RIVEIRO</v>
          </cell>
          <cell r="J574" t="str">
            <v>JAVIER</v>
          </cell>
          <cell r="K574" t="str">
            <v/>
          </cell>
          <cell r="L574" t="str">
            <v>Javier Obelleiro R.</v>
          </cell>
          <cell r="M574" t="str">
            <v>Club del Mar de San Amaro</v>
          </cell>
          <cell r="N574" t="str">
            <v>Club del Mar de San Amaro</v>
          </cell>
          <cell r="O574">
            <v>33881</v>
          </cell>
          <cell r="P574">
            <v>1992</v>
          </cell>
          <cell r="Q574" t="str">
            <v>Sénior M</v>
          </cell>
          <cell r="R574" t="str">
            <v>M</v>
          </cell>
        </row>
        <row r="575">
          <cell r="C575">
            <v>2164</v>
          </cell>
          <cell r="D575" t="str">
            <v>Pastur</v>
          </cell>
          <cell r="E575" t="str">
            <v>Goicoa</v>
          </cell>
          <cell r="F575" t="str">
            <v>Pedro</v>
          </cell>
          <cell r="G575" t="str">
            <v/>
          </cell>
          <cell r="H575" t="str">
            <v>PASTUR</v>
          </cell>
          <cell r="I575" t="str">
            <v>GOICOA</v>
          </cell>
          <cell r="J575" t="str">
            <v>PEDRO</v>
          </cell>
          <cell r="K575" t="str">
            <v/>
          </cell>
          <cell r="L575" t="str">
            <v>Pedro Pastur G.</v>
          </cell>
          <cell r="M575" t="str">
            <v>Club del Mar de San Amaro</v>
          </cell>
          <cell r="N575" t="str">
            <v>Club del Mar de San Amaro</v>
          </cell>
          <cell r="O575">
            <v>29693</v>
          </cell>
          <cell r="P575">
            <v>1981</v>
          </cell>
          <cell r="Q575" t="str">
            <v>Sénior M</v>
          </cell>
          <cell r="R575" t="str">
            <v>M</v>
          </cell>
        </row>
        <row r="576">
          <cell r="C576">
            <v>16636</v>
          </cell>
          <cell r="D576" t="str">
            <v>Pérez</v>
          </cell>
          <cell r="E576" t="str">
            <v>Fandiño</v>
          </cell>
          <cell r="F576" t="str">
            <v>Sergio</v>
          </cell>
          <cell r="G576" t="str">
            <v/>
          </cell>
          <cell r="H576" t="str">
            <v>PEREZ</v>
          </cell>
          <cell r="I576" t="str">
            <v>FANDIÑO</v>
          </cell>
          <cell r="J576" t="str">
            <v>SERGIO</v>
          </cell>
          <cell r="K576" t="str">
            <v/>
          </cell>
          <cell r="L576" t="str">
            <v>Sergio Pérez F.</v>
          </cell>
          <cell r="M576" t="str">
            <v>Club del Mar de San Amaro</v>
          </cell>
          <cell r="N576" t="str">
            <v>Club del Mar de San Amaro</v>
          </cell>
          <cell r="O576">
            <v>35867</v>
          </cell>
          <cell r="P576">
            <v>1998</v>
          </cell>
          <cell r="Q576" t="str">
            <v>Sub-23 M</v>
          </cell>
          <cell r="R576" t="str">
            <v>M</v>
          </cell>
        </row>
        <row r="577">
          <cell r="C577">
            <v>5084</v>
          </cell>
          <cell r="D577" t="str">
            <v>Pérez</v>
          </cell>
          <cell r="E577" t="str">
            <v>Rama</v>
          </cell>
          <cell r="F577" t="str">
            <v>César</v>
          </cell>
          <cell r="G577" t="str">
            <v/>
          </cell>
          <cell r="H577" t="str">
            <v>PEREZ</v>
          </cell>
          <cell r="I577" t="str">
            <v>RAMA</v>
          </cell>
          <cell r="J577" t="str">
            <v>CESAR</v>
          </cell>
          <cell r="K577" t="str">
            <v/>
          </cell>
          <cell r="L577" t="str">
            <v>César Pérez R.</v>
          </cell>
          <cell r="M577" t="str">
            <v>Club del Mar de San Amaro</v>
          </cell>
          <cell r="N577" t="str">
            <v>Club del Mar de San Amaro</v>
          </cell>
          <cell r="O577">
            <v>33408</v>
          </cell>
          <cell r="P577">
            <v>1991</v>
          </cell>
          <cell r="Q577" t="str">
            <v>Sénior M</v>
          </cell>
          <cell r="R577" t="str">
            <v>M</v>
          </cell>
        </row>
        <row r="578">
          <cell r="C578">
            <v>19635</v>
          </cell>
          <cell r="D578" t="str">
            <v>Pita</v>
          </cell>
          <cell r="E578" t="str">
            <v>Lamas</v>
          </cell>
          <cell r="F578" t="str">
            <v>Hugo</v>
          </cell>
          <cell r="G578" t="str">
            <v/>
          </cell>
          <cell r="H578" t="str">
            <v>PITA</v>
          </cell>
          <cell r="I578" t="str">
            <v>LAMAS</v>
          </cell>
          <cell r="J578" t="str">
            <v>HUGO</v>
          </cell>
          <cell r="K578" t="str">
            <v/>
          </cell>
          <cell r="L578" t="str">
            <v>Hugo Pita L.</v>
          </cell>
          <cell r="M578" t="str">
            <v>Club del Mar de San Amaro</v>
          </cell>
          <cell r="N578" t="str">
            <v>Club del Mar de San Amaro</v>
          </cell>
          <cell r="O578">
            <v>37803</v>
          </cell>
          <cell r="P578">
            <v>2003</v>
          </cell>
          <cell r="Q578" t="str">
            <v>Infantil M</v>
          </cell>
          <cell r="R578" t="str">
            <v>M</v>
          </cell>
        </row>
        <row r="579">
          <cell r="C579">
            <v>19230</v>
          </cell>
          <cell r="D579" t="str">
            <v>Pita</v>
          </cell>
          <cell r="E579" t="str">
            <v>Lamas</v>
          </cell>
          <cell r="F579" t="str">
            <v>Yago</v>
          </cell>
          <cell r="G579" t="str">
            <v/>
          </cell>
          <cell r="H579" t="str">
            <v>PITA</v>
          </cell>
          <cell r="I579" t="str">
            <v>LAMAS</v>
          </cell>
          <cell r="J579" t="str">
            <v>YAGO</v>
          </cell>
          <cell r="K579" t="str">
            <v/>
          </cell>
          <cell r="L579" t="str">
            <v>Yago Pita L.</v>
          </cell>
          <cell r="M579" t="str">
            <v>Club del Mar de San Amaro</v>
          </cell>
          <cell r="N579" t="str">
            <v>Club del Mar de San Amaro</v>
          </cell>
          <cell r="O579">
            <v>36634</v>
          </cell>
          <cell r="P579">
            <v>-1</v>
          </cell>
          <cell r="Q579" t="str">
            <v>Discapacitados M</v>
          </cell>
          <cell r="R579" t="str">
            <v>M</v>
          </cell>
        </row>
        <row r="580">
          <cell r="C580">
            <v>18410</v>
          </cell>
          <cell r="D580" t="str">
            <v>Rama</v>
          </cell>
          <cell r="E580" t="str">
            <v>Vecino</v>
          </cell>
          <cell r="F580" t="str">
            <v>Antía</v>
          </cell>
          <cell r="G580" t="str">
            <v/>
          </cell>
          <cell r="H580" t="str">
            <v>RAMA</v>
          </cell>
          <cell r="I580" t="str">
            <v>VECINO</v>
          </cell>
          <cell r="J580" t="str">
            <v>ANTIA</v>
          </cell>
          <cell r="K580" t="str">
            <v/>
          </cell>
          <cell r="L580" t="str">
            <v>Antía Rama V.</v>
          </cell>
          <cell r="M580" t="str">
            <v>Club del Mar de San Amaro</v>
          </cell>
          <cell r="N580" t="str">
            <v>Club del Mar de San Amaro</v>
          </cell>
          <cell r="O580">
            <v>37597</v>
          </cell>
          <cell r="P580">
            <v>2002</v>
          </cell>
          <cell r="Q580" t="str">
            <v>Infantil F</v>
          </cell>
          <cell r="R580" t="str">
            <v>F</v>
          </cell>
        </row>
        <row r="581">
          <cell r="C581">
            <v>22459</v>
          </cell>
          <cell r="D581" t="str">
            <v>Rama</v>
          </cell>
          <cell r="E581" t="str">
            <v>Vecino</v>
          </cell>
          <cell r="F581" t="str">
            <v>Mauro</v>
          </cell>
          <cell r="G581" t="str">
            <v/>
          </cell>
          <cell r="H581" t="str">
            <v>RAMA</v>
          </cell>
          <cell r="I581" t="str">
            <v>VECINO</v>
          </cell>
          <cell r="J581" t="str">
            <v>MAURO</v>
          </cell>
          <cell r="K581" t="str">
            <v/>
          </cell>
          <cell r="L581" t="str">
            <v>Mauro Rama V.</v>
          </cell>
          <cell r="M581" t="str">
            <v>Club del Mar de San Amaro</v>
          </cell>
          <cell r="N581" t="str">
            <v>Club del Mar de San Amaro</v>
          </cell>
          <cell r="O581">
            <v>38652</v>
          </cell>
          <cell r="P581">
            <v>2005</v>
          </cell>
          <cell r="Q581" t="str">
            <v>Alevín M</v>
          </cell>
          <cell r="R581" t="str">
            <v>M</v>
          </cell>
        </row>
        <row r="582">
          <cell r="C582">
            <v>2071</v>
          </cell>
          <cell r="D582" t="str">
            <v>Ramos</v>
          </cell>
          <cell r="E582" t="str">
            <v>Prata</v>
          </cell>
          <cell r="F582" t="str">
            <v>Edgar</v>
          </cell>
          <cell r="G582" t="str">
            <v>Manuel</v>
          </cell>
          <cell r="H582" t="str">
            <v>RAMOS</v>
          </cell>
          <cell r="I582" t="str">
            <v>PRATA</v>
          </cell>
          <cell r="J582" t="str">
            <v>EDGAR</v>
          </cell>
          <cell r="K582" t="str">
            <v>MANUEL</v>
          </cell>
          <cell r="L582" t="str">
            <v>Edgar M. Ramos P.</v>
          </cell>
          <cell r="M582" t="str">
            <v>Club del Mar de San Amaro</v>
          </cell>
          <cell r="N582" t="str">
            <v>Club del Mar de San Amaro</v>
          </cell>
          <cell r="O582">
            <v>29446</v>
          </cell>
          <cell r="P582">
            <v>1980</v>
          </cell>
          <cell r="Q582" t="str">
            <v>Sénior M</v>
          </cell>
          <cell r="R582" t="str">
            <v>M</v>
          </cell>
        </row>
        <row r="583">
          <cell r="C583">
            <v>20548</v>
          </cell>
          <cell r="D583" t="str">
            <v>Ramos</v>
          </cell>
          <cell r="E583" t="str">
            <v>Sánchez</v>
          </cell>
          <cell r="F583" t="str">
            <v>Ana</v>
          </cell>
          <cell r="G583" t="str">
            <v/>
          </cell>
          <cell r="H583" t="str">
            <v>RAMOS</v>
          </cell>
          <cell r="I583" t="str">
            <v>SANCHEZ</v>
          </cell>
          <cell r="J583" t="str">
            <v>ANA</v>
          </cell>
          <cell r="K583" t="str">
            <v/>
          </cell>
          <cell r="L583" t="str">
            <v>Ana Ramos S.</v>
          </cell>
          <cell r="M583" t="str">
            <v>Club del Mar de San Amaro</v>
          </cell>
          <cell r="N583" t="str">
            <v>Club del Mar de San Amaro</v>
          </cell>
          <cell r="O583">
            <v>38305</v>
          </cell>
          <cell r="P583">
            <v>2004</v>
          </cell>
          <cell r="Q583" t="str">
            <v>Alevín F</v>
          </cell>
          <cell r="R583" t="str">
            <v>F</v>
          </cell>
        </row>
        <row r="584">
          <cell r="C584">
            <v>493</v>
          </cell>
          <cell r="D584" t="str">
            <v>Redondo</v>
          </cell>
          <cell r="E584" t="str">
            <v>Lago</v>
          </cell>
          <cell r="F584" t="str">
            <v>Juan</v>
          </cell>
          <cell r="G584" t="str">
            <v>José</v>
          </cell>
          <cell r="H584" t="str">
            <v>REDONDO</v>
          </cell>
          <cell r="I584" t="str">
            <v>LAGO</v>
          </cell>
          <cell r="J584" t="str">
            <v>JUAN</v>
          </cell>
          <cell r="K584" t="str">
            <v>JOSE</v>
          </cell>
          <cell r="L584" t="str">
            <v>Juan J. Redondo L.</v>
          </cell>
          <cell r="M584" t="str">
            <v>Club del Mar de San Amaro</v>
          </cell>
          <cell r="N584" t="str">
            <v>Club del Mar de San Amaro</v>
          </cell>
          <cell r="O584">
            <v>21022</v>
          </cell>
          <cell r="P584">
            <v>1957</v>
          </cell>
          <cell r="Q584" t="str">
            <v>Vet +60 M</v>
          </cell>
          <cell r="R584" t="str">
            <v>M</v>
          </cell>
        </row>
        <row r="585">
          <cell r="C585">
            <v>22448</v>
          </cell>
          <cell r="D585" t="str">
            <v>Rey</v>
          </cell>
          <cell r="E585" t="str">
            <v>Freijeiro</v>
          </cell>
          <cell r="F585" t="str">
            <v>Jaime</v>
          </cell>
          <cell r="H585" t="str">
            <v>REY</v>
          </cell>
          <cell r="I585" t="str">
            <v>FREIJEIRO</v>
          </cell>
          <cell r="J585" t="str">
            <v>JAIME</v>
          </cell>
          <cell r="K585" t="str">
            <v/>
          </cell>
          <cell r="L585" t="str">
            <v>Jaime Rey F.</v>
          </cell>
          <cell r="M585" t="str">
            <v>Club del Mar de San Amaro</v>
          </cell>
          <cell r="N585" t="str">
            <v>Club del Mar de San Amaro</v>
          </cell>
          <cell r="O585">
            <v>38706</v>
          </cell>
          <cell r="P585">
            <v>2005</v>
          </cell>
          <cell r="Q585" t="str">
            <v>Alevín M</v>
          </cell>
          <cell r="R585" t="str">
            <v>M</v>
          </cell>
        </row>
        <row r="586">
          <cell r="C586">
            <v>27271</v>
          </cell>
          <cell r="D586" t="str">
            <v>Rey</v>
          </cell>
          <cell r="E586" t="str">
            <v>Martínez</v>
          </cell>
          <cell r="F586" t="str">
            <v>Ramón</v>
          </cell>
          <cell r="H586" t="str">
            <v>REY</v>
          </cell>
          <cell r="I586" t="str">
            <v>MARTINEZ</v>
          </cell>
          <cell r="J586" t="str">
            <v>RAMON</v>
          </cell>
          <cell r="K586" t="str">
            <v/>
          </cell>
          <cell r="L586" t="str">
            <v>Ramón Rey M.</v>
          </cell>
          <cell r="M586" t="str">
            <v>Club del Mar de San Amaro</v>
          </cell>
          <cell r="N586" t="str">
            <v>Club del Mar de San Amaro</v>
          </cell>
          <cell r="O586">
            <v>18651</v>
          </cell>
          <cell r="P586">
            <v>1951</v>
          </cell>
          <cell r="Q586" t="str">
            <v>Vet +65 M</v>
          </cell>
          <cell r="R586" t="str">
            <v>M</v>
          </cell>
        </row>
        <row r="587">
          <cell r="C587">
            <v>22462</v>
          </cell>
          <cell r="D587" t="str">
            <v>Sandá</v>
          </cell>
          <cell r="E587" t="str">
            <v>Morales</v>
          </cell>
          <cell r="F587" t="str">
            <v>Alba</v>
          </cell>
          <cell r="H587" t="str">
            <v>SANDA</v>
          </cell>
          <cell r="I587" t="str">
            <v>MORALES</v>
          </cell>
          <cell r="J587" t="str">
            <v>ALBA</v>
          </cell>
          <cell r="K587" t="str">
            <v/>
          </cell>
          <cell r="L587" t="str">
            <v>Alba Sandá M.</v>
          </cell>
          <cell r="M587" t="str">
            <v>Club del Mar de San Amaro</v>
          </cell>
          <cell r="N587" t="str">
            <v>Club del Mar de San Amaro</v>
          </cell>
          <cell r="O587">
            <v>39772</v>
          </cell>
          <cell r="P587">
            <v>2008</v>
          </cell>
          <cell r="Q587" t="str">
            <v>Pre-Benjamín F</v>
          </cell>
          <cell r="R587" t="str">
            <v>F</v>
          </cell>
        </row>
        <row r="588">
          <cell r="C588">
            <v>26305</v>
          </cell>
          <cell r="D588" t="str">
            <v>Santos</v>
          </cell>
          <cell r="E588" t="str">
            <v>Rodríguez</v>
          </cell>
          <cell r="F588" t="str">
            <v>Daniel</v>
          </cell>
          <cell r="H588" t="str">
            <v>SANTOS</v>
          </cell>
          <cell r="I588" t="str">
            <v>RODRIGUEZ</v>
          </cell>
          <cell r="J588" t="str">
            <v>DANIEL</v>
          </cell>
          <cell r="K588" t="str">
            <v/>
          </cell>
          <cell r="L588" t="str">
            <v>Daniel Santos R.</v>
          </cell>
          <cell r="M588" t="str">
            <v>Club del Mar de San Amaro</v>
          </cell>
          <cell r="N588" t="str">
            <v>Club del Mar de San Amaro</v>
          </cell>
          <cell r="O588">
            <v>39544</v>
          </cell>
          <cell r="P588">
            <v>2008</v>
          </cell>
          <cell r="Q588" t="str">
            <v>Pre-Benjamín M</v>
          </cell>
          <cell r="R588" t="str">
            <v>M</v>
          </cell>
        </row>
        <row r="589">
          <cell r="C589">
            <v>23108</v>
          </cell>
          <cell r="D589" t="str">
            <v>Santos</v>
          </cell>
          <cell r="E589" t="str">
            <v>Rodríguez</v>
          </cell>
          <cell r="F589" t="str">
            <v>Marcos</v>
          </cell>
          <cell r="H589" t="str">
            <v>SANTOS</v>
          </cell>
          <cell r="I589" t="str">
            <v>RODRIGUEZ</v>
          </cell>
          <cell r="J589" t="str">
            <v>MARCOS</v>
          </cell>
          <cell r="K589" t="str">
            <v/>
          </cell>
          <cell r="L589" t="str">
            <v>Marcos Santos R.</v>
          </cell>
          <cell r="M589" t="str">
            <v>Club del Mar de San Amaro</v>
          </cell>
          <cell r="N589" t="str">
            <v>Club del Mar de San Amaro</v>
          </cell>
          <cell r="O589">
            <v>38525</v>
          </cell>
          <cell r="P589">
            <v>2005</v>
          </cell>
          <cell r="Q589" t="str">
            <v>Alevín M</v>
          </cell>
          <cell r="R589" t="str">
            <v>M</v>
          </cell>
        </row>
        <row r="590">
          <cell r="C590">
            <v>5689</v>
          </cell>
          <cell r="D590" t="str">
            <v>Seoane</v>
          </cell>
          <cell r="E590" t="str">
            <v>Alcaraz</v>
          </cell>
          <cell r="F590" t="str">
            <v>Alberto</v>
          </cell>
          <cell r="G590" t="str">
            <v/>
          </cell>
          <cell r="H590" t="str">
            <v>SEOANE</v>
          </cell>
          <cell r="I590" t="str">
            <v>ALCARAZ</v>
          </cell>
          <cell r="J590" t="str">
            <v>ALBERTO</v>
          </cell>
          <cell r="K590" t="str">
            <v/>
          </cell>
          <cell r="L590" t="str">
            <v>Alberto Seoane A.</v>
          </cell>
          <cell r="M590" t="str">
            <v>Club del Mar de San Amaro</v>
          </cell>
          <cell r="N590" t="str">
            <v>Club del Mar de San Amaro</v>
          </cell>
          <cell r="O590">
            <v>31778</v>
          </cell>
          <cell r="P590">
            <v>1987</v>
          </cell>
          <cell r="Q590" t="str">
            <v>Sénior M</v>
          </cell>
          <cell r="R590" t="str">
            <v>M</v>
          </cell>
        </row>
        <row r="591">
          <cell r="C591">
            <v>16657</v>
          </cell>
          <cell r="D591" t="str">
            <v>Varela</v>
          </cell>
          <cell r="E591" t="str">
            <v>Suárez</v>
          </cell>
          <cell r="F591" t="str">
            <v>Diego</v>
          </cell>
          <cell r="G591" t="str">
            <v/>
          </cell>
          <cell r="H591" t="str">
            <v>VARELA</v>
          </cell>
          <cell r="I591" t="str">
            <v>SUAREZ</v>
          </cell>
          <cell r="J591" t="str">
            <v>DIEGO</v>
          </cell>
          <cell r="K591" t="str">
            <v/>
          </cell>
          <cell r="L591" t="str">
            <v>Diego Varela S.</v>
          </cell>
          <cell r="M591" t="str">
            <v>Club del Mar de San Amaro</v>
          </cell>
          <cell r="N591" t="str">
            <v>Club del Mar de San Amaro</v>
          </cell>
          <cell r="O591">
            <v>37837</v>
          </cell>
          <cell r="P591">
            <v>2003</v>
          </cell>
          <cell r="Q591" t="str">
            <v>Infantil M</v>
          </cell>
          <cell r="R591" t="str">
            <v>M</v>
          </cell>
        </row>
        <row r="592">
          <cell r="C592">
            <v>50067</v>
          </cell>
          <cell r="D592" t="str">
            <v>Vázquez</v>
          </cell>
          <cell r="E592" t="str">
            <v>Núñez</v>
          </cell>
          <cell r="F592" t="str">
            <v>Silvia</v>
          </cell>
          <cell r="G592" t="str">
            <v>María</v>
          </cell>
          <cell r="H592" t="str">
            <v>VAZQUEZ</v>
          </cell>
          <cell r="I592" t="str">
            <v>NUÑEZ</v>
          </cell>
          <cell r="J592" t="str">
            <v>SILVIA</v>
          </cell>
          <cell r="K592" t="str">
            <v>MARIA</v>
          </cell>
          <cell r="L592" t="str">
            <v>Silvia M. Vázquez N.</v>
          </cell>
          <cell r="M592" t="str">
            <v>Club del Mar de San Amaro</v>
          </cell>
          <cell r="N592" t="str">
            <v>Club del Mar de San Amaro</v>
          </cell>
          <cell r="O592">
            <v>29459</v>
          </cell>
          <cell r="P592">
            <v>1980</v>
          </cell>
          <cell r="Q592" t="str">
            <v>Sénior F</v>
          </cell>
          <cell r="R592" t="str">
            <v>F</v>
          </cell>
        </row>
        <row r="593">
          <cell r="C593">
            <v>26306</v>
          </cell>
          <cell r="D593" t="str">
            <v>Zhao</v>
          </cell>
          <cell r="E593" t="str">
            <v>Chen</v>
          </cell>
          <cell r="F593" t="str">
            <v>Chen</v>
          </cell>
          <cell r="G593" t="str">
            <v>Yu</v>
          </cell>
          <cell r="H593" t="str">
            <v>ZHAO</v>
          </cell>
          <cell r="I593" t="str">
            <v>CHEN</v>
          </cell>
          <cell r="J593" t="str">
            <v>CHEN</v>
          </cell>
          <cell r="K593" t="str">
            <v>YU</v>
          </cell>
          <cell r="L593" t="str">
            <v>Chen Y. Zhao C.</v>
          </cell>
          <cell r="M593" t="str">
            <v>Club del Mar de San Amaro</v>
          </cell>
          <cell r="N593" t="str">
            <v>Club del Mar de San Amaro</v>
          </cell>
          <cell r="O593">
            <v>38968</v>
          </cell>
          <cell r="P593">
            <v>2006</v>
          </cell>
          <cell r="Q593" t="str">
            <v>Benjamín M</v>
          </cell>
          <cell r="R593" t="str">
            <v>M</v>
          </cell>
        </row>
        <row r="594">
          <cell r="C594">
            <v>838</v>
          </cell>
          <cell r="D594" t="str">
            <v>Zhao</v>
          </cell>
          <cell r="E594" t="str">
            <v/>
          </cell>
          <cell r="F594" t="str">
            <v>Qiang</v>
          </cell>
          <cell r="G594" t="str">
            <v/>
          </cell>
          <cell r="H594" t="str">
            <v>ZHAO</v>
          </cell>
          <cell r="I594" t="str">
            <v/>
          </cell>
          <cell r="J594" t="str">
            <v>QIANG</v>
          </cell>
          <cell r="K594" t="str">
            <v/>
          </cell>
          <cell r="L594" t="str">
            <v>Qiang Zhao</v>
          </cell>
          <cell r="M594" t="str">
            <v>Club del Mar de San Amaro</v>
          </cell>
          <cell r="N594" t="str">
            <v>Club del Mar de San Amaro</v>
          </cell>
          <cell r="O594">
            <v>23113</v>
          </cell>
          <cell r="P594">
            <v>1963</v>
          </cell>
          <cell r="Q594" t="str">
            <v>Vet +50 M</v>
          </cell>
          <cell r="R594" t="str">
            <v>M</v>
          </cell>
        </row>
        <row r="595">
          <cell r="C595">
            <v>6023</v>
          </cell>
          <cell r="D595" t="str">
            <v>Fernández</v>
          </cell>
          <cell r="E595" t="str">
            <v>Cabana</v>
          </cell>
          <cell r="F595" t="str">
            <v>Ovidio</v>
          </cell>
          <cell r="G595" t="str">
            <v/>
          </cell>
          <cell r="H595" t="str">
            <v>FERNANDEZ</v>
          </cell>
          <cell r="I595" t="str">
            <v>CABANA</v>
          </cell>
          <cell r="J595" t="str">
            <v>OVIDIO</v>
          </cell>
          <cell r="K595" t="str">
            <v/>
          </cell>
          <cell r="L595" t="str">
            <v>Ovidio Fernández C.</v>
          </cell>
          <cell r="M595" t="str">
            <v>Club Deportivo Terras da Chaira</v>
          </cell>
          <cell r="N595" t="str">
            <v>Club Deportivo Terras da Chaira</v>
          </cell>
          <cell r="O595">
            <v>29307</v>
          </cell>
          <cell r="P595">
            <v>1980</v>
          </cell>
          <cell r="Q595" t="str">
            <v>Sénior M</v>
          </cell>
          <cell r="R595" t="str">
            <v>M</v>
          </cell>
        </row>
        <row r="596">
          <cell r="C596">
            <v>18804</v>
          </cell>
          <cell r="D596" t="str">
            <v>Fernández</v>
          </cell>
          <cell r="E596" t="str">
            <v>Cárdenas</v>
          </cell>
          <cell r="F596" t="str">
            <v>Jorge</v>
          </cell>
          <cell r="G596" t="str">
            <v/>
          </cell>
          <cell r="H596" t="str">
            <v>FERNANDEZ</v>
          </cell>
          <cell r="I596" t="str">
            <v>CARDENAS</v>
          </cell>
          <cell r="J596" t="str">
            <v>JORGE</v>
          </cell>
          <cell r="K596" t="str">
            <v/>
          </cell>
          <cell r="L596" t="str">
            <v>Jorge Fernández C.</v>
          </cell>
          <cell r="M596" t="str">
            <v>Club Deportivo Terras da Chaira</v>
          </cell>
          <cell r="N596" t="str">
            <v>Club Deportivo Terras da Chaira</v>
          </cell>
          <cell r="O596">
            <v>25304</v>
          </cell>
          <cell r="P596">
            <v>1969</v>
          </cell>
          <cell r="Q596" t="str">
            <v>Vet +40 M</v>
          </cell>
          <cell r="R596" t="str">
            <v>M</v>
          </cell>
        </row>
        <row r="597">
          <cell r="C597">
            <v>1306</v>
          </cell>
          <cell r="D597" t="str">
            <v>Fernández</v>
          </cell>
          <cell r="E597" t="str">
            <v>Roca</v>
          </cell>
          <cell r="F597" t="str">
            <v>José</v>
          </cell>
          <cell r="G597" t="str">
            <v>Ángel</v>
          </cell>
          <cell r="H597" t="str">
            <v>FERNANDEZ</v>
          </cell>
          <cell r="I597" t="str">
            <v>ROCA</v>
          </cell>
          <cell r="J597" t="str">
            <v>JOSE</v>
          </cell>
          <cell r="K597" t="str">
            <v>ANGEL</v>
          </cell>
          <cell r="L597" t="str">
            <v>José Á. Fernández R.</v>
          </cell>
          <cell r="M597" t="str">
            <v>Club Deportivo Terras da Chaira</v>
          </cell>
          <cell r="N597" t="str">
            <v>Club Deportivo Terras da Chaira</v>
          </cell>
          <cell r="O597">
            <v>26040</v>
          </cell>
          <cell r="P597">
            <v>1971</v>
          </cell>
          <cell r="Q597" t="str">
            <v>Vet +40 M</v>
          </cell>
          <cell r="R597" t="str">
            <v>M</v>
          </cell>
        </row>
        <row r="598">
          <cell r="C598">
            <v>27978</v>
          </cell>
          <cell r="D598" t="str">
            <v>Pérez</v>
          </cell>
          <cell r="E598" t="str">
            <v>Rodríguez</v>
          </cell>
          <cell r="F598" t="str">
            <v>José</v>
          </cell>
          <cell r="G598" t="str">
            <v>Manuel</v>
          </cell>
          <cell r="H598" t="str">
            <v>PEREZ</v>
          </cell>
          <cell r="I598" t="str">
            <v>RODRIGUEZ</v>
          </cell>
          <cell r="J598" t="str">
            <v>JOSE</v>
          </cell>
          <cell r="K598" t="str">
            <v>MANUEL</v>
          </cell>
          <cell r="L598" t="str">
            <v>José M. Pérez R.</v>
          </cell>
          <cell r="M598" t="str">
            <v>Club Deportivo Terras da Chaira</v>
          </cell>
          <cell r="N598" t="str">
            <v>Club Deportivo Terras da Chaira</v>
          </cell>
          <cell r="O598">
            <v>29117</v>
          </cell>
          <cell r="P598">
            <v>1979</v>
          </cell>
          <cell r="Q598" t="str">
            <v>Sénior M</v>
          </cell>
          <cell r="R598" t="str">
            <v>M</v>
          </cell>
        </row>
        <row r="599">
          <cell r="C599">
            <v>10951</v>
          </cell>
          <cell r="D599" t="str">
            <v>Acebo</v>
          </cell>
          <cell r="E599" t="str">
            <v>Monteagudo</v>
          </cell>
          <cell r="F599" t="str">
            <v>Adrián</v>
          </cell>
          <cell r="G599" t="str">
            <v/>
          </cell>
          <cell r="H599" t="str">
            <v>ACEBO</v>
          </cell>
          <cell r="I599" t="str">
            <v>MONTEAGUDO</v>
          </cell>
          <cell r="J599" t="str">
            <v>ADRIAN</v>
          </cell>
          <cell r="K599" t="str">
            <v/>
          </cell>
          <cell r="L599" t="str">
            <v>Adrián Acebo M.</v>
          </cell>
          <cell r="M599" t="str">
            <v>Club Ferrol Tenis de Mesa</v>
          </cell>
          <cell r="N599" t="str">
            <v>Club Ferrol Tenis de Mesa</v>
          </cell>
          <cell r="O599">
            <v>34284</v>
          </cell>
          <cell r="P599">
            <v>1993</v>
          </cell>
          <cell r="Q599" t="str">
            <v>Sénior M</v>
          </cell>
          <cell r="R599" t="str">
            <v>M</v>
          </cell>
        </row>
        <row r="600">
          <cell r="C600">
            <v>1750</v>
          </cell>
          <cell r="D600" t="str">
            <v>Alonso</v>
          </cell>
          <cell r="E600" t="str">
            <v>Sánchez</v>
          </cell>
          <cell r="F600" t="str">
            <v>Eduardo</v>
          </cell>
          <cell r="G600" t="str">
            <v/>
          </cell>
          <cell r="H600" t="str">
            <v>ALONSO</v>
          </cell>
          <cell r="I600" t="str">
            <v>SANCHEZ</v>
          </cell>
          <cell r="J600" t="str">
            <v>EDUARDO</v>
          </cell>
          <cell r="K600" t="str">
            <v/>
          </cell>
          <cell r="L600" t="str">
            <v>Eduardo Alonso S.</v>
          </cell>
          <cell r="M600" t="str">
            <v>Club Ferrol Tenis de Mesa</v>
          </cell>
          <cell r="N600" t="str">
            <v>Club Ferrol Tenis de Mesa</v>
          </cell>
          <cell r="O600">
            <v>28318</v>
          </cell>
          <cell r="P600">
            <v>1977</v>
          </cell>
          <cell r="Q600" t="str">
            <v>Vet +40 M</v>
          </cell>
          <cell r="R600" t="str">
            <v>M</v>
          </cell>
        </row>
        <row r="601">
          <cell r="C601">
            <v>2453</v>
          </cell>
          <cell r="D601" t="str">
            <v>Álvarez</v>
          </cell>
          <cell r="E601" t="str">
            <v>Quirós</v>
          </cell>
          <cell r="F601" t="str">
            <v>Carlos</v>
          </cell>
          <cell r="G601" t="str">
            <v/>
          </cell>
          <cell r="H601" t="str">
            <v>ALVAREZ</v>
          </cell>
          <cell r="I601" t="str">
            <v>QUIROS</v>
          </cell>
          <cell r="J601" t="str">
            <v>CARLOS</v>
          </cell>
          <cell r="K601" t="str">
            <v/>
          </cell>
          <cell r="L601" t="str">
            <v>Carlos Álvarez Q.</v>
          </cell>
          <cell r="M601" t="str">
            <v>Club Ferrol Tenis de Mesa</v>
          </cell>
          <cell r="N601" t="str">
            <v>Club Ferrol Tenis de Mesa</v>
          </cell>
          <cell r="O601">
            <v>30665</v>
          </cell>
          <cell r="P601">
            <v>1983</v>
          </cell>
          <cell r="Q601" t="str">
            <v>Sénior M</v>
          </cell>
          <cell r="R601" t="str">
            <v>M</v>
          </cell>
        </row>
        <row r="602">
          <cell r="C602">
            <v>2683</v>
          </cell>
          <cell r="D602" t="str">
            <v>Bellas</v>
          </cell>
          <cell r="E602" t="str">
            <v>Bouza</v>
          </cell>
          <cell r="F602" t="str">
            <v>Daniel</v>
          </cell>
          <cell r="G602" t="str">
            <v/>
          </cell>
          <cell r="H602" t="str">
            <v>BELLAS</v>
          </cell>
          <cell r="I602" t="str">
            <v>BOUZA</v>
          </cell>
          <cell r="J602" t="str">
            <v>DANIEL</v>
          </cell>
          <cell r="K602" t="str">
            <v/>
          </cell>
          <cell r="L602" t="str">
            <v>Daniel Bellas B.</v>
          </cell>
          <cell r="M602" t="str">
            <v>Club Ferrol Tenis de Mesa</v>
          </cell>
          <cell r="N602" t="str">
            <v>Club Ferrol Tenis de Mesa</v>
          </cell>
          <cell r="O602">
            <v>31267</v>
          </cell>
          <cell r="P602">
            <v>1985</v>
          </cell>
          <cell r="Q602" t="str">
            <v>Sénior M</v>
          </cell>
          <cell r="R602" t="str">
            <v>M</v>
          </cell>
        </row>
        <row r="603">
          <cell r="C603">
            <v>462</v>
          </cell>
          <cell r="D603" t="str">
            <v>Bellas</v>
          </cell>
          <cell r="E603" t="str">
            <v>Penabad</v>
          </cell>
          <cell r="F603" t="str">
            <v>José</v>
          </cell>
          <cell r="G603" t="str">
            <v>Antonio</v>
          </cell>
          <cell r="H603" t="str">
            <v>BELLAS</v>
          </cell>
          <cell r="I603" t="str">
            <v>PENABAD</v>
          </cell>
          <cell r="J603" t="str">
            <v>JOSE</v>
          </cell>
          <cell r="K603" t="str">
            <v>ANTONIO</v>
          </cell>
          <cell r="L603" t="str">
            <v>José A. Bellas P.</v>
          </cell>
          <cell r="M603" t="str">
            <v>Club Ferrol Tenis de Mesa</v>
          </cell>
          <cell r="N603" t="str">
            <v>Club Ferrol Tenis de Mesa</v>
          </cell>
          <cell r="O603">
            <v>20806</v>
          </cell>
          <cell r="P603">
            <v>1956</v>
          </cell>
          <cell r="Q603" t="str">
            <v>Vet +60 M</v>
          </cell>
          <cell r="R603" t="str">
            <v>M</v>
          </cell>
        </row>
        <row r="604">
          <cell r="C604">
            <v>10973</v>
          </cell>
          <cell r="D604" t="str">
            <v>Blanco</v>
          </cell>
          <cell r="E604" t="str">
            <v>Pérez</v>
          </cell>
          <cell r="F604" t="str">
            <v>Javier</v>
          </cell>
          <cell r="G604" t="str">
            <v/>
          </cell>
          <cell r="H604" t="str">
            <v>BLANCO</v>
          </cell>
          <cell r="I604" t="str">
            <v>PEREZ</v>
          </cell>
          <cell r="J604" t="str">
            <v>JAVIER</v>
          </cell>
          <cell r="K604" t="str">
            <v/>
          </cell>
          <cell r="L604" t="str">
            <v>Javier Blanco P.</v>
          </cell>
          <cell r="M604" t="str">
            <v>Club Ferrol Tenis de Mesa</v>
          </cell>
          <cell r="N604" t="str">
            <v>Club Ferrol Tenis de Mesa</v>
          </cell>
          <cell r="O604">
            <v>24473</v>
          </cell>
          <cell r="P604">
            <v>1967</v>
          </cell>
          <cell r="Q604" t="str">
            <v>Vet +50 M</v>
          </cell>
          <cell r="R604" t="str">
            <v>M</v>
          </cell>
        </row>
        <row r="605">
          <cell r="C605">
            <v>10952</v>
          </cell>
          <cell r="D605" t="str">
            <v>Bouzamayor</v>
          </cell>
          <cell r="E605" t="str">
            <v>Paz</v>
          </cell>
          <cell r="F605" t="str">
            <v>Urbano</v>
          </cell>
          <cell r="G605" t="str">
            <v/>
          </cell>
          <cell r="H605" t="str">
            <v>BOUZAMAYOR</v>
          </cell>
          <cell r="I605" t="str">
            <v>PAZ</v>
          </cell>
          <cell r="J605" t="str">
            <v>URBANO</v>
          </cell>
          <cell r="K605" t="str">
            <v/>
          </cell>
          <cell r="L605" t="str">
            <v>Urbano Bouzamayor P.</v>
          </cell>
          <cell r="M605" t="str">
            <v>Club Ferrol Tenis de Mesa</v>
          </cell>
          <cell r="N605" t="str">
            <v>Club Ferrol Tenis de Mesa</v>
          </cell>
          <cell r="O605">
            <v>25915</v>
          </cell>
          <cell r="P605">
            <v>1970</v>
          </cell>
          <cell r="Q605" t="str">
            <v>Vet +40 M</v>
          </cell>
          <cell r="R605" t="str">
            <v>M</v>
          </cell>
        </row>
        <row r="606">
          <cell r="C606">
            <v>15954</v>
          </cell>
          <cell r="D606" t="str">
            <v>Bouzamayor</v>
          </cell>
          <cell r="E606" t="str">
            <v>Santiago</v>
          </cell>
          <cell r="F606" t="str">
            <v>Erika</v>
          </cell>
          <cell r="G606" t="str">
            <v/>
          </cell>
          <cell r="H606" t="str">
            <v>BOUZAMAYOR</v>
          </cell>
          <cell r="I606" t="str">
            <v>SANTIAGO</v>
          </cell>
          <cell r="J606" t="str">
            <v>ERIKA</v>
          </cell>
          <cell r="K606" t="str">
            <v/>
          </cell>
          <cell r="L606" t="str">
            <v>Erika Bouzamayor S.</v>
          </cell>
          <cell r="M606" t="str">
            <v>Club Ferrol Tenis de Mesa</v>
          </cell>
          <cell r="N606" t="str">
            <v>Club Ferrol Tenis de Mesa</v>
          </cell>
          <cell r="O606">
            <v>36302</v>
          </cell>
          <cell r="P606">
            <v>1999</v>
          </cell>
          <cell r="Q606" t="str">
            <v>Juvenil F</v>
          </cell>
          <cell r="R606" t="str">
            <v>F</v>
          </cell>
        </row>
        <row r="607">
          <cell r="C607">
            <v>115</v>
          </cell>
          <cell r="D607" t="str">
            <v>Cal</v>
          </cell>
          <cell r="E607" t="str">
            <v>Martínez</v>
          </cell>
          <cell r="F607" t="str">
            <v>Miguel</v>
          </cell>
          <cell r="G607" t="str">
            <v/>
          </cell>
          <cell r="H607" t="str">
            <v>CAL</v>
          </cell>
          <cell r="I607" t="str">
            <v>MARTINEZ</v>
          </cell>
          <cell r="J607" t="str">
            <v>MIGUEL</v>
          </cell>
          <cell r="K607" t="str">
            <v/>
          </cell>
          <cell r="L607" t="str">
            <v>Miguel Cal M.</v>
          </cell>
          <cell r="M607" t="str">
            <v>Club Ferrol Tenis de Mesa</v>
          </cell>
          <cell r="N607" t="str">
            <v>Club Ferrol Tenis de Mesa</v>
          </cell>
          <cell r="O607">
            <v>16932</v>
          </cell>
          <cell r="P607">
            <v>1946</v>
          </cell>
          <cell r="Q607" t="str">
            <v>Vet +65 M</v>
          </cell>
          <cell r="R607" t="str">
            <v>M</v>
          </cell>
        </row>
        <row r="608">
          <cell r="C608">
            <v>9946</v>
          </cell>
          <cell r="D608" t="str">
            <v>Caneiro</v>
          </cell>
          <cell r="E608" t="str">
            <v>Yáñez</v>
          </cell>
          <cell r="F608" t="str">
            <v>Estefanía</v>
          </cell>
          <cell r="G608" t="str">
            <v/>
          </cell>
          <cell r="H608" t="str">
            <v>CANEIRO</v>
          </cell>
          <cell r="I608" t="str">
            <v>YAÑEZ</v>
          </cell>
          <cell r="J608" t="str">
            <v>ESTEFANIA</v>
          </cell>
          <cell r="K608" t="str">
            <v/>
          </cell>
          <cell r="L608" t="str">
            <v>Estefanía Caneiro Y.</v>
          </cell>
          <cell r="M608" t="str">
            <v>Club Ferrol Tenis de Mesa</v>
          </cell>
          <cell r="N608" t="str">
            <v>Club Ferrol Tenis de Mesa</v>
          </cell>
          <cell r="O608">
            <v>35864</v>
          </cell>
          <cell r="P608">
            <v>1998</v>
          </cell>
          <cell r="Q608" t="str">
            <v>Sub-23 F</v>
          </cell>
          <cell r="R608" t="str">
            <v>F</v>
          </cell>
        </row>
        <row r="609">
          <cell r="C609">
            <v>11082</v>
          </cell>
          <cell r="D609" t="str">
            <v>Da Silva</v>
          </cell>
          <cell r="E609" t="str">
            <v>Ferreira</v>
          </cell>
          <cell r="F609" t="str">
            <v>Ana</v>
          </cell>
          <cell r="G609" t="str">
            <v>Rita</v>
          </cell>
          <cell r="H609" t="str">
            <v>DA SILVA</v>
          </cell>
          <cell r="I609" t="str">
            <v>FERREIRA</v>
          </cell>
          <cell r="J609" t="str">
            <v>ANA</v>
          </cell>
          <cell r="K609" t="str">
            <v>RITA</v>
          </cell>
          <cell r="L609" t="str">
            <v>Ana R. Da Silva F.</v>
          </cell>
          <cell r="M609" t="str">
            <v>Club Ferrol Tenis de Mesa</v>
          </cell>
          <cell r="N609" t="str">
            <v>Club Ferrol Tenis de Mesa</v>
          </cell>
          <cell r="O609">
            <v>35178</v>
          </cell>
          <cell r="P609">
            <v>1996</v>
          </cell>
          <cell r="Q609" t="str">
            <v>Sub-23 F</v>
          </cell>
          <cell r="R609" t="str">
            <v>F</v>
          </cell>
        </row>
        <row r="610">
          <cell r="C610">
            <v>18748</v>
          </cell>
          <cell r="D610" t="str">
            <v>Dopico</v>
          </cell>
          <cell r="E610" t="str">
            <v>Couce</v>
          </cell>
          <cell r="F610" t="str">
            <v>Borja</v>
          </cell>
          <cell r="G610" t="str">
            <v/>
          </cell>
          <cell r="H610" t="str">
            <v>DOPICO</v>
          </cell>
          <cell r="I610" t="str">
            <v>COUCE</v>
          </cell>
          <cell r="J610" t="str">
            <v>BORJA</v>
          </cell>
          <cell r="K610" t="str">
            <v/>
          </cell>
          <cell r="L610" t="str">
            <v>Borja Dopico C.</v>
          </cell>
          <cell r="M610" t="str">
            <v>Club Ferrol Tenis de Mesa</v>
          </cell>
          <cell r="N610" t="str">
            <v>Club Ferrol Tenis de Mesa</v>
          </cell>
          <cell r="O610">
            <v>35963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18749</v>
          </cell>
          <cell r="D611" t="str">
            <v>Dopico</v>
          </cell>
          <cell r="E611" t="str">
            <v>Couce</v>
          </cell>
          <cell r="F611" t="str">
            <v>Marcos</v>
          </cell>
          <cell r="G611" t="str">
            <v/>
          </cell>
          <cell r="H611" t="str">
            <v>DOPICO</v>
          </cell>
          <cell r="I611" t="str">
            <v>COUCE</v>
          </cell>
          <cell r="J611" t="str">
            <v>MARCOS</v>
          </cell>
          <cell r="K611" t="str">
            <v/>
          </cell>
          <cell r="L611" t="str">
            <v>Marcos Dopico C.</v>
          </cell>
          <cell r="M611" t="str">
            <v>Club Ferrol Tenis de Mesa</v>
          </cell>
          <cell r="N611" t="str">
            <v>Club Ferrol Tenis de Mesa</v>
          </cell>
          <cell r="O611">
            <v>36871</v>
          </cell>
          <cell r="P611">
            <v>2000</v>
          </cell>
          <cell r="Q611" t="str">
            <v>Juvenil M</v>
          </cell>
          <cell r="R611" t="str">
            <v>M</v>
          </cell>
        </row>
        <row r="612">
          <cell r="C612">
            <v>19980</v>
          </cell>
          <cell r="D612" t="str">
            <v>Dopico</v>
          </cell>
          <cell r="E612" t="str">
            <v>Piñeiro</v>
          </cell>
          <cell r="F612" t="str">
            <v>Francisco</v>
          </cell>
          <cell r="H612" t="str">
            <v>DOPICO</v>
          </cell>
          <cell r="I612" t="str">
            <v>PIÑEIRO</v>
          </cell>
          <cell r="J612" t="str">
            <v>FRANCISCO</v>
          </cell>
          <cell r="K612" t="str">
            <v/>
          </cell>
          <cell r="L612" t="str">
            <v>Francisco Dopico P.</v>
          </cell>
          <cell r="M612" t="str">
            <v>Club Ferrol Tenis de Mesa</v>
          </cell>
          <cell r="N612" t="str">
            <v>Club Ferrol Tenis de Mesa</v>
          </cell>
          <cell r="O612">
            <v>24089</v>
          </cell>
          <cell r="P612">
            <v>1965</v>
          </cell>
          <cell r="Q612" t="str">
            <v>Vet +50 M</v>
          </cell>
          <cell r="R612" t="str">
            <v>M</v>
          </cell>
        </row>
        <row r="613">
          <cell r="C613">
            <v>10955</v>
          </cell>
          <cell r="D613" t="str">
            <v>Durán</v>
          </cell>
          <cell r="E613" t="str">
            <v>Díaz</v>
          </cell>
          <cell r="F613" t="str">
            <v>Héctor</v>
          </cell>
          <cell r="G613" t="str">
            <v/>
          </cell>
          <cell r="H613" t="str">
            <v>DURAN</v>
          </cell>
          <cell r="I613" t="str">
            <v>DIAZ</v>
          </cell>
          <cell r="J613" t="str">
            <v>HECTOR</v>
          </cell>
          <cell r="K613" t="str">
            <v/>
          </cell>
          <cell r="L613" t="str">
            <v>Héctor Durán D.</v>
          </cell>
          <cell r="M613" t="str">
            <v>Club Ferrol Tenis de Mesa</v>
          </cell>
          <cell r="N613" t="str">
            <v>Club Ferrol Tenis de Mesa</v>
          </cell>
          <cell r="O613">
            <v>34196</v>
          </cell>
          <cell r="P613">
            <v>1993</v>
          </cell>
          <cell r="Q613" t="str">
            <v>Sénior M</v>
          </cell>
          <cell r="R613" t="str">
            <v>M</v>
          </cell>
        </row>
        <row r="614">
          <cell r="C614">
            <v>50146</v>
          </cell>
          <cell r="D614" t="str">
            <v>Fandiño</v>
          </cell>
          <cell r="E614" t="str">
            <v>Martínez</v>
          </cell>
          <cell r="F614" t="str">
            <v>Carlos</v>
          </cell>
          <cell r="G614" t="str">
            <v/>
          </cell>
          <cell r="H614" t="str">
            <v>FANDIÑO</v>
          </cell>
          <cell r="I614" t="str">
            <v>MARTINEZ</v>
          </cell>
          <cell r="J614" t="str">
            <v>CARLOS</v>
          </cell>
          <cell r="K614" t="str">
            <v/>
          </cell>
          <cell r="L614" t="str">
            <v>Carlos Fandiño M.</v>
          </cell>
          <cell r="M614" t="str">
            <v>Club Ferrol Tenis de Mesa</v>
          </cell>
          <cell r="N614" t="str">
            <v>Club Ferrol Tenis de Mesa</v>
          </cell>
          <cell r="O614">
            <v>34308</v>
          </cell>
          <cell r="P614">
            <v>1993</v>
          </cell>
          <cell r="Q614" t="str">
            <v>Sénior M</v>
          </cell>
          <cell r="R614" t="str">
            <v>M</v>
          </cell>
        </row>
        <row r="615">
          <cell r="C615">
            <v>15938</v>
          </cell>
          <cell r="D615" t="str">
            <v>Leal</v>
          </cell>
          <cell r="E615" t="str">
            <v>Pesudo</v>
          </cell>
          <cell r="F615" t="str">
            <v>Diego</v>
          </cell>
          <cell r="G615" t="str">
            <v/>
          </cell>
          <cell r="H615" t="str">
            <v>LEAL</v>
          </cell>
          <cell r="I615" t="str">
            <v>PESUDO</v>
          </cell>
          <cell r="J615" t="str">
            <v>DIEGO</v>
          </cell>
          <cell r="K615" t="str">
            <v/>
          </cell>
          <cell r="L615" t="str">
            <v>Diego Leal P.</v>
          </cell>
          <cell r="M615" t="str">
            <v>Club Ferrol Tenis de Mesa</v>
          </cell>
          <cell r="N615" t="str">
            <v>Club Ferrol Tenis de Mesa</v>
          </cell>
          <cell r="O615">
            <v>30415</v>
          </cell>
          <cell r="P615">
            <v>1983</v>
          </cell>
          <cell r="Q615" t="str">
            <v>Sénior M</v>
          </cell>
          <cell r="R615" t="str">
            <v>M</v>
          </cell>
        </row>
        <row r="616">
          <cell r="C616">
            <v>75</v>
          </cell>
          <cell r="D616" t="str">
            <v>Leiracha</v>
          </cell>
          <cell r="E616" t="str">
            <v>Bermúdez</v>
          </cell>
          <cell r="F616" t="str">
            <v>Manuel</v>
          </cell>
          <cell r="G616" t="str">
            <v/>
          </cell>
          <cell r="H616" t="str">
            <v>LEIRACHA</v>
          </cell>
          <cell r="I616" t="str">
            <v>BERMUDEZ</v>
          </cell>
          <cell r="J616" t="str">
            <v>MANUEL</v>
          </cell>
          <cell r="K616" t="str">
            <v/>
          </cell>
          <cell r="L616" t="str">
            <v>Manuel Leiracha B.</v>
          </cell>
          <cell r="M616" t="str">
            <v>Club Ferrol Tenis de Mesa</v>
          </cell>
          <cell r="N616" t="str">
            <v>Club Ferrol Tenis de Mesa</v>
          </cell>
          <cell r="O616">
            <v>15815</v>
          </cell>
          <cell r="P616">
            <v>1943</v>
          </cell>
          <cell r="Q616" t="str">
            <v>Vet +65 M</v>
          </cell>
          <cell r="R616" t="str">
            <v>M</v>
          </cell>
        </row>
        <row r="617">
          <cell r="C617">
            <v>50059</v>
          </cell>
          <cell r="D617" t="str">
            <v>Martínez</v>
          </cell>
          <cell r="E617" t="str">
            <v>Oliveira</v>
          </cell>
          <cell r="F617" t="str">
            <v>Brais</v>
          </cell>
          <cell r="G617" t="str">
            <v/>
          </cell>
          <cell r="H617" t="str">
            <v>MARTINEZ</v>
          </cell>
          <cell r="I617" t="str">
            <v>OLIVEIRA</v>
          </cell>
          <cell r="J617" t="str">
            <v>BRAIS</v>
          </cell>
          <cell r="K617" t="str">
            <v/>
          </cell>
          <cell r="L617" t="str">
            <v>Brais Martínez O.</v>
          </cell>
          <cell r="M617" t="str">
            <v>Club Ferrol Tenis de Mesa</v>
          </cell>
          <cell r="N617" t="str">
            <v>Club Ferrol Tenis de Mesa</v>
          </cell>
          <cell r="O617">
            <v>37257</v>
          </cell>
          <cell r="P617">
            <v>2002</v>
          </cell>
          <cell r="Q617" t="str">
            <v>Infantil M</v>
          </cell>
          <cell r="R617" t="str">
            <v>M</v>
          </cell>
        </row>
        <row r="618">
          <cell r="C618">
            <v>6008</v>
          </cell>
          <cell r="D618" t="str">
            <v>Medín</v>
          </cell>
          <cell r="E618" t="str">
            <v>Pereiro</v>
          </cell>
          <cell r="F618" t="str">
            <v>José</v>
          </cell>
          <cell r="G618" t="str">
            <v>Manuel</v>
          </cell>
          <cell r="H618" t="str">
            <v>MEDIN</v>
          </cell>
          <cell r="I618" t="str">
            <v>PEREIRO</v>
          </cell>
          <cell r="J618" t="str">
            <v>JOSE</v>
          </cell>
          <cell r="K618" t="str">
            <v>MANUEL</v>
          </cell>
          <cell r="L618" t="str">
            <v>José M. Medín P.</v>
          </cell>
          <cell r="M618" t="str">
            <v>Club Ferrol Tenis de Mesa</v>
          </cell>
          <cell r="N618" t="str">
            <v>Club Ferrol Tenis de Mesa</v>
          </cell>
          <cell r="O618">
            <v>18765</v>
          </cell>
          <cell r="P618">
            <v>1951</v>
          </cell>
          <cell r="Q618" t="str">
            <v>Vet +65 M</v>
          </cell>
          <cell r="R618" t="str">
            <v>M</v>
          </cell>
        </row>
        <row r="619">
          <cell r="C619">
            <v>50509</v>
          </cell>
          <cell r="D619" t="str">
            <v>Moreira</v>
          </cell>
          <cell r="E619" t="str">
            <v/>
          </cell>
          <cell r="F619" t="str">
            <v>Guillermo</v>
          </cell>
          <cell r="G619" t="str">
            <v/>
          </cell>
          <cell r="H619" t="str">
            <v>MOREIRA</v>
          </cell>
          <cell r="I619" t="str">
            <v/>
          </cell>
          <cell r="J619" t="str">
            <v>GUILLERMO</v>
          </cell>
          <cell r="K619" t="str">
            <v/>
          </cell>
          <cell r="L619" t="str">
            <v>Guillermo Moreira</v>
          </cell>
          <cell r="M619" t="str">
            <v>Club Ferrol Tenis de Mesa</v>
          </cell>
          <cell r="N619" t="str">
            <v>Club Ferrol Tenis de Mesa</v>
          </cell>
          <cell r="P619">
            <v>0</v>
          </cell>
          <cell r="Q619" t="str">
            <v>- M</v>
          </cell>
          <cell r="R619" t="str">
            <v>M</v>
          </cell>
        </row>
        <row r="620">
          <cell r="C620">
            <v>1452</v>
          </cell>
          <cell r="D620" t="str">
            <v>Nodar</v>
          </cell>
          <cell r="E620" t="str">
            <v>Elicechea</v>
          </cell>
          <cell r="F620" t="str">
            <v>José</v>
          </cell>
          <cell r="G620" t="str">
            <v>Andrés</v>
          </cell>
          <cell r="H620" t="str">
            <v>NODAR</v>
          </cell>
          <cell r="I620" t="str">
            <v>ELICECHEA</v>
          </cell>
          <cell r="J620" t="str">
            <v>JOSE</v>
          </cell>
          <cell r="K620" t="str">
            <v>ANDRES</v>
          </cell>
          <cell r="L620" t="str">
            <v>José A. Nodar E.</v>
          </cell>
          <cell r="M620" t="str">
            <v>Club Ferrol Tenis de Mesa</v>
          </cell>
          <cell r="N620" t="str">
            <v>Club Ferrol Tenis de Mesa</v>
          </cell>
          <cell r="O620">
            <v>26959</v>
          </cell>
          <cell r="P620">
            <v>1973</v>
          </cell>
          <cell r="Q620" t="str">
            <v>Vet +40 M</v>
          </cell>
          <cell r="R620" t="str">
            <v>M</v>
          </cell>
        </row>
        <row r="621">
          <cell r="C621">
            <v>927</v>
          </cell>
          <cell r="D621" t="str">
            <v>Piñeiro</v>
          </cell>
          <cell r="E621" t="str">
            <v>Seijido</v>
          </cell>
          <cell r="F621" t="str">
            <v>José</v>
          </cell>
          <cell r="G621" t="str">
            <v/>
          </cell>
          <cell r="H621" t="str">
            <v>PIÑEIRO</v>
          </cell>
          <cell r="I621" t="str">
            <v>SEIJIDO</v>
          </cell>
          <cell r="J621" t="str">
            <v>JOSE</v>
          </cell>
          <cell r="K621" t="str">
            <v/>
          </cell>
          <cell r="L621" t="str">
            <v>José Piñeiro S.</v>
          </cell>
          <cell r="M621" t="str">
            <v>Club Ferrol Tenis de Mesa</v>
          </cell>
          <cell r="N621" t="str">
            <v>Club Ferrol Tenis de Mesa</v>
          </cell>
          <cell r="O621">
            <v>23643</v>
          </cell>
          <cell r="P621">
            <v>1964</v>
          </cell>
          <cell r="Q621" t="str">
            <v>Vet +50 M</v>
          </cell>
          <cell r="R621" t="str">
            <v>M</v>
          </cell>
        </row>
        <row r="622">
          <cell r="C622">
            <v>8278</v>
          </cell>
          <cell r="D622" t="str">
            <v>Piñón</v>
          </cell>
          <cell r="E622" t="str">
            <v>García</v>
          </cell>
          <cell r="F622" t="str">
            <v>Eduardo</v>
          </cell>
          <cell r="G622" t="str">
            <v/>
          </cell>
          <cell r="H622" t="str">
            <v>PIÑON</v>
          </cell>
          <cell r="I622" t="str">
            <v>GARCIA</v>
          </cell>
          <cell r="J622" t="str">
            <v>EDUARDO</v>
          </cell>
          <cell r="K622" t="str">
            <v/>
          </cell>
          <cell r="L622" t="str">
            <v>Eduardo Piñón G.</v>
          </cell>
          <cell r="M622" t="str">
            <v>Club Ferrol Tenis de Mesa</v>
          </cell>
          <cell r="N622" t="str">
            <v>Club Ferrol Tenis de Mesa</v>
          </cell>
          <cell r="O622">
            <v>29598</v>
          </cell>
          <cell r="P622">
            <v>1981</v>
          </cell>
          <cell r="Q622" t="str">
            <v>Sénior M</v>
          </cell>
          <cell r="R622" t="str">
            <v>M</v>
          </cell>
        </row>
        <row r="623">
          <cell r="C623">
            <v>9947</v>
          </cell>
          <cell r="D623" t="str">
            <v>Rodríguez</v>
          </cell>
          <cell r="E623" t="str">
            <v>Martín</v>
          </cell>
          <cell r="F623" t="str">
            <v>Laura</v>
          </cell>
          <cell r="G623" t="str">
            <v/>
          </cell>
          <cell r="H623" t="str">
            <v>RODRIGUEZ</v>
          </cell>
          <cell r="I623" t="str">
            <v>MARTIN</v>
          </cell>
          <cell r="J623" t="str">
            <v>LAURA</v>
          </cell>
          <cell r="K623" t="str">
            <v/>
          </cell>
          <cell r="L623" t="str">
            <v>Laura Rodríguez M.</v>
          </cell>
          <cell r="M623" t="str">
            <v>Club Ferrol Tenis de Mesa</v>
          </cell>
          <cell r="N623" t="str">
            <v>Club Ferrol Tenis de Mesa</v>
          </cell>
          <cell r="O623">
            <v>37093</v>
          </cell>
          <cell r="P623">
            <v>2001</v>
          </cell>
          <cell r="Q623" t="str">
            <v>Juvenil F</v>
          </cell>
          <cell r="R623" t="str">
            <v>F</v>
          </cell>
        </row>
        <row r="624">
          <cell r="C624">
            <v>940</v>
          </cell>
          <cell r="D624" t="str">
            <v>Rodríguez</v>
          </cell>
          <cell r="E624" t="str">
            <v>Romero</v>
          </cell>
          <cell r="F624" t="str">
            <v>Amando</v>
          </cell>
          <cell r="G624" t="str">
            <v/>
          </cell>
          <cell r="H624" t="str">
            <v>RODRIGUEZ</v>
          </cell>
          <cell r="I624" t="str">
            <v>ROMERO</v>
          </cell>
          <cell r="J624" t="str">
            <v>AMANDO</v>
          </cell>
          <cell r="K624" t="str">
            <v/>
          </cell>
          <cell r="L624" t="str">
            <v>Amando Rodríguez R.</v>
          </cell>
          <cell r="M624" t="str">
            <v>Club Ferrol Tenis de Mesa</v>
          </cell>
          <cell r="N624" t="str">
            <v>Club Ferrol Tenis de Mesa</v>
          </cell>
          <cell r="O624">
            <v>23732</v>
          </cell>
          <cell r="P624">
            <v>1964</v>
          </cell>
          <cell r="Q624" t="str">
            <v>Vet +50 M</v>
          </cell>
          <cell r="R624" t="str">
            <v>M</v>
          </cell>
        </row>
        <row r="625">
          <cell r="C625">
            <v>9945</v>
          </cell>
          <cell r="D625" t="str">
            <v>Yáñez</v>
          </cell>
          <cell r="E625" t="str">
            <v>Rodríguez</v>
          </cell>
          <cell r="F625" t="str">
            <v>Rocío</v>
          </cell>
          <cell r="G625" t="str">
            <v/>
          </cell>
          <cell r="H625" t="str">
            <v>YAÑEZ</v>
          </cell>
          <cell r="I625" t="str">
            <v>RODRIGUEZ</v>
          </cell>
          <cell r="J625" t="str">
            <v>ROCIO</v>
          </cell>
          <cell r="K625" t="str">
            <v/>
          </cell>
          <cell r="L625" t="str">
            <v>Rocío Yáñez R.</v>
          </cell>
          <cell r="M625" t="str">
            <v>Club Ferrol Tenis de Mesa</v>
          </cell>
          <cell r="N625" t="str">
            <v>Club Ferrol Tenis de Mesa</v>
          </cell>
          <cell r="O625">
            <v>28015</v>
          </cell>
          <cell r="P625">
            <v>1976</v>
          </cell>
          <cell r="Q625" t="str">
            <v>Vet +40 F</v>
          </cell>
          <cell r="R625" t="str">
            <v>F</v>
          </cell>
        </row>
        <row r="626">
          <cell r="C626">
            <v>17426</v>
          </cell>
          <cell r="D626" t="str">
            <v>Abiodum</v>
          </cell>
          <cell r="E626" t="str">
            <v>Ganiu</v>
          </cell>
          <cell r="F626" t="str">
            <v>Lawal</v>
          </cell>
          <cell r="G626" t="str">
            <v/>
          </cell>
          <cell r="H626" t="str">
            <v>ABIODUM</v>
          </cell>
          <cell r="I626" t="str">
            <v>GANIU</v>
          </cell>
          <cell r="J626" t="str">
            <v>LAWAL</v>
          </cell>
          <cell r="K626" t="str">
            <v/>
          </cell>
          <cell r="L626" t="str">
            <v>Lawal Abiodum G.</v>
          </cell>
          <cell r="M626" t="str">
            <v>Club Monte Porreiro</v>
          </cell>
          <cell r="N626" t="str">
            <v>Club Monte Porreiro</v>
          </cell>
          <cell r="O626">
            <v>34523</v>
          </cell>
          <cell r="P626">
            <v>1994</v>
          </cell>
          <cell r="Q626" t="str">
            <v>Sub-23 M</v>
          </cell>
          <cell r="R626" t="str">
            <v>M</v>
          </cell>
        </row>
        <row r="627">
          <cell r="C627">
            <v>4442</v>
          </cell>
          <cell r="D627" t="str">
            <v>Alonso</v>
          </cell>
          <cell r="E627" t="str">
            <v>Fernández</v>
          </cell>
          <cell r="F627" t="str">
            <v>Rafael</v>
          </cell>
          <cell r="G627" t="str">
            <v/>
          </cell>
          <cell r="H627" t="str">
            <v>ALONSO</v>
          </cell>
          <cell r="I627" t="str">
            <v>FERNANDEZ</v>
          </cell>
          <cell r="J627" t="str">
            <v>RAFAEL</v>
          </cell>
          <cell r="K627" t="str">
            <v/>
          </cell>
          <cell r="L627" t="str">
            <v>Rafael Alonso F.</v>
          </cell>
          <cell r="M627" t="str">
            <v>Club Monte Porreiro</v>
          </cell>
          <cell r="N627" t="str">
            <v>Club Monte Porreiro</v>
          </cell>
          <cell r="O627">
            <v>18901</v>
          </cell>
          <cell r="P627">
            <v>1951</v>
          </cell>
          <cell r="Q627" t="str">
            <v>Vet +65 M</v>
          </cell>
          <cell r="R627" t="str">
            <v>M</v>
          </cell>
        </row>
        <row r="628">
          <cell r="C628">
            <v>50548</v>
          </cell>
          <cell r="D628" t="str">
            <v>Alonso</v>
          </cell>
          <cell r="E628" t="str">
            <v>Rodríguez</v>
          </cell>
          <cell r="F628" t="str">
            <v>Breogán</v>
          </cell>
          <cell r="H628" t="str">
            <v>ALONSO</v>
          </cell>
          <cell r="I628" t="str">
            <v>RODRIGUEZ</v>
          </cell>
          <cell r="J628" t="str">
            <v>BREOGAN</v>
          </cell>
          <cell r="K628" t="str">
            <v/>
          </cell>
          <cell r="L628" t="str">
            <v>Breogán Alonso R.</v>
          </cell>
          <cell r="M628" t="str">
            <v>Club Monte Porreiro</v>
          </cell>
          <cell r="N628" t="str">
            <v>Club Monte Porreiro</v>
          </cell>
          <cell r="O628">
            <v>39540</v>
          </cell>
          <cell r="P628">
            <v>2008</v>
          </cell>
          <cell r="Q628" t="str">
            <v>Pre-Benjamín M</v>
          </cell>
          <cell r="R628" t="str">
            <v>M</v>
          </cell>
        </row>
        <row r="629">
          <cell r="C629">
            <v>20938</v>
          </cell>
          <cell r="D629" t="str">
            <v>Alonso</v>
          </cell>
          <cell r="E629" t="str">
            <v>Salgado</v>
          </cell>
          <cell r="F629" t="str">
            <v>Pablo</v>
          </cell>
          <cell r="G629" t="str">
            <v/>
          </cell>
          <cell r="H629" t="str">
            <v>ALONSO</v>
          </cell>
          <cell r="I629" t="str">
            <v>SALGADO</v>
          </cell>
          <cell r="J629" t="str">
            <v>PABLO</v>
          </cell>
          <cell r="K629" t="str">
            <v/>
          </cell>
          <cell r="L629" t="str">
            <v>Pablo Alonso S.</v>
          </cell>
          <cell r="M629" t="str">
            <v>Club Monte Porreiro</v>
          </cell>
          <cell r="N629" t="str">
            <v>Club Monte Porreiro</v>
          </cell>
          <cell r="O629">
            <v>37537</v>
          </cell>
          <cell r="P629">
            <v>2002</v>
          </cell>
          <cell r="Q629" t="str">
            <v>Infantil M</v>
          </cell>
          <cell r="R629" t="str">
            <v>M</v>
          </cell>
        </row>
        <row r="630">
          <cell r="C630">
            <v>1725</v>
          </cell>
          <cell r="D630" t="str">
            <v>Álvarez</v>
          </cell>
          <cell r="E630" t="str">
            <v>Cao</v>
          </cell>
          <cell r="F630" t="str">
            <v>Fernando</v>
          </cell>
          <cell r="G630" t="str">
            <v/>
          </cell>
          <cell r="H630" t="str">
            <v>ALVAREZ</v>
          </cell>
          <cell r="I630" t="str">
            <v>CAO</v>
          </cell>
          <cell r="J630" t="str">
            <v>FERNANDO</v>
          </cell>
          <cell r="K630" t="str">
            <v/>
          </cell>
          <cell r="L630" t="str">
            <v>Fernando Álvarez C.</v>
          </cell>
          <cell r="M630" t="str">
            <v>Club Monte Porreiro</v>
          </cell>
          <cell r="N630" t="str">
            <v>Club Monte Porreiro</v>
          </cell>
          <cell r="O630">
            <v>28216</v>
          </cell>
          <cell r="P630">
            <v>1977</v>
          </cell>
          <cell r="Q630" t="str">
            <v>Vet +40 M</v>
          </cell>
          <cell r="R630" t="str">
            <v>M</v>
          </cell>
        </row>
        <row r="631">
          <cell r="C631">
            <v>6155</v>
          </cell>
          <cell r="D631" t="str">
            <v>Álvarez</v>
          </cell>
          <cell r="E631" t="str">
            <v>García</v>
          </cell>
          <cell r="F631" t="str">
            <v>Enrique</v>
          </cell>
          <cell r="G631" t="str">
            <v/>
          </cell>
          <cell r="H631" t="str">
            <v>ALVAREZ</v>
          </cell>
          <cell r="I631" t="str">
            <v>GARCIA</v>
          </cell>
          <cell r="J631" t="str">
            <v>ENRIQUE</v>
          </cell>
          <cell r="K631" t="str">
            <v/>
          </cell>
          <cell r="L631" t="str">
            <v>Enrique Álvarez G.</v>
          </cell>
          <cell r="M631" t="str">
            <v>Club Monte Porreiro</v>
          </cell>
          <cell r="N631" t="str">
            <v>Club Monte Porreiro</v>
          </cell>
          <cell r="O631">
            <v>36766</v>
          </cell>
          <cell r="P631">
            <v>2000</v>
          </cell>
          <cell r="Q631" t="str">
            <v>Juvenil M</v>
          </cell>
          <cell r="R631" t="str">
            <v>M</v>
          </cell>
        </row>
        <row r="632">
          <cell r="C632">
            <v>16933</v>
          </cell>
          <cell r="D632" t="str">
            <v>Álvarez</v>
          </cell>
          <cell r="E632" t="str">
            <v>García</v>
          </cell>
          <cell r="F632" t="str">
            <v>Raúl</v>
          </cell>
          <cell r="G632" t="str">
            <v/>
          </cell>
          <cell r="H632" t="str">
            <v>ALVAREZ</v>
          </cell>
          <cell r="I632" t="str">
            <v>GARCIA</v>
          </cell>
          <cell r="J632" t="str">
            <v>RAUL</v>
          </cell>
          <cell r="K632" t="str">
            <v/>
          </cell>
          <cell r="L632" t="str">
            <v>Raúl Álvarez G.</v>
          </cell>
          <cell r="M632" t="str">
            <v>Club Monte Porreiro</v>
          </cell>
          <cell r="N632" t="str">
            <v>Club Monte Porreiro</v>
          </cell>
          <cell r="O632">
            <v>38892</v>
          </cell>
          <cell r="P632">
            <v>2006</v>
          </cell>
          <cell r="Q632" t="str">
            <v>Benjamín M</v>
          </cell>
          <cell r="R632" t="str">
            <v>M</v>
          </cell>
        </row>
        <row r="633">
          <cell r="C633">
            <v>27263</v>
          </cell>
          <cell r="D633" t="str">
            <v>Álvarez</v>
          </cell>
          <cell r="E633" t="str">
            <v>López</v>
          </cell>
          <cell r="F633" t="str">
            <v>Alba</v>
          </cell>
          <cell r="H633" t="str">
            <v>ALVAREZ</v>
          </cell>
          <cell r="I633" t="str">
            <v>LOPEZ</v>
          </cell>
          <cell r="J633" t="str">
            <v>ALBA</v>
          </cell>
          <cell r="K633" t="str">
            <v/>
          </cell>
          <cell r="L633" t="str">
            <v>Alba Álvarez L.</v>
          </cell>
          <cell r="M633" t="str">
            <v>Club Monte Porreiro</v>
          </cell>
          <cell r="N633" t="str">
            <v>Club Monte Porreiro</v>
          </cell>
          <cell r="O633">
            <v>40527</v>
          </cell>
          <cell r="P633">
            <v>2010</v>
          </cell>
          <cell r="Q633" t="str">
            <v>Pre-Benjamín F</v>
          </cell>
          <cell r="R633" t="str">
            <v>F</v>
          </cell>
        </row>
        <row r="634">
          <cell r="C634">
            <v>50546</v>
          </cell>
          <cell r="D634" t="str">
            <v>Álvarez</v>
          </cell>
          <cell r="E634" t="str">
            <v>López</v>
          </cell>
          <cell r="F634" t="str">
            <v>Emma</v>
          </cell>
          <cell r="H634" t="str">
            <v>ALVAREZ</v>
          </cell>
          <cell r="I634" t="str">
            <v>LOPEZ</v>
          </cell>
          <cell r="J634" t="str">
            <v>EMMA</v>
          </cell>
          <cell r="K634" t="str">
            <v/>
          </cell>
          <cell r="L634" t="str">
            <v>Emma Álvarez L.</v>
          </cell>
          <cell r="M634" t="str">
            <v>Club Monte Porreiro</v>
          </cell>
          <cell r="N634" t="str">
            <v>Club Monte Porreiro</v>
          </cell>
          <cell r="O634">
            <v>40025</v>
          </cell>
          <cell r="P634">
            <v>2009</v>
          </cell>
          <cell r="Q634" t="str">
            <v>Pre-Benjamín F</v>
          </cell>
          <cell r="R634" t="str">
            <v>F</v>
          </cell>
        </row>
        <row r="635">
          <cell r="C635">
            <v>3745</v>
          </cell>
          <cell r="D635" t="str">
            <v>Álvarez</v>
          </cell>
          <cell r="E635" t="str">
            <v>Santiago</v>
          </cell>
          <cell r="F635" t="str">
            <v>Jorge</v>
          </cell>
          <cell r="G635" t="str">
            <v>A.</v>
          </cell>
          <cell r="H635" t="str">
            <v>ALVAREZ</v>
          </cell>
          <cell r="I635" t="str">
            <v>SANTIAGO</v>
          </cell>
          <cell r="J635" t="str">
            <v>JORGE</v>
          </cell>
          <cell r="K635" t="str">
            <v>A.</v>
          </cell>
          <cell r="L635" t="str">
            <v>Jorge A. Álvarez S.</v>
          </cell>
          <cell r="M635" t="str">
            <v>Club Monte Porreiro</v>
          </cell>
          <cell r="N635" t="str">
            <v>Club Monte Porreiro</v>
          </cell>
          <cell r="O635">
            <v>33437</v>
          </cell>
          <cell r="P635">
            <v>1991</v>
          </cell>
          <cell r="Q635" t="str">
            <v>Sénior M</v>
          </cell>
          <cell r="R635" t="str">
            <v>M</v>
          </cell>
        </row>
        <row r="636">
          <cell r="C636">
            <v>194</v>
          </cell>
          <cell r="D636" t="str">
            <v>Álvarez</v>
          </cell>
          <cell r="E636" t="str">
            <v>Vilariño</v>
          </cell>
          <cell r="F636" t="str">
            <v>Emilio</v>
          </cell>
          <cell r="G636" t="str">
            <v/>
          </cell>
          <cell r="H636" t="str">
            <v>ALVAREZ</v>
          </cell>
          <cell r="I636" t="str">
            <v>VILARIÑO</v>
          </cell>
          <cell r="J636" t="str">
            <v>EMILIO</v>
          </cell>
          <cell r="K636" t="str">
            <v/>
          </cell>
          <cell r="L636" t="str">
            <v>Emilio Álvarez V.</v>
          </cell>
          <cell r="M636" t="str">
            <v>Club Monte Porreiro</v>
          </cell>
          <cell r="N636" t="str">
            <v>Club Monte Porreiro</v>
          </cell>
          <cell r="O636">
            <v>18302</v>
          </cell>
          <cell r="P636">
            <v>1950</v>
          </cell>
          <cell r="Q636" t="str">
            <v>Vet +65 M</v>
          </cell>
          <cell r="R636" t="str">
            <v>M</v>
          </cell>
        </row>
        <row r="637">
          <cell r="C637">
            <v>26521</v>
          </cell>
          <cell r="D637" t="str">
            <v>Balaguer</v>
          </cell>
          <cell r="E637" t="str">
            <v>Orcajo</v>
          </cell>
          <cell r="F637" t="str">
            <v>Ana</v>
          </cell>
          <cell r="G637" t="str">
            <v>Yang</v>
          </cell>
          <cell r="H637" t="str">
            <v>BALAGUER</v>
          </cell>
          <cell r="I637" t="str">
            <v>ORCAJO</v>
          </cell>
          <cell r="J637" t="str">
            <v>ANA</v>
          </cell>
          <cell r="K637" t="str">
            <v>YANG</v>
          </cell>
          <cell r="L637" t="str">
            <v>Ana Y. Balaguer O.</v>
          </cell>
          <cell r="M637" t="str">
            <v>Club Monte Porreiro</v>
          </cell>
          <cell r="N637" t="str">
            <v>Club Monte Porreiro</v>
          </cell>
          <cell r="O637">
            <v>38393</v>
          </cell>
          <cell r="P637">
            <v>2005</v>
          </cell>
          <cell r="Q637" t="str">
            <v>Alevín F</v>
          </cell>
          <cell r="R637" t="str">
            <v>F</v>
          </cell>
        </row>
        <row r="638">
          <cell r="C638">
            <v>18409</v>
          </cell>
          <cell r="D638" t="str">
            <v>Bernárdez</v>
          </cell>
          <cell r="E638" t="str">
            <v>Maceira</v>
          </cell>
          <cell r="F638" t="str">
            <v>Noa</v>
          </cell>
          <cell r="G638" t="str">
            <v/>
          </cell>
          <cell r="H638" t="str">
            <v>BERNARDEZ</v>
          </cell>
          <cell r="I638" t="str">
            <v>MACEIRA</v>
          </cell>
          <cell r="J638" t="str">
            <v>NOA</v>
          </cell>
          <cell r="K638" t="str">
            <v/>
          </cell>
          <cell r="L638" t="str">
            <v>Noa Bernárdez M.</v>
          </cell>
          <cell r="M638" t="str">
            <v>Club Monte Porreiro</v>
          </cell>
          <cell r="N638" t="str">
            <v>Club Monte Porreiro</v>
          </cell>
          <cell r="O638">
            <v>37592</v>
          </cell>
          <cell r="P638">
            <v>2002</v>
          </cell>
          <cell r="Q638" t="str">
            <v>Infantil F</v>
          </cell>
          <cell r="R638" t="str">
            <v>F</v>
          </cell>
        </row>
        <row r="639">
          <cell r="C639">
            <v>3414</v>
          </cell>
          <cell r="D639" t="str">
            <v>Cadilla</v>
          </cell>
          <cell r="E639" t="str">
            <v>Veiga</v>
          </cell>
          <cell r="F639" t="str">
            <v>Elisabet</v>
          </cell>
          <cell r="G639" t="str">
            <v/>
          </cell>
          <cell r="H639" t="str">
            <v>CADILLA</v>
          </cell>
          <cell r="I639" t="str">
            <v>VEIGA</v>
          </cell>
          <cell r="J639" t="str">
            <v>ELISABET</v>
          </cell>
          <cell r="K639" t="str">
            <v/>
          </cell>
          <cell r="L639" t="str">
            <v>Elisabet Cadilla V.</v>
          </cell>
          <cell r="M639" t="str">
            <v>Club Monte Porreiro</v>
          </cell>
          <cell r="N639" t="str">
            <v>Club Monte Porreiro</v>
          </cell>
          <cell r="O639">
            <v>32766</v>
          </cell>
          <cell r="P639">
            <v>1989</v>
          </cell>
          <cell r="Q639" t="str">
            <v>Sénior F</v>
          </cell>
          <cell r="R639" t="str">
            <v>F</v>
          </cell>
        </row>
        <row r="640">
          <cell r="C640">
            <v>3416</v>
          </cell>
          <cell r="D640" t="str">
            <v>Cadilla</v>
          </cell>
          <cell r="E640" t="str">
            <v>Veiga</v>
          </cell>
          <cell r="F640" t="str">
            <v>Victoria</v>
          </cell>
          <cell r="G640" t="str">
            <v/>
          </cell>
          <cell r="H640" t="str">
            <v>CADILLA</v>
          </cell>
          <cell r="I640" t="str">
            <v>VEIGA</v>
          </cell>
          <cell r="J640" t="str">
            <v>VICTORIA</v>
          </cell>
          <cell r="K640" t="str">
            <v/>
          </cell>
          <cell r="L640" t="str">
            <v>Victoria Cadilla V.</v>
          </cell>
          <cell r="M640" t="str">
            <v>Club Monte Porreiro</v>
          </cell>
          <cell r="N640" t="str">
            <v>Club Monte Porreiro</v>
          </cell>
          <cell r="O640">
            <v>32766</v>
          </cell>
          <cell r="P640">
            <v>1989</v>
          </cell>
          <cell r="Q640" t="str">
            <v>Sénior F</v>
          </cell>
          <cell r="R640" t="str">
            <v>F</v>
          </cell>
        </row>
        <row r="641">
          <cell r="C641">
            <v>27272</v>
          </cell>
          <cell r="D641" t="str">
            <v>Cancela</v>
          </cell>
          <cell r="E641" t="str">
            <v>Torres</v>
          </cell>
          <cell r="F641" t="str">
            <v>Fabián</v>
          </cell>
          <cell r="H641" t="str">
            <v>CANCELA</v>
          </cell>
          <cell r="I641" t="str">
            <v>TORRES</v>
          </cell>
          <cell r="J641" t="str">
            <v>FABIAN</v>
          </cell>
          <cell r="K641" t="str">
            <v/>
          </cell>
          <cell r="L641" t="str">
            <v>Fabián Cancela T.</v>
          </cell>
          <cell r="M641" t="str">
            <v>Club Monte Porreiro</v>
          </cell>
          <cell r="N641" t="str">
            <v>Club Monte Porreiro</v>
          </cell>
          <cell r="O641">
            <v>39184</v>
          </cell>
          <cell r="P641">
            <v>2007</v>
          </cell>
          <cell r="Q641" t="str">
            <v>Benjamín M</v>
          </cell>
          <cell r="R641" t="str">
            <v>M</v>
          </cell>
        </row>
        <row r="642">
          <cell r="C642">
            <v>8943</v>
          </cell>
          <cell r="D642" t="str">
            <v>Casal</v>
          </cell>
          <cell r="E642" t="str">
            <v>Fariña</v>
          </cell>
          <cell r="F642" t="str">
            <v>Alicia</v>
          </cell>
          <cell r="G642" t="str">
            <v/>
          </cell>
          <cell r="H642" t="str">
            <v>CASAL</v>
          </cell>
          <cell r="I642" t="str">
            <v>FARIÑA</v>
          </cell>
          <cell r="J642" t="str">
            <v>ALICIA</v>
          </cell>
          <cell r="K642" t="str">
            <v/>
          </cell>
          <cell r="L642" t="str">
            <v>Alicia Casal F.</v>
          </cell>
          <cell r="M642" t="str">
            <v>Club Monte Porreiro</v>
          </cell>
          <cell r="N642" t="str">
            <v>Club Monte Porreiro</v>
          </cell>
          <cell r="O642">
            <v>36419</v>
          </cell>
          <cell r="P642">
            <v>1999</v>
          </cell>
          <cell r="Q642" t="str">
            <v>Juvenil F</v>
          </cell>
          <cell r="R642" t="str">
            <v>F</v>
          </cell>
        </row>
        <row r="643">
          <cell r="C643">
            <v>14467</v>
          </cell>
          <cell r="D643" t="str">
            <v>Casal</v>
          </cell>
          <cell r="E643" t="str">
            <v>Fariña</v>
          </cell>
          <cell r="F643" t="str">
            <v>Carlos</v>
          </cell>
          <cell r="G643" t="str">
            <v/>
          </cell>
          <cell r="H643" t="str">
            <v>CASAL</v>
          </cell>
          <cell r="I643" t="str">
            <v>FARIÑA</v>
          </cell>
          <cell r="J643" t="str">
            <v>CARLOS</v>
          </cell>
          <cell r="K643" t="str">
            <v/>
          </cell>
          <cell r="L643" t="str">
            <v>Carlos Casal F.</v>
          </cell>
          <cell r="M643" t="str">
            <v>Club Monte Porreiro</v>
          </cell>
          <cell r="N643" t="str">
            <v>Club Monte Porreiro</v>
          </cell>
          <cell r="O643">
            <v>35582</v>
          </cell>
          <cell r="P643">
            <v>1997</v>
          </cell>
          <cell r="Q643" t="str">
            <v>Sub-23 M</v>
          </cell>
          <cell r="R643" t="str">
            <v>M</v>
          </cell>
        </row>
        <row r="644">
          <cell r="C644">
            <v>50060</v>
          </cell>
          <cell r="D644" t="str">
            <v>Casal</v>
          </cell>
          <cell r="E644" t="str">
            <v>Tilve</v>
          </cell>
          <cell r="F644" t="str">
            <v>Álvaro</v>
          </cell>
          <cell r="G644" t="str">
            <v/>
          </cell>
          <cell r="H644" t="str">
            <v>CASAL</v>
          </cell>
          <cell r="I644" t="str">
            <v>TILVE</v>
          </cell>
          <cell r="J644" t="str">
            <v>ALVARO</v>
          </cell>
          <cell r="K644" t="str">
            <v/>
          </cell>
          <cell r="L644" t="str">
            <v>Álvaro Casal T.</v>
          </cell>
          <cell r="M644" t="str">
            <v>Club Monte Porreiro</v>
          </cell>
          <cell r="N644" t="str">
            <v>Club Monte Porreiro</v>
          </cell>
          <cell r="O644">
            <v>35240</v>
          </cell>
          <cell r="P644">
            <v>1996</v>
          </cell>
          <cell r="Q644" t="str">
            <v>Sub-23 M</v>
          </cell>
          <cell r="R644" t="str">
            <v>M</v>
          </cell>
        </row>
        <row r="645">
          <cell r="C645">
            <v>4411</v>
          </cell>
          <cell r="D645" t="str">
            <v>Casalderrey</v>
          </cell>
          <cell r="E645" t="str">
            <v>Díaz</v>
          </cell>
          <cell r="F645" t="str">
            <v>Daniel</v>
          </cell>
          <cell r="G645" t="str">
            <v/>
          </cell>
          <cell r="H645" t="str">
            <v>CASALDERREY</v>
          </cell>
          <cell r="I645" t="str">
            <v>DIAZ</v>
          </cell>
          <cell r="J645" t="str">
            <v>DANIEL</v>
          </cell>
          <cell r="K645" t="str">
            <v/>
          </cell>
          <cell r="L645" t="str">
            <v>Daniel Casalderrey D.</v>
          </cell>
          <cell r="M645" t="str">
            <v>Club Monte Porreiro</v>
          </cell>
          <cell r="N645" t="str">
            <v>Club Monte Porreiro</v>
          </cell>
          <cell r="O645">
            <v>34065</v>
          </cell>
          <cell r="P645">
            <v>1993</v>
          </cell>
          <cell r="Q645" t="str">
            <v>Sénior M</v>
          </cell>
          <cell r="R645" t="str">
            <v>M</v>
          </cell>
        </row>
        <row r="646">
          <cell r="C646">
            <v>3784</v>
          </cell>
          <cell r="D646" t="str">
            <v>Casalderrey</v>
          </cell>
          <cell r="E646" t="str">
            <v>Díaz</v>
          </cell>
          <cell r="F646" t="str">
            <v>Sebastián</v>
          </cell>
          <cell r="G646" t="str">
            <v/>
          </cell>
          <cell r="H646" t="str">
            <v>CASALDERREY</v>
          </cell>
          <cell r="I646" t="str">
            <v>DIAZ</v>
          </cell>
          <cell r="J646" t="str">
            <v>SEBASTIAN</v>
          </cell>
          <cell r="K646" t="str">
            <v/>
          </cell>
          <cell r="L646" t="str">
            <v>Sebastián Casalderrey D.</v>
          </cell>
          <cell r="M646" t="str">
            <v>Club Monte Porreiro</v>
          </cell>
          <cell r="N646" t="str">
            <v>Club Monte Porreiro</v>
          </cell>
          <cell r="O646">
            <v>33553</v>
          </cell>
          <cell r="P646">
            <v>1991</v>
          </cell>
          <cell r="Q646" t="str">
            <v>Sénior M</v>
          </cell>
          <cell r="R646" t="str">
            <v>M</v>
          </cell>
        </row>
        <row r="647">
          <cell r="C647">
            <v>16998</v>
          </cell>
          <cell r="D647" t="str">
            <v>Conic</v>
          </cell>
          <cell r="E647" t="str">
            <v/>
          </cell>
          <cell r="F647" t="str">
            <v>Daniel</v>
          </cell>
          <cell r="G647" t="str">
            <v/>
          </cell>
          <cell r="H647" t="str">
            <v>CONIC</v>
          </cell>
          <cell r="I647" t="str">
            <v/>
          </cell>
          <cell r="J647" t="str">
            <v>DANIEL</v>
          </cell>
          <cell r="K647" t="str">
            <v/>
          </cell>
          <cell r="L647" t="str">
            <v>Daniel Conic</v>
          </cell>
          <cell r="M647" t="str">
            <v>Club Monte Porreiro</v>
          </cell>
          <cell r="N647" t="str">
            <v>Club Monte Porreiro</v>
          </cell>
          <cell r="O647">
            <v>31544</v>
          </cell>
          <cell r="P647">
            <v>1986</v>
          </cell>
          <cell r="Q647" t="str">
            <v>Sénior M</v>
          </cell>
          <cell r="R647" t="str">
            <v>M</v>
          </cell>
        </row>
        <row r="648">
          <cell r="C648">
            <v>19693</v>
          </cell>
          <cell r="D648" t="str">
            <v>Conic</v>
          </cell>
          <cell r="E648" t="str">
            <v/>
          </cell>
          <cell r="F648" t="str">
            <v>Stefani</v>
          </cell>
          <cell r="G648" t="str">
            <v/>
          </cell>
          <cell r="H648" t="str">
            <v>CONIC</v>
          </cell>
          <cell r="I648" t="str">
            <v/>
          </cell>
          <cell r="J648" t="str">
            <v>STEFANI</v>
          </cell>
          <cell r="K648" t="str">
            <v/>
          </cell>
          <cell r="L648" t="str">
            <v>Stefani Conic</v>
          </cell>
          <cell r="M648" t="str">
            <v>Club Monte Porreiro</v>
          </cell>
          <cell r="N648" t="str">
            <v>Club Monte Porreiro</v>
          </cell>
          <cell r="O648">
            <v>33604</v>
          </cell>
          <cell r="P648">
            <v>1992</v>
          </cell>
          <cell r="Q648" t="str">
            <v>Sénior F</v>
          </cell>
          <cell r="R648" t="str">
            <v>F</v>
          </cell>
        </row>
        <row r="649">
          <cell r="C649">
            <v>6157</v>
          </cell>
          <cell r="D649" t="str">
            <v>Cortizo</v>
          </cell>
          <cell r="E649" t="str">
            <v>González</v>
          </cell>
          <cell r="F649" t="str">
            <v>Manuel</v>
          </cell>
          <cell r="G649" t="str">
            <v/>
          </cell>
          <cell r="H649" t="str">
            <v>CORTIZO</v>
          </cell>
          <cell r="I649" t="str">
            <v>GONZALEZ</v>
          </cell>
          <cell r="J649" t="str">
            <v>MANUEL</v>
          </cell>
          <cell r="K649" t="str">
            <v/>
          </cell>
          <cell r="L649" t="str">
            <v>Manuel Cortizo G.</v>
          </cell>
          <cell r="M649" t="str">
            <v>Club Monte Porreiro</v>
          </cell>
          <cell r="N649" t="str">
            <v>Club Monte Porreiro</v>
          </cell>
          <cell r="O649">
            <v>34097</v>
          </cell>
          <cell r="P649">
            <v>1993</v>
          </cell>
          <cell r="Q649" t="str">
            <v>Sénior M</v>
          </cell>
          <cell r="R649" t="str">
            <v>M</v>
          </cell>
        </row>
        <row r="650">
          <cell r="C650">
            <v>19722</v>
          </cell>
          <cell r="D650" t="str">
            <v>Dacosta</v>
          </cell>
          <cell r="E650" t="str">
            <v>Silva</v>
          </cell>
          <cell r="F650" t="str">
            <v>José</v>
          </cell>
          <cell r="G650" t="str">
            <v/>
          </cell>
          <cell r="H650" t="str">
            <v>DACOSTA</v>
          </cell>
          <cell r="I650" t="str">
            <v>SILVA</v>
          </cell>
          <cell r="J650" t="str">
            <v>JOSE</v>
          </cell>
          <cell r="K650" t="str">
            <v/>
          </cell>
          <cell r="L650" t="str">
            <v>José Dacosta S.</v>
          </cell>
          <cell r="M650" t="str">
            <v>Club Monte Porreiro</v>
          </cell>
          <cell r="N650" t="str">
            <v>Club Monte Porreiro</v>
          </cell>
          <cell r="O650">
            <v>24046</v>
          </cell>
          <cell r="P650">
            <v>1965</v>
          </cell>
          <cell r="Q650" t="str">
            <v>Vet +50 M</v>
          </cell>
          <cell r="R650" t="str">
            <v>M</v>
          </cell>
        </row>
        <row r="651">
          <cell r="C651">
            <v>19721</v>
          </cell>
          <cell r="D651" t="str">
            <v>Fernández</v>
          </cell>
          <cell r="E651" t="str">
            <v>Fernández</v>
          </cell>
          <cell r="F651" t="str">
            <v>David</v>
          </cell>
          <cell r="G651" t="str">
            <v/>
          </cell>
          <cell r="H651" t="str">
            <v>FERNANDEZ</v>
          </cell>
          <cell r="I651" t="str">
            <v>FERNANDEZ</v>
          </cell>
          <cell r="J651" t="str">
            <v>DAVID</v>
          </cell>
          <cell r="K651" t="str">
            <v/>
          </cell>
          <cell r="L651" t="str">
            <v>David Fernández F.</v>
          </cell>
          <cell r="M651" t="str">
            <v>Club Monte Porreiro</v>
          </cell>
          <cell r="N651" t="str">
            <v>Club Monte Porreiro</v>
          </cell>
          <cell r="O651">
            <v>36119</v>
          </cell>
          <cell r="P651">
            <v>1998</v>
          </cell>
          <cell r="Q651" t="str">
            <v>Sub-23 M</v>
          </cell>
          <cell r="R651" t="str">
            <v>M</v>
          </cell>
        </row>
        <row r="652">
          <cell r="C652">
            <v>7583</v>
          </cell>
          <cell r="D652" t="str">
            <v>Fernández</v>
          </cell>
          <cell r="E652" t="str">
            <v>Mateo</v>
          </cell>
          <cell r="F652" t="str">
            <v>Pedro</v>
          </cell>
          <cell r="G652" t="str">
            <v/>
          </cell>
          <cell r="H652" t="str">
            <v>FERNANDEZ</v>
          </cell>
          <cell r="I652" t="str">
            <v>MATEO</v>
          </cell>
          <cell r="J652" t="str">
            <v>PEDRO</v>
          </cell>
          <cell r="K652" t="str">
            <v/>
          </cell>
          <cell r="L652" t="str">
            <v>Pedro Fernández M.</v>
          </cell>
          <cell r="M652" t="str">
            <v>Club Monte Porreiro</v>
          </cell>
          <cell r="N652" t="str">
            <v>Club Monte Porreiro</v>
          </cell>
          <cell r="O652">
            <v>36590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5013</v>
          </cell>
          <cell r="D653" t="str">
            <v>Fernández</v>
          </cell>
          <cell r="E653" t="str">
            <v>Pedrós</v>
          </cell>
          <cell r="F653" t="str">
            <v>Ignacio</v>
          </cell>
          <cell r="G653" t="str">
            <v/>
          </cell>
          <cell r="H653" t="str">
            <v>FERNANDEZ</v>
          </cell>
          <cell r="I653" t="str">
            <v>PEDROS</v>
          </cell>
          <cell r="J653" t="str">
            <v>IGNACIO</v>
          </cell>
          <cell r="K653" t="str">
            <v/>
          </cell>
          <cell r="L653" t="str">
            <v>Ignacio Fernández P.</v>
          </cell>
          <cell r="M653" t="str">
            <v>Club Monte Porreiro</v>
          </cell>
          <cell r="N653" t="str">
            <v>Club Monte Porreiro</v>
          </cell>
          <cell r="O653">
            <v>33592</v>
          </cell>
          <cell r="P653">
            <v>1991</v>
          </cell>
          <cell r="Q653" t="str">
            <v>Sénior M</v>
          </cell>
          <cell r="R653" t="str">
            <v>M</v>
          </cell>
        </row>
        <row r="654">
          <cell r="C654">
            <v>18481</v>
          </cell>
          <cell r="D654" t="str">
            <v>Fontán</v>
          </cell>
          <cell r="E654" t="str">
            <v>Gómez</v>
          </cell>
          <cell r="F654" t="str">
            <v>Luis</v>
          </cell>
          <cell r="G654" t="str">
            <v>Enrique</v>
          </cell>
          <cell r="H654" t="str">
            <v>FONTAN</v>
          </cell>
          <cell r="I654" t="str">
            <v>GOMEZ</v>
          </cell>
          <cell r="J654" t="str">
            <v>LUIS</v>
          </cell>
          <cell r="K654" t="str">
            <v>ENRIQUE</v>
          </cell>
          <cell r="L654" t="str">
            <v>Luis E. Fontán G.</v>
          </cell>
          <cell r="M654" t="str">
            <v>Club Monte Porreiro</v>
          </cell>
          <cell r="N654" t="str">
            <v>Club Monte Porreiro</v>
          </cell>
          <cell r="O654">
            <v>33532</v>
          </cell>
          <cell r="P654">
            <v>1991</v>
          </cell>
          <cell r="Q654" t="str">
            <v>Sénior M</v>
          </cell>
          <cell r="R654" t="str">
            <v>M</v>
          </cell>
        </row>
        <row r="655">
          <cell r="C655">
            <v>22257</v>
          </cell>
          <cell r="D655" t="str">
            <v>Galvano</v>
          </cell>
          <cell r="F655" t="str">
            <v>Nicolás</v>
          </cell>
          <cell r="G655" t="str">
            <v>Daniel</v>
          </cell>
          <cell r="H655" t="str">
            <v>GALVANO</v>
          </cell>
          <cell r="I655" t="str">
            <v/>
          </cell>
          <cell r="J655" t="str">
            <v>NICOLAS</v>
          </cell>
          <cell r="K655" t="str">
            <v>DANIEL</v>
          </cell>
          <cell r="L655" t="str">
            <v>Nicolás D. Galvano</v>
          </cell>
          <cell r="M655" t="str">
            <v>Club Monte Porreiro</v>
          </cell>
          <cell r="N655" t="str">
            <v>Club Monte Porreiro</v>
          </cell>
          <cell r="O655">
            <v>34730</v>
          </cell>
          <cell r="P655">
            <v>1995</v>
          </cell>
          <cell r="Q655" t="str">
            <v>Sub-23 M</v>
          </cell>
          <cell r="R655" t="str">
            <v>M</v>
          </cell>
        </row>
        <row r="656">
          <cell r="C656">
            <v>20941</v>
          </cell>
          <cell r="D656" t="str">
            <v>González</v>
          </cell>
          <cell r="E656" t="str">
            <v>de Oliveira</v>
          </cell>
          <cell r="F656" t="str">
            <v>Brais</v>
          </cell>
          <cell r="G656" t="str">
            <v/>
          </cell>
          <cell r="H656" t="str">
            <v>GONZALEZ</v>
          </cell>
          <cell r="I656" t="str">
            <v>DE OLIVEIRA</v>
          </cell>
          <cell r="J656" t="str">
            <v>BRAIS</v>
          </cell>
          <cell r="K656" t="str">
            <v/>
          </cell>
          <cell r="L656" t="str">
            <v>Brais González d.</v>
          </cell>
          <cell r="M656" t="str">
            <v>Club Monte Porreiro</v>
          </cell>
          <cell r="N656" t="str">
            <v>Club Monte Porreiro</v>
          </cell>
          <cell r="O656">
            <v>38419</v>
          </cell>
          <cell r="P656">
            <v>2005</v>
          </cell>
          <cell r="Q656" t="str">
            <v>Alevín M</v>
          </cell>
          <cell r="R656" t="str">
            <v>M</v>
          </cell>
        </row>
        <row r="657">
          <cell r="C657">
            <v>20942</v>
          </cell>
          <cell r="D657" t="str">
            <v>González</v>
          </cell>
          <cell r="E657" t="str">
            <v>de Oliveira</v>
          </cell>
          <cell r="F657" t="str">
            <v>Hugo</v>
          </cell>
          <cell r="G657" t="str">
            <v/>
          </cell>
          <cell r="H657" t="str">
            <v>GONZALEZ</v>
          </cell>
          <cell r="I657" t="str">
            <v>DE OLIVEIRA</v>
          </cell>
          <cell r="J657" t="str">
            <v>HUGO</v>
          </cell>
          <cell r="K657" t="str">
            <v/>
          </cell>
          <cell r="L657" t="str">
            <v>Hugo González d.</v>
          </cell>
          <cell r="M657" t="str">
            <v>Club Monte Porreiro</v>
          </cell>
          <cell r="N657" t="str">
            <v>Club Monte Porreiro</v>
          </cell>
          <cell r="O657">
            <v>39792</v>
          </cell>
          <cell r="P657">
            <v>2008</v>
          </cell>
          <cell r="Q657" t="str">
            <v>Pre-Benjamín M</v>
          </cell>
          <cell r="R657" t="str">
            <v>M</v>
          </cell>
        </row>
        <row r="658">
          <cell r="C658">
            <v>20944</v>
          </cell>
          <cell r="D658" t="str">
            <v>Gutiérrez</v>
          </cell>
          <cell r="E658" t="str">
            <v>Blanco</v>
          </cell>
          <cell r="F658" t="str">
            <v>Teresa</v>
          </cell>
          <cell r="G658" t="str">
            <v/>
          </cell>
          <cell r="H658" t="str">
            <v>GUTIERREZ</v>
          </cell>
          <cell r="I658" t="str">
            <v>BLANCO</v>
          </cell>
          <cell r="J658" t="str">
            <v>TERESA</v>
          </cell>
          <cell r="K658" t="str">
            <v/>
          </cell>
          <cell r="L658" t="str">
            <v>Teresa Gutiérrez B.</v>
          </cell>
          <cell r="M658" t="str">
            <v>Club Monte Porreiro</v>
          </cell>
          <cell r="N658" t="str">
            <v>Club Monte Porreiro</v>
          </cell>
          <cell r="O658">
            <v>36953</v>
          </cell>
          <cell r="P658">
            <v>2001</v>
          </cell>
          <cell r="Q658" t="str">
            <v>Juvenil F</v>
          </cell>
          <cell r="R658" t="str">
            <v>F</v>
          </cell>
        </row>
        <row r="659">
          <cell r="C659">
            <v>50544</v>
          </cell>
          <cell r="D659" t="str">
            <v>Hernández</v>
          </cell>
          <cell r="E659" t="str">
            <v>González</v>
          </cell>
          <cell r="F659" t="str">
            <v>Martín</v>
          </cell>
          <cell r="H659" t="str">
            <v>HERNANDEZ</v>
          </cell>
          <cell r="I659" t="str">
            <v>GONZALEZ</v>
          </cell>
          <cell r="J659" t="str">
            <v>MARTIN</v>
          </cell>
          <cell r="K659" t="str">
            <v/>
          </cell>
          <cell r="L659" t="str">
            <v>Martín Hernández G.</v>
          </cell>
          <cell r="M659" t="str">
            <v>Club Monte Porreiro</v>
          </cell>
          <cell r="N659" t="str">
            <v>Club Monte Porreiro</v>
          </cell>
          <cell r="O659">
            <v>38554</v>
          </cell>
          <cell r="P659">
            <v>2005</v>
          </cell>
          <cell r="Q659" t="str">
            <v>Alevín M</v>
          </cell>
          <cell r="R659" t="str">
            <v>M</v>
          </cell>
        </row>
        <row r="660">
          <cell r="C660">
            <v>24149</v>
          </cell>
          <cell r="D660" t="str">
            <v>Iwasa</v>
          </cell>
          <cell r="F660" t="str">
            <v>Naomi</v>
          </cell>
          <cell r="G660" t="str">
            <v>Agustina</v>
          </cell>
          <cell r="H660" t="str">
            <v>IWASA</v>
          </cell>
          <cell r="I660" t="str">
            <v/>
          </cell>
          <cell r="J660" t="str">
            <v>NAOMI</v>
          </cell>
          <cell r="K660" t="str">
            <v>AGUSTINA</v>
          </cell>
          <cell r="L660" t="str">
            <v>Naomi A. Iwasa</v>
          </cell>
          <cell r="M660" t="str">
            <v>Club Monte Porreiro</v>
          </cell>
          <cell r="N660" t="str">
            <v>Club Monte Porreiro</v>
          </cell>
          <cell r="O660">
            <v>34418</v>
          </cell>
          <cell r="P660">
            <v>1994</v>
          </cell>
          <cell r="Q660" t="str">
            <v>Sub-23 F</v>
          </cell>
          <cell r="R660" t="str">
            <v>F</v>
          </cell>
        </row>
        <row r="661">
          <cell r="C661">
            <v>27261</v>
          </cell>
          <cell r="D661" t="str">
            <v>Likert</v>
          </cell>
          <cell r="E661" t="str">
            <v>Méndez</v>
          </cell>
          <cell r="F661" t="str">
            <v>Luiselena</v>
          </cell>
          <cell r="G661" t="str">
            <v>Del Mar</v>
          </cell>
          <cell r="H661" t="str">
            <v>LIKERT</v>
          </cell>
          <cell r="I661" t="str">
            <v>MENDEZ</v>
          </cell>
          <cell r="J661" t="str">
            <v>LUISELENA</v>
          </cell>
          <cell r="K661" t="str">
            <v>DEL MAR</v>
          </cell>
          <cell r="L661" t="str">
            <v>Luiselena D. Likert M.</v>
          </cell>
          <cell r="M661" t="str">
            <v>Club Monte Porreiro</v>
          </cell>
          <cell r="N661" t="str">
            <v>Club Monte Porreiro</v>
          </cell>
          <cell r="P661">
            <v>0</v>
          </cell>
          <cell r="Q661" t="str">
            <v>- F</v>
          </cell>
          <cell r="R661" t="str">
            <v>F</v>
          </cell>
        </row>
        <row r="662">
          <cell r="C662">
            <v>10554</v>
          </cell>
          <cell r="D662" t="str">
            <v>Malvar</v>
          </cell>
          <cell r="E662" t="str">
            <v>Torres</v>
          </cell>
          <cell r="F662" t="str">
            <v>Xan</v>
          </cell>
          <cell r="G662" t="str">
            <v/>
          </cell>
          <cell r="H662" t="str">
            <v>MALVAR</v>
          </cell>
          <cell r="I662" t="str">
            <v>TORRES</v>
          </cell>
          <cell r="J662" t="str">
            <v>XAN</v>
          </cell>
          <cell r="K662" t="str">
            <v/>
          </cell>
          <cell r="L662" t="str">
            <v>Xan Malvar T.</v>
          </cell>
          <cell r="M662" t="str">
            <v>Club Monte Porreiro</v>
          </cell>
          <cell r="N662" t="str">
            <v>Club Monte Porreiro</v>
          </cell>
          <cell r="O662">
            <v>35431</v>
          </cell>
          <cell r="P662">
            <v>1997</v>
          </cell>
          <cell r="Q662" t="str">
            <v>Sub-23 M</v>
          </cell>
          <cell r="R662" t="str">
            <v>M</v>
          </cell>
        </row>
        <row r="663">
          <cell r="C663">
            <v>6021</v>
          </cell>
          <cell r="D663" t="str">
            <v>Míguez</v>
          </cell>
          <cell r="E663" t="str">
            <v>Rodríguez</v>
          </cell>
          <cell r="F663" t="str">
            <v>Noa</v>
          </cell>
          <cell r="G663" t="str">
            <v/>
          </cell>
          <cell r="H663" t="str">
            <v>MIGUEZ</v>
          </cell>
          <cell r="I663" t="str">
            <v>RODRIGUEZ</v>
          </cell>
          <cell r="J663" t="str">
            <v>NOA</v>
          </cell>
          <cell r="K663" t="str">
            <v/>
          </cell>
          <cell r="L663" t="str">
            <v>Noa Míguez R.</v>
          </cell>
          <cell r="M663" t="str">
            <v>Club Monte Porreiro</v>
          </cell>
          <cell r="N663" t="str">
            <v>Club Monte Porreiro</v>
          </cell>
          <cell r="O663">
            <v>33395</v>
          </cell>
          <cell r="P663">
            <v>1991</v>
          </cell>
          <cell r="Q663" t="str">
            <v>Sénior F</v>
          </cell>
          <cell r="R663" t="str">
            <v>F</v>
          </cell>
        </row>
        <row r="664">
          <cell r="C664">
            <v>19720</v>
          </cell>
          <cell r="D664" t="str">
            <v>Molina</v>
          </cell>
          <cell r="E664" t="str">
            <v>Abraldes</v>
          </cell>
          <cell r="F664" t="str">
            <v>César</v>
          </cell>
          <cell r="G664" t="str">
            <v/>
          </cell>
          <cell r="H664" t="str">
            <v>MOLINA</v>
          </cell>
          <cell r="I664" t="str">
            <v>ABRALDES</v>
          </cell>
          <cell r="J664" t="str">
            <v>CESAR</v>
          </cell>
          <cell r="K664" t="str">
            <v/>
          </cell>
          <cell r="L664" t="str">
            <v>César Molina A.</v>
          </cell>
          <cell r="M664" t="str">
            <v>Club Monte Porreiro</v>
          </cell>
          <cell r="N664" t="str">
            <v>Club Monte Porreiro</v>
          </cell>
          <cell r="O664">
            <v>28142</v>
          </cell>
          <cell r="P664">
            <v>1977</v>
          </cell>
          <cell r="Q664" t="str">
            <v>Vet +40 M</v>
          </cell>
          <cell r="R664" t="str">
            <v>M</v>
          </cell>
        </row>
        <row r="665">
          <cell r="C665">
            <v>20940</v>
          </cell>
          <cell r="D665" t="str">
            <v>Molina</v>
          </cell>
          <cell r="E665" t="str">
            <v>Fernández</v>
          </cell>
          <cell r="F665" t="str">
            <v>Adrián</v>
          </cell>
          <cell r="G665" t="str">
            <v/>
          </cell>
          <cell r="H665" t="str">
            <v>MOLINA</v>
          </cell>
          <cell r="I665" t="str">
            <v>FERNANDEZ</v>
          </cell>
          <cell r="J665" t="str">
            <v>ADRIAN</v>
          </cell>
          <cell r="K665" t="str">
            <v/>
          </cell>
          <cell r="L665" t="str">
            <v>Adrián Molina F.</v>
          </cell>
          <cell r="M665" t="str">
            <v>Club Monte Porreiro</v>
          </cell>
          <cell r="N665" t="str">
            <v>Club Monte Porreiro</v>
          </cell>
          <cell r="O665">
            <v>39568</v>
          </cell>
          <cell r="P665">
            <v>2008</v>
          </cell>
          <cell r="Q665" t="str">
            <v>Pre-Benjamín M</v>
          </cell>
          <cell r="R665" t="str">
            <v>M</v>
          </cell>
        </row>
        <row r="666">
          <cell r="C666">
            <v>20939</v>
          </cell>
          <cell r="D666" t="str">
            <v>Molina</v>
          </cell>
          <cell r="E666" t="str">
            <v>Fernández</v>
          </cell>
          <cell r="F666" t="str">
            <v>Lorena</v>
          </cell>
          <cell r="G666" t="str">
            <v/>
          </cell>
          <cell r="H666" t="str">
            <v>MOLINA</v>
          </cell>
          <cell r="I666" t="str">
            <v>FERNANDEZ</v>
          </cell>
          <cell r="J666" t="str">
            <v>LORENA</v>
          </cell>
          <cell r="K666" t="str">
            <v/>
          </cell>
          <cell r="L666" t="str">
            <v>Lorena Molina F.</v>
          </cell>
          <cell r="M666" t="str">
            <v>Club Monte Porreiro</v>
          </cell>
          <cell r="N666" t="str">
            <v>Club Monte Porreiro</v>
          </cell>
          <cell r="O666">
            <v>38948</v>
          </cell>
          <cell r="P666">
            <v>2006</v>
          </cell>
          <cell r="Q666" t="str">
            <v>Benjamín F</v>
          </cell>
          <cell r="R666" t="str">
            <v>F</v>
          </cell>
        </row>
        <row r="667">
          <cell r="C667">
            <v>50537</v>
          </cell>
          <cell r="D667" t="str">
            <v>Pico</v>
          </cell>
          <cell r="E667" t="str">
            <v>Rosales</v>
          </cell>
          <cell r="F667" t="str">
            <v>Diego</v>
          </cell>
          <cell r="H667" t="str">
            <v>PICO</v>
          </cell>
          <cell r="I667" t="str">
            <v>ROSALES</v>
          </cell>
          <cell r="J667" t="str">
            <v>DIEGO</v>
          </cell>
          <cell r="K667" t="str">
            <v/>
          </cell>
          <cell r="L667" t="str">
            <v>Diego Pico R.</v>
          </cell>
          <cell r="M667" t="str">
            <v>Club Monte Porreiro</v>
          </cell>
          <cell r="N667" t="str">
            <v>Club Monte Porreiro</v>
          </cell>
          <cell r="O667">
            <v>37515</v>
          </cell>
          <cell r="P667">
            <v>2002</v>
          </cell>
          <cell r="Q667" t="str">
            <v>Infantil M</v>
          </cell>
          <cell r="R667" t="str">
            <v>M</v>
          </cell>
        </row>
        <row r="668">
          <cell r="C668">
            <v>7508</v>
          </cell>
          <cell r="D668" t="str">
            <v>Prieto</v>
          </cell>
          <cell r="E668" t="str">
            <v>González</v>
          </cell>
          <cell r="F668" t="str">
            <v>Santiago</v>
          </cell>
          <cell r="G668" t="str">
            <v/>
          </cell>
          <cell r="H668" t="str">
            <v>PRIETO</v>
          </cell>
          <cell r="I668" t="str">
            <v>GONZALEZ</v>
          </cell>
          <cell r="J668" t="str">
            <v>SANTIAGO</v>
          </cell>
          <cell r="K668" t="str">
            <v/>
          </cell>
          <cell r="L668" t="str">
            <v>Santiago Prieto G.</v>
          </cell>
          <cell r="M668" t="str">
            <v>Club Monte Porreiro</v>
          </cell>
          <cell r="N668" t="str">
            <v>Club Monte Porreiro</v>
          </cell>
          <cell r="O668">
            <v>35818</v>
          </cell>
          <cell r="P668">
            <v>1998</v>
          </cell>
          <cell r="Q668" t="str">
            <v>Sub-23 M</v>
          </cell>
          <cell r="R668" t="str">
            <v>M</v>
          </cell>
        </row>
        <row r="669">
          <cell r="C669">
            <v>19723</v>
          </cell>
          <cell r="D669" t="str">
            <v>Quintana</v>
          </cell>
          <cell r="E669" t="str">
            <v>Míguez</v>
          </cell>
          <cell r="F669" t="str">
            <v>Antonio</v>
          </cell>
          <cell r="G669" t="str">
            <v/>
          </cell>
          <cell r="H669" t="str">
            <v>QUINTANA</v>
          </cell>
          <cell r="I669" t="str">
            <v>MIGUEZ</v>
          </cell>
          <cell r="J669" t="str">
            <v>ANTONIO</v>
          </cell>
          <cell r="K669" t="str">
            <v/>
          </cell>
          <cell r="L669" t="str">
            <v>Antonio Quintana M.</v>
          </cell>
          <cell r="M669" t="str">
            <v>Club Monte Porreiro</v>
          </cell>
          <cell r="N669" t="str">
            <v>Club Monte Porreiro</v>
          </cell>
          <cell r="O669">
            <v>24634</v>
          </cell>
          <cell r="P669">
            <v>1967</v>
          </cell>
          <cell r="Q669" t="str">
            <v>Vet +50 M</v>
          </cell>
          <cell r="R669" t="str">
            <v>M</v>
          </cell>
        </row>
        <row r="670">
          <cell r="C670">
            <v>19434</v>
          </cell>
          <cell r="D670" t="str">
            <v>Quintana</v>
          </cell>
          <cell r="E670" t="str">
            <v>Raña</v>
          </cell>
          <cell r="F670" t="str">
            <v>Inés</v>
          </cell>
          <cell r="G670" t="str">
            <v/>
          </cell>
          <cell r="H670" t="str">
            <v>QUINTANA</v>
          </cell>
          <cell r="I670" t="str">
            <v>RAÑA</v>
          </cell>
          <cell r="J670" t="str">
            <v>INES</v>
          </cell>
          <cell r="K670" t="str">
            <v/>
          </cell>
          <cell r="L670" t="str">
            <v>Inés Quintana R.</v>
          </cell>
          <cell r="M670" t="str">
            <v>Club Monte Porreiro</v>
          </cell>
          <cell r="N670" t="str">
            <v>Club Monte Porreiro</v>
          </cell>
          <cell r="O670">
            <v>37018</v>
          </cell>
          <cell r="P670">
            <v>2001</v>
          </cell>
          <cell r="Q670" t="str">
            <v>Juvenil F</v>
          </cell>
          <cell r="R670" t="str">
            <v>F</v>
          </cell>
        </row>
        <row r="671">
          <cell r="C671">
            <v>19423</v>
          </cell>
          <cell r="D671" t="str">
            <v>Quintana</v>
          </cell>
          <cell r="E671" t="str">
            <v>Raña</v>
          </cell>
          <cell r="F671" t="str">
            <v>Martín</v>
          </cell>
          <cell r="G671" t="str">
            <v/>
          </cell>
          <cell r="H671" t="str">
            <v>QUINTANA</v>
          </cell>
          <cell r="I671" t="str">
            <v>RAÑA</v>
          </cell>
          <cell r="J671" t="str">
            <v>MARTIN</v>
          </cell>
          <cell r="K671" t="str">
            <v/>
          </cell>
          <cell r="L671" t="str">
            <v>Martín Quintana R.</v>
          </cell>
          <cell r="M671" t="str">
            <v>Club Monte Porreiro</v>
          </cell>
          <cell r="N671" t="str">
            <v>Club Monte Porreiro</v>
          </cell>
          <cell r="O671">
            <v>37551</v>
          </cell>
          <cell r="P671">
            <v>2002</v>
          </cell>
          <cell r="Q671" t="str">
            <v>Infantil M</v>
          </cell>
          <cell r="R671" t="str">
            <v>M</v>
          </cell>
        </row>
        <row r="672">
          <cell r="C672">
            <v>18482</v>
          </cell>
          <cell r="D672" t="str">
            <v>Ramallo</v>
          </cell>
          <cell r="E672" t="str">
            <v>Reboredo</v>
          </cell>
          <cell r="F672" t="str">
            <v>Francisco</v>
          </cell>
          <cell r="G672" t="str">
            <v>Javier</v>
          </cell>
          <cell r="H672" t="str">
            <v>RAMALLO</v>
          </cell>
          <cell r="I672" t="str">
            <v>REBOREDO</v>
          </cell>
          <cell r="J672" t="str">
            <v>FRANCISCO</v>
          </cell>
          <cell r="K672" t="str">
            <v>JAVIER</v>
          </cell>
          <cell r="L672" t="str">
            <v>Francisco J. Ramallo R.</v>
          </cell>
          <cell r="M672" t="str">
            <v>Club Monte Porreiro</v>
          </cell>
          <cell r="N672" t="str">
            <v>Club Monte Porreiro</v>
          </cell>
          <cell r="O672">
            <v>32262</v>
          </cell>
          <cell r="P672">
            <v>1988</v>
          </cell>
          <cell r="Q672" t="str">
            <v>Sénior M</v>
          </cell>
          <cell r="R672" t="str">
            <v>M</v>
          </cell>
        </row>
        <row r="673">
          <cell r="C673">
            <v>15530</v>
          </cell>
          <cell r="D673" t="str">
            <v>Rial</v>
          </cell>
          <cell r="E673" t="str">
            <v>González</v>
          </cell>
          <cell r="F673" t="str">
            <v>Sara</v>
          </cell>
          <cell r="G673" t="str">
            <v/>
          </cell>
          <cell r="H673" t="str">
            <v>RIAL</v>
          </cell>
          <cell r="I673" t="str">
            <v>GONZALEZ</v>
          </cell>
          <cell r="J673" t="str">
            <v>SARA</v>
          </cell>
          <cell r="K673" t="str">
            <v/>
          </cell>
          <cell r="L673" t="str">
            <v>Sara Rial G.</v>
          </cell>
          <cell r="M673" t="str">
            <v>Club Monte Porreiro</v>
          </cell>
          <cell r="N673" t="str">
            <v>Club Monte Porreiro</v>
          </cell>
          <cell r="O673">
            <v>36570</v>
          </cell>
          <cell r="P673">
            <v>2000</v>
          </cell>
          <cell r="Q673" t="str">
            <v>Juvenil F</v>
          </cell>
          <cell r="R673" t="str">
            <v>F</v>
          </cell>
        </row>
        <row r="674">
          <cell r="C674">
            <v>22264</v>
          </cell>
          <cell r="D674" t="str">
            <v>Rivas</v>
          </cell>
          <cell r="E674" t="str">
            <v>Pidre</v>
          </cell>
          <cell r="F674" t="str">
            <v>Mar</v>
          </cell>
          <cell r="G674" t="str">
            <v/>
          </cell>
          <cell r="H674" t="str">
            <v>RIVAS</v>
          </cell>
          <cell r="I674" t="str">
            <v>PIDRE</v>
          </cell>
          <cell r="J674" t="str">
            <v>MAR</v>
          </cell>
          <cell r="K674" t="str">
            <v/>
          </cell>
          <cell r="L674" t="str">
            <v>Mar Rivas P.</v>
          </cell>
          <cell r="M674" t="str">
            <v>Club Monte Porreiro</v>
          </cell>
          <cell r="N674" t="str">
            <v>Club Monte Porreiro</v>
          </cell>
          <cell r="O674">
            <v>38136</v>
          </cell>
          <cell r="P674">
            <v>2004</v>
          </cell>
          <cell r="Q674" t="str">
            <v>Alevín F</v>
          </cell>
          <cell r="R674" t="str">
            <v>F</v>
          </cell>
        </row>
        <row r="675">
          <cell r="C675">
            <v>7492</v>
          </cell>
          <cell r="D675" t="str">
            <v>Rodríguez</v>
          </cell>
          <cell r="E675" t="str">
            <v>Álvarez</v>
          </cell>
          <cell r="F675" t="str">
            <v>José</v>
          </cell>
          <cell r="G675" t="str">
            <v>Manuel</v>
          </cell>
          <cell r="H675" t="str">
            <v>RODRIGUEZ</v>
          </cell>
          <cell r="I675" t="str">
            <v>ALVAREZ</v>
          </cell>
          <cell r="J675" t="str">
            <v>JOSE</v>
          </cell>
          <cell r="K675" t="str">
            <v>MANUEL</v>
          </cell>
          <cell r="L675" t="str">
            <v>José M. Rodríguez Á.</v>
          </cell>
          <cell r="M675" t="str">
            <v>Club Monte Porreiro</v>
          </cell>
          <cell r="N675" t="str">
            <v>Club Monte Porreiro</v>
          </cell>
          <cell r="O675">
            <v>37531</v>
          </cell>
          <cell r="P675">
            <v>2002</v>
          </cell>
          <cell r="Q675" t="str">
            <v>Infantil M</v>
          </cell>
          <cell r="R675" t="str">
            <v>M</v>
          </cell>
        </row>
        <row r="676">
          <cell r="C676">
            <v>10558</v>
          </cell>
          <cell r="D676" t="str">
            <v>Rodríguez</v>
          </cell>
          <cell r="E676" t="str">
            <v>Cerdeira</v>
          </cell>
          <cell r="F676" t="str">
            <v>Ángel</v>
          </cell>
          <cell r="G676" t="str">
            <v/>
          </cell>
          <cell r="H676" t="str">
            <v>RODRIGUEZ</v>
          </cell>
          <cell r="I676" t="str">
            <v>CERDEIRA</v>
          </cell>
          <cell r="J676" t="str">
            <v>ANGEL</v>
          </cell>
          <cell r="K676" t="str">
            <v/>
          </cell>
          <cell r="L676" t="str">
            <v>Ángel Rodríguez C.</v>
          </cell>
          <cell r="M676" t="str">
            <v>Club Monte Porreiro</v>
          </cell>
          <cell r="N676" t="str">
            <v>Club Monte Porreiro</v>
          </cell>
          <cell r="O676">
            <v>35320</v>
          </cell>
          <cell r="P676">
            <v>1996</v>
          </cell>
          <cell r="Q676" t="str">
            <v>Sub-23 M</v>
          </cell>
          <cell r="R676" t="str">
            <v>M</v>
          </cell>
        </row>
        <row r="677">
          <cell r="C677">
            <v>20943</v>
          </cell>
          <cell r="D677" t="str">
            <v>Rodríguez</v>
          </cell>
          <cell r="E677" t="str">
            <v>Cerdeira</v>
          </cell>
          <cell r="F677" t="str">
            <v>Carlos</v>
          </cell>
          <cell r="G677" t="str">
            <v/>
          </cell>
          <cell r="H677" t="str">
            <v>RODRIGUEZ</v>
          </cell>
          <cell r="I677" t="str">
            <v>CERDEIRA</v>
          </cell>
          <cell r="J677" t="str">
            <v>CARLOS</v>
          </cell>
          <cell r="K677" t="str">
            <v/>
          </cell>
          <cell r="L677" t="str">
            <v>Carlos Rodríguez C.</v>
          </cell>
          <cell r="M677" t="str">
            <v>Club Monte Porreiro</v>
          </cell>
          <cell r="N677" t="str">
            <v>Club Monte Porreiro</v>
          </cell>
          <cell r="O677">
            <v>38300</v>
          </cell>
          <cell r="P677">
            <v>2004</v>
          </cell>
          <cell r="Q677" t="str">
            <v>Alevín M</v>
          </cell>
          <cell r="R677" t="str">
            <v>M</v>
          </cell>
        </row>
        <row r="678">
          <cell r="C678">
            <v>1811</v>
          </cell>
          <cell r="D678" t="str">
            <v>Rodríguez</v>
          </cell>
          <cell r="E678" t="str">
            <v>González</v>
          </cell>
          <cell r="F678" t="str">
            <v>Óscar</v>
          </cell>
          <cell r="G678" t="str">
            <v/>
          </cell>
          <cell r="H678" t="str">
            <v>RODRIGUEZ</v>
          </cell>
          <cell r="I678" t="str">
            <v>GONZALEZ</v>
          </cell>
          <cell r="J678" t="str">
            <v>OSCAR</v>
          </cell>
          <cell r="K678" t="str">
            <v/>
          </cell>
          <cell r="L678" t="str">
            <v>Óscar Rodríguez G.</v>
          </cell>
          <cell r="M678" t="str">
            <v>Club Monte Porreiro</v>
          </cell>
          <cell r="N678" t="str">
            <v>Club Monte Porreiro</v>
          </cell>
          <cell r="O678">
            <v>28511</v>
          </cell>
          <cell r="P678">
            <v>1978</v>
          </cell>
          <cell r="Q678" t="str">
            <v>Sénior M</v>
          </cell>
          <cell r="R678" t="str">
            <v>M</v>
          </cell>
        </row>
        <row r="679">
          <cell r="C679">
            <v>3587</v>
          </cell>
          <cell r="D679" t="str">
            <v>Sabarís</v>
          </cell>
          <cell r="E679" t="str">
            <v>Moure</v>
          </cell>
          <cell r="F679" t="str">
            <v>Verónica</v>
          </cell>
          <cell r="G679" t="str">
            <v/>
          </cell>
          <cell r="H679" t="str">
            <v>SABARIS</v>
          </cell>
          <cell r="I679" t="str">
            <v>MOURE</v>
          </cell>
          <cell r="J679" t="str">
            <v>VERONICA</v>
          </cell>
          <cell r="K679" t="str">
            <v/>
          </cell>
          <cell r="L679" t="str">
            <v>Verónica Sabarís M.</v>
          </cell>
          <cell r="M679" t="str">
            <v>Club Monte Porreiro</v>
          </cell>
          <cell r="N679" t="str">
            <v>Club Monte Porreiro</v>
          </cell>
          <cell r="O679">
            <v>33072</v>
          </cell>
          <cell r="P679">
            <v>1990</v>
          </cell>
          <cell r="Q679" t="str">
            <v>Sénior F</v>
          </cell>
          <cell r="R679" t="str">
            <v>F</v>
          </cell>
        </row>
        <row r="680">
          <cell r="C680">
            <v>5716</v>
          </cell>
          <cell r="D680" t="str">
            <v>Santiago</v>
          </cell>
          <cell r="E680" t="str">
            <v>Barreiro</v>
          </cell>
          <cell r="F680" t="str">
            <v>Crístofer</v>
          </cell>
          <cell r="G680" t="str">
            <v/>
          </cell>
          <cell r="H680" t="str">
            <v>SANTIAGO</v>
          </cell>
          <cell r="I680" t="str">
            <v>BARREIRO</v>
          </cell>
          <cell r="J680" t="str">
            <v>CRISTOFER</v>
          </cell>
          <cell r="K680" t="str">
            <v/>
          </cell>
          <cell r="L680" t="str">
            <v>Crístofer Santiago B.</v>
          </cell>
          <cell r="M680" t="str">
            <v>Club Monte Porreiro</v>
          </cell>
          <cell r="N680" t="str">
            <v>Club Monte Porreiro</v>
          </cell>
          <cell r="O680">
            <v>35228</v>
          </cell>
          <cell r="P680">
            <v>1996</v>
          </cell>
          <cell r="Q680" t="str">
            <v>Sub-23 M</v>
          </cell>
          <cell r="R680" t="str">
            <v>M</v>
          </cell>
        </row>
        <row r="681">
          <cell r="C681">
            <v>20945</v>
          </cell>
          <cell r="D681" t="str">
            <v>Santiago</v>
          </cell>
          <cell r="E681" t="str">
            <v>Barreiro</v>
          </cell>
          <cell r="F681" t="str">
            <v>Nerea</v>
          </cell>
          <cell r="G681" t="str">
            <v/>
          </cell>
          <cell r="H681" t="str">
            <v>SANTIAGO</v>
          </cell>
          <cell r="I681" t="str">
            <v>BARREIRO</v>
          </cell>
          <cell r="J681" t="str">
            <v>NEREA</v>
          </cell>
          <cell r="K681" t="str">
            <v/>
          </cell>
          <cell r="L681" t="str">
            <v>Nerea Santiago B.</v>
          </cell>
          <cell r="M681" t="str">
            <v>Club Monte Porreiro</v>
          </cell>
          <cell r="N681" t="str">
            <v>Club Monte Porreiro</v>
          </cell>
          <cell r="O681">
            <v>38227</v>
          </cell>
          <cell r="P681">
            <v>2004</v>
          </cell>
          <cell r="Q681" t="str">
            <v>Alevín F</v>
          </cell>
          <cell r="R681" t="str">
            <v>F</v>
          </cell>
        </row>
        <row r="682">
          <cell r="C682">
            <v>10552</v>
          </cell>
          <cell r="D682" t="str">
            <v>Santiago</v>
          </cell>
          <cell r="E682" t="str">
            <v>Barreiro</v>
          </cell>
          <cell r="F682" t="str">
            <v>Noelia</v>
          </cell>
          <cell r="G682" t="str">
            <v/>
          </cell>
          <cell r="H682" t="str">
            <v>SANTIAGO</v>
          </cell>
          <cell r="I682" t="str">
            <v>BARREIRO</v>
          </cell>
          <cell r="J682" t="str">
            <v>NOELIA</v>
          </cell>
          <cell r="K682" t="str">
            <v/>
          </cell>
          <cell r="L682" t="str">
            <v>Noelia Santiago B.</v>
          </cell>
          <cell r="M682" t="str">
            <v>Club Monte Porreiro</v>
          </cell>
          <cell r="N682" t="str">
            <v>Club Monte Porreiro</v>
          </cell>
          <cell r="O682">
            <v>37079</v>
          </cell>
          <cell r="P682">
            <v>2001</v>
          </cell>
          <cell r="Q682" t="str">
            <v>Juvenil F</v>
          </cell>
          <cell r="R682" t="str">
            <v>F</v>
          </cell>
        </row>
        <row r="683">
          <cell r="C683">
            <v>16934</v>
          </cell>
          <cell r="D683" t="str">
            <v>Sertal</v>
          </cell>
          <cell r="E683" t="str">
            <v>Argibay</v>
          </cell>
          <cell r="F683" t="str">
            <v>Marcos</v>
          </cell>
          <cell r="G683" t="str">
            <v/>
          </cell>
          <cell r="H683" t="str">
            <v>SERTAL</v>
          </cell>
          <cell r="I683" t="str">
            <v>ARGIBAY</v>
          </cell>
          <cell r="J683" t="str">
            <v>MARCOS</v>
          </cell>
          <cell r="K683" t="str">
            <v/>
          </cell>
          <cell r="L683" t="str">
            <v>Marcos Sertal A.</v>
          </cell>
          <cell r="M683" t="str">
            <v>Club Monte Porreiro</v>
          </cell>
          <cell r="N683" t="str">
            <v>Club Monte Porreiro</v>
          </cell>
          <cell r="O683">
            <v>37700</v>
          </cell>
          <cell r="P683">
            <v>2003</v>
          </cell>
          <cell r="Q683" t="str">
            <v>Infantil M</v>
          </cell>
          <cell r="R683" t="str">
            <v>M</v>
          </cell>
        </row>
        <row r="684">
          <cell r="C684">
            <v>6020</v>
          </cell>
          <cell r="D684" t="str">
            <v>Silva</v>
          </cell>
          <cell r="E684" t="str">
            <v>Codina</v>
          </cell>
          <cell r="F684" t="str">
            <v>Isabel</v>
          </cell>
          <cell r="G684" t="str">
            <v/>
          </cell>
          <cell r="H684" t="str">
            <v>SILVA</v>
          </cell>
          <cell r="I684" t="str">
            <v>CODINA</v>
          </cell>
          <cell r="J684" t="str">
            <v>ISABEL</v>
          </cell>
          <cell r="K684" t="str">
            <v/>
          </cell>
          <cell r="L684" t="str">
            <v>Isabel Silva C.</v>
          </cell>
          <cell r="M684" t="str">
            <v>Club Monte Porreiro</v>
          </cell>
          <cell r="N684" t="str">
            <v>Club Monte Porreiro</v>
          </cell>
          <cell r="O684">
            <v>33253</v>
          </cell>
          <cell r="P684">
            <v>1991</v>
          </cell>
          <cell r="Q684" t="str">
            <v>Sénior F</v>
          </cell>
          <cell r="R684" t="str">
            <v>F</v>
          </cell>
        </row>
        <row r="685">
          <cell r="C685">
            <v>19424</v>
          </cell>
          <cell r="D685" t="str">
            <v>Solla</v>
          </cell>
          <cell r="E685" t="str">
            <v>Blanco</v>
          </cell>
          <cell r="F685" t="str">
            <v>Francisco</v>
          </cell>
          <cell r="G685" t="str">
            <v>de Borja</v>
          </cell>
          <cell r="H685" t="str">
            <v>SOLLA</v>
          </cell>
          <cell r="I685" t="str">
            <v>BLANCO</v>
          </cell>
          <cell r="J685" t="str">
            <v>FRANCISCO</v>
          </cell>
          <cell r="K685" t="str">
            <v>DE BORJA</v>
          </cell>
          <cell r="L685" t="str">
            <v>Francisco d. Solla B.</v>
          </cell>
          <cell r="M685" t="str">
            <v>Club Monte Porreiro</v>
          </cell>
          <cell r="N685" t="str">
            <v>Club Monte Porreiro</v>
          </cell>
          <cell r="O685">
            <v>36758</v>
          </cell>
          <cell r="P685">
            <v>2000</v>
          </cell>
          <cell r="Q685" t="str">
            <v>Juvenil M</v>
          </cell>
          <cell r="R685" t="str">
            <v>M</v>
          </cell>
        </row>
        <row r="686">
          <cell r="C686">
            <v>16996</v>
          </cell>
          <cell r="D686" t="str">
            <v>Suárez</v>
          </cell>
          <cell r="E686" t="str">
            <v>Muiños</v>
          </cell>
          <cell r="F686" t="str">
            <v>Natalia</v>
          </cell>
          <cell r="G686" t="str">
            <v/>
          </cell>
          <cell r="H686" t="str">
            <v>SUAREZ</v>
          </cell>
          <cell r="I686" t="str">
            <v>MUIÑOS</v>
          </cell>
          <cell r="J686" t="str">
            <v>NATALIA</v>
          </cell>
          <cell r="K686" t="str">
            <v/>
          </cell>
          <cell r="L686" t="str">
            <v>Natalia Suárez M.</v>
          </cell>
          <cell r="M686" t="str">
            <v>Club Monte Porreiro</v>
          </cell>
          <cell r="N686" t="str">
            <v>Club Monte Porreiro</v>
          </cell>
          <cell r="O686">
            <v>36161</v>
          </cell>
          <cell r="P686">
            <v>1999</v>
          </cell>
          <cell r="Q686" t="str">
            <v>Juvenil F</v>
          </cell>
          <cell r="R686" t="str">
            <v>F</v>
          </cell>
        </row>
        <row r="687">
          <cell r="C687">
            <v>14634</v>
          </cell>
          <cell r="D687" t="str">
            <v>Torres</v>
          </cell>
          <cell r="E687" t="str">
            <v>González</v>
          </cell>
          <cell r="F687" t="str">
            <v>Antía</v>
          </cell>
          <cell r="G687" t="str">
            <v/>
          </cell>
          <cell r="H687" t="str">
            <v>TORRES</v>
          </cell>
          <cell r="I687" t="str">
            <v>GONZALEZ</v>
          </cell>
          <cell r="J687" t="str">
            <v>ANTIA</v>
          </cell>
          <cell r="K687" t="str">
            <v/>
          </cell>
          <cell r="L687" t="str">
            <v>Antía Torres G.</v>
          </cell>
          <cell r="M687" t="str">
            <v>Club Monte Porreiro</v>
          </cell>
          <cell r="N687" t="str">
            <v>Club Monte Porreiro</v>
          </cell>
          <cell r="O687">
            <v>36527</v>
          </cell>
          <cell r="P687">
            <v>2000</v>
          </cell>
          <cell r="Q687" t="str">
            <v>Juvenil F</v>
          </cell>
          <cell r="R687" t="str">
            <v>F</v>
          </cell>
        </row>
        <row r="688">
          <cell r="C688">
            <v>10560</v>
          </cell>
          <cell r="D688" t="str">
            <v>Torres</v>
          </cell>
          <cell r="E688" t="str">
            <v>Jack</v>
          </cell>
          <cell r="F688" t="str">
            <v>Isabel</v>
          </cell>
          <cell r="G688" t="str">
            <v/>
          </cell>
          <cell r="H688" t="str">
            <v>TORRES</v>
          </cell>
          <cell r="I688" t="str">
            <v>JACK</v>
          </cell>
          <cell r="J688" t="str">
            <v>ISABEL</v>
          </cell>
          <cell r="K688" t="str">
            <v/>
          </cell>
          <cell r="L688" t="str">
            <v>Isabel Torres J.</v>
          </cell>
          <cell r="M688" t="str">
            <v>Club Monte Porreiro</v>
          </cell>
          <cell r="N688" t="str">
            <v>Club Monte Porreiro</v>
          </cell>
          <cell r="O688">
            <v>23377</v>
          </cell>
          <cell r="P688">
            <v>1964</v>
          </cell>
          <cell r="Q688" t="str">
            <v>Vet +50 F</v>
          </cell>
          <cell r="R688" t="str">
            <v>F</v>
          </cell>
        </row>
        <row r="689">
          <cell r="C689">
            <v>19286</v>
          </cell>
          <cell r="D689" t="str">
            <v>Vega</v>
          </cell>
          <cell r="E689" t="str">
            <v>Rodríguez</v>
          </cell>
          <cell r="F689" t="str">
            <v>Iago</v>
          </cell>
          <cell r="G689" t="str">
            <v/>
          </cell>
          <cell r="H689" t="str">
            <v>VEGA</v>
          </cell>
          <cell r="I689" t="str">
            <v>RODRIGUEZ</v>
          </cell>
          <cell r="J689" t="str">
            <v>IAGO</v>
          </cell>
          <cell r="K689" t="str">
            <v/>
          </cell>
          <cell r="L689" t="str">
            <v>Iago Vega R.</v>
          </cell>
          <cell r="M689" t="str">
            <v>Club Monte Porreiro</v>
          </cell>
          <cell r="N689" t="str">
            <v>Club Monte Porreiro</v>
          </cell>
          <cell r="O689">
            <v>35449</v>
          </cell>
          <cell r="P689">
            <v>1997</v>
          </cell>
          <cell r="Q689" t="str">
            <v>Sub-23 M</v>
          </cell>
          <cell r="R689" t="str">
            <v>M</v>
          </cell>
        </row>
        <row r="690">
          <cell r="C690">
            <v>9200</v>
          </cell>
          <cell r="D690" t="str">
            <v>Álvarez</v>
          </cell>
          <cell r="E690" t="str">
            <v>Mosquera</v>
          </cell>
          <cell r="F690" t="str">
            <v>Silvia</v>
          </cell>
          <cell r="G690" t="str">
            <v/>
          </cell>
          <cell r="H690" t="str">
            <v>ALVAREZ</v>
          </cell>
          <cell r="I690" t="str">
            <v>MOSQUERA</v>
          </cell>
          <cell r="J690" t="str">
            <v>SILVIA</v>
          </cell>
          <cell r="K690" t="str">
            <v/>
          </cell>
          <cell r="L690" t="str">
            <v>Silvia Álvarez M.</v>
          </cell>
          <cell r="M690" t="str">
            <v>Club Oroso TM</v>
          </cell>
          <cell r="N690" t="str">
            <v>Club Oroso TM</v>
          </cell>
          <cell r="O690">
            <v>36244</v>
          </cell>
          <cell r="P690">
            <v>1999</v>
          </cell>
          <cell r="Q690" t="str">
            <v>Juvenil F</v>
          </cell>
          <cell r="R690" t="str">
            <v>F</v>
          </cell>
        </row>
        <row r="691">
          <cell r="C691">
            <v>18533</v>
          </cell>
          <cell r="D691" t="str">
            <v>Armas</v>
          </cell>
          <cell r="E691" t="str">
            <v>Switalski</v>
          </cell>
          <cell r="F691" t="str">
            <v>Sebastián</v>
          </cell>
          <cell r="G691" t="str">
            <v/>
          </cell>
          <cell r="H691" t="str">
            <v>ARMAS</v>
          </cell>
          <cell r="I691" t="str">
            <v>SWITALSKI</v>
          </cell>
          <cell r="J691" t="str">
            <v>SEBASTIAN</v>
          </cell>
          <cell r="K691" t="str">
            <v/>
          </cell>
          <cell r="L691" t="str">
            <v>Sebastián Armas S.</v>
          </cell>
          <cell r="M691" t="str">
            <v>Club Oroso TM</v>
          </cell>
          <cell r="N691" t="str">
            <v>Club Oroso TM</v>
          </cell>
          <cell r="O691">
            <v>36892</v>
          </cell>
          <cell r="P691">
            <v>2001</v>
          </cell>
          <cell r="Q691" t="str">
            <v>Juvenil M</v>
          </cell>
          <cell r="R691" t="str">
            <v>M</v>
          </cell>
        </row>
        <row r="692">
          <cell r="C692">
            <v>18786</v>
          </cell>
          <cell r="D692" t="str">
            <v>Barrios</v>
          </cell>
          <cell r="E692" t="str">
            <v>Rinaldi</v>
          </cell>
          <cell r="F692" t="str">
            <v>Rodrigo</v>
          </cell>
          <cell r="G692" t="str">
            <v/>
          </cell>
          <cell r="H692" t="str">
            <v>BARRIOS</v>
          </cell>
          <cell r="I692" t="str">
            <v>RINALDI</v>
          </cell>
          <cell r="J692" t="str">
            <v>RODRIGO</v>
          </cell>
          <cell r="K692" t="str">
            <v/>
          </cell>
          <cell r="L692" t="str">
            <v>Rodrigo Barrios R.</v>
          </cell>
          <cell r="M692" t="str">
            <v>Club Oroso TM</v>
          </cell>
          <cell r="N692" t="str">
            <v>Club Oroso TM</v>
          </cell>
          <cell r="O692">
            <v>34700</v>
          </cell>
          <cell r="P692">
            <v>1995</v>
          </cell>
          <cell r="Q692" t="str">
            <v>Sub-23 M</v>
          </cell>
          <cell r="R692" t="str">
            <v>M</v>
          </cell>
        </row>
        <row r="693">
          <cell r="C693">
            <v>21825</v>
          </cell>
          <cell r="D693" t="str">
            <v>Bayona</v>
          </cell>
          <cell r="E693" t="str">
            <v/>
          </cell>
          <cell r="F693" t="str">
            <v>Lucas</v>
          </cell>
          <cell r="G693" t="str">
            <v>Eduardo</v>
          </cell>
          <cell r="H693" t="str">
            <v>BAYONA</v>
          </cell>
          <cell r="I693" t="str">
            <v/>
          </cell>
          <cell r="J693" t="str">
            <v>LUCAS</v>
          </cell>
          <cell r="K693" t="str">
            <v>EDUARDO</v>
          </cell>
          <cell r="L693" t="str">
            <v>Lucas E. Bayona</v>
          </cell>
          <cell r="M693" t="str">
            <v>Club Oroso TM</v>
          </cell>
          <cell r="N693" t="str">
            <v>Club Oroso TM</v>
          </cell>
          <cell r="O693">
            <v>34559</v>
          </cell>
          <cell r="P693">
            <v>1994</v>
          </cell>
          <cell r="Q693" t="str">
            <v>Sub-23 M</v>
          </cell>
          <cell r="R693" t="str">
            <v>M</v>
          </cell>
        </row>
        <row r="694">
          <cell r="C694">
            <v>2726</v>
          </cell>
          <cell r="D694" t="str">
            <v>Benito</v>
          </cell>
          <cell r="E694" t="str">
            <v>Rodríguez</v>
          </cell>
          <cell r="F694" t="str">
            <v>Javier</v>
          </cell>
          <cell r="G694" t="str">
            <v/>
          </cell>
          <cell r="H694" t="str">
            <v>BENITO</v>
          </cell>
          <cell r="I694" t="str">
            <v>RODRIGUEZ</v>
          </cell>
          <cell r="J694" t="str">
            <v>JAVIER</v>
          </cell>
          <cell r="K694" t="str">
            <v/>
          </cell>
          <cell r="L694" t="str">
            <v>Javier Benito R.</v>
          </cell>
          <cell r="M694" t="str">
            <v>Club Oroso TM</v>
          </cell>
          <cell r="N694" t="str">
            <v>Club Oroso TM</v>
          </cell>
          <cell r="O694">
            <v>35038</v>
          </cell>
          <cell r="P694">
            <v>1995</v>
          </cell>
          <cell r="Q694" t="str">
            <v>Sub-23 M</v>
          </cell>
          <cell r="R694" t="str">
            <v>M</v>
          </cell>
        </row>
        <row r="695">
          <cell r="C695">
            <v>18785</v>
          </cell>
          <cell r="D695" t="str">
            <v>Bermúdez</v>
          </cell>
          <cell r="E695" t="str">
            <v>Couto</v>
          </cell>
          <cell r="F695" t="str">
            <v>Manuel</v>
          </cell>
          <cell r="G695" t="str">
            <v/>
          </cell>
          <cell r="H695" t="str">
            <v>BERMUDEZ</v>
          </cell>
          <cell r="I695" t="str">
            <v>COUTO</v>
          </cell>
          <cell r="J695" t="str">
            <v>MANUEL</v>
          </cell>
          <cell r="K695" t="str">
            <v/>
          </cell>
          <cell r="L695" t="str">
            <v>Manuel Bermúdez C.</v>
          </cell>
          <cell r="M695" t="str">
            <v>Club Oroso TM</v>
          </cell>
          <cell r="N695" t="str">
            <v>Club Oroso TM</v>
          </cell>
          <cell r="O695">
            <v>36794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22248</v>
          </cell>
          <cell r="D696" t="str">
            <v>Bin</v>
          </cell>
          <cell r="F696" t="str">
            <v>Li</v>
          </cell>
          <cell r="H696" t="str">
            <v>BIN</v>
          </cell>
          <cell r="I696" t="str">
            <v/>
          </cell>
          <cell r="J696" t="str">
            <v>LI</v>
          </cell>
          <cell r="K696" t="str">
            <v/>
          </cell>
          <cell r="L696" t="str">
            <v>Li Bin</v>
          </cell>
          <cell r="M696" t="str">
            <v>Club Oroso TM</v>
          </cell>
          <cell r="N696" t="str">
            <v>Club Oroso TM</v>
          </cell>
          <cell r="O696">
            <v>32294</v>
          </cell>
          <cell r="P696">
            <v>1988</v>
          </cell>
          <cell r="Q696" t="str">
            <v>Sénior M</v>
          </cell>
          <cell r="R696" t="str">
            <v>M</v>
          </cell>
        </row>
        <row r="697">
          <cell r="C697">
            <v>50122</v>
          </cell>
          <cell r="D697" t="str">
            <v>Brea</v>
          </cell>
          <cell r="E697" t="str">
            <v>Pallares</v>
          </cell>
          <cell r="F697" t="str">
            <v>Icía</v>
          </cell>
          <cell r="G697" t="str">
            <v/>
          </cell>
          <cell r="H697" t="str">
            <v>BREA</v>
          </cell>
          <cell r="I697" t="str">
            <v>PALLARES</v>
          </cell>
          <cell r="J697" t="str">
            <v>ICIA</v>
          </cell>
          <cell r="K697" t="str">
            <v/>
          </cell>
          <cell r="L697" t="str">
            <v>Icía Brea P.</v>
          </cell>
          <cell r="M697" t="str">
            <v>Club Oroso TM</v>
          </cell>
          <cell r="N697" t="str">
            <v>Club Oroso TM</v>
          </cell>
          <cell r="O697">
            <v>39069</v>
          </cell>
          <cell r="P697">
            <v>2006</v>
          </cell>
          <cell r="Q697" t="str">
            <v>Benjamín F</v>
          </cell>
          <cell r="R697" t="str">
            <v>F</v>
          </cell>
        </row>
        <row r="698">
          <cell r="C698">
            <v>3909</v>
          </cell>
          <cell r="D698" t="str">
            <v>Bueno</v>
          </cell>
          <cell r="E698" t="str">
            <v>Bueno</v>
          </cell>
          <cell r="F698" t="str">
            <v>Paula</v>
          </cell>
          <cell r="H698" t="str">
            <v>BUENO</v>
          </cell>
          <cell r="I698" t="str">
            <v>BUENO</v>
          </cell>
          <cell r="J698" t="str">
            <v>PAULA</v>
          </cell>
          <cell r="K698" t="str">
            <v/>
          </cell>
          <cell r="L698" t="str">
            <v>Paula Bueno B.</v>
          </cell>
          <cell r="M698" t="str">
            <v>Club Oroso TM</v>
          </cell>
          <cell r="N698" t="str">
            <v>Club Oroso TM</v>
          </cell>
          <cell r="O698">
            <v>34002</v>
          </cell>
          <cell r="P698">
            <v>1993</v>
          </cell>
          <cell r="Q698" t="str">
            <v>Sénior F</v>
          </cell>
          <cell r="R698" t="str">
            <v>F</v>
          </cell>
        </row>
        <row r="699">
          <cell r="C699">
            <v>17161</v>
          </cell>
          <cell r="D699" t="str">
            <v>Calvo</v>
          </cell>
          <cell r="E699" t="str">
            <v>García</v>
          </cell>
          <cell r="F699" t="str">
            <v>Adán</v>
          </cell>
          <cell r="G699" t="str">
            <v/>
          </cell>
          <cell r="H699" t="str">
            <v>CALVO</v>
          </cell>
          <cell r="I699" t="str">
            <v>GARCIA</v>
          </cell>
          <cell r="J699" t="str">
            <v>ADAN</v>
          </cell>
          <cell r="K699" t="str">
            <v/>
          </cell>
          <cell r="L699" t="str">
            <v>Adán Calvo G.</v>
          </cell>
          <cell r="M699" t="str">
            <v>Club Oroso TM</v>
          </cell>
          <cell r="N699" t="str">
            <v>Club Oroso TM</v>
          </cell>
          <cell r="O699">
            <v>37417</v>
          </cell>
          <cell r="P699">
            <v>2002</v>
          </cell>
          <cell r="Q699" t="str">
            <v>Infantil M</v>
          </cell>
          <cell r="R699" t="str">
            <v>M</v>
          </cell>
        </row>
        <row r="700">
          <cell r="C700">
            <v>27937</v>
          </cell>
          <cell r="D700" t="str">
            <v>Castro</v>
          </cell>
          <cell r="E700" t="str">
            <v>Dosil</v>
          </cell>
          <cell r="F700" t="str">
            <v>Hugo</v>
          </cell>
          <cell r="H700" t="str">
            <v>CASTRO</v>
          </cell>
          <cell r="I700" t="str">
            <v>DOSIL</v>
          </cell>
          <cell r="J700" t="str">
            <v>HUGO</v>
          </cell>
          <cell r="K700" t="str">
            <v/>
          </cell>
          <cell r="L700" t="str">
            <v>Hugo Castro D.</v>
          </cell>
          <cell r="M700" t="str">
            <v>Club Oroso TM</v>
          </cell>
          <cell r="N700" t="str">
            <v>Club Oroso TM</v>
          </cell>
          <cell r="O700">
            <v>38767</v>
          </cell>
          <cell r="P700">
            <v>2006</v>
          </cell>
          <cell r="Q700" t="str">
            <v>Benjamín M</v>
          </cell>
          <cell r="R700" t="str">
            <v>M</v>
          </cell>
        </row>
        <row r="701">
          <cell r="C701">
            <v>1818</v>
          </cell>
          <cell r="D701" t="str">
            <v>Castro</v>
          </cell>
          <cell r="E701" t="str">
            <v>Iglesias</v>
          </cell>
          <cell r="F701" t="str">
            <v>Nuria</v>
          </cell>
          <cell r="G701" t="str">
            <v/>
          </cell>
          <cell r="H701" t="str">
            <v>CASTRO</v>
          </cell>
          <cell r="I701" t="str">
            <v>IGLESIAS</v>
          </cell>
          <cell r="J701" t="str">
            <v>NURIA</v>
          </cell>
          <cell r="K701" t="str">
            <v/>
          </cell>
          <cell r="L701" t="str">
            <v>Nuria Castro I.</v>
          </cell>
          <cell r="M701" t="str">
            <v>Club Oroso TM</v>
          </cell>
          <cell r="N701" t="str">
            <v>Club Oroso TM</v>
          </cell>
          <cell r="O701">
            <v>28542</v>
          </cell>
          <cell r="P701">
            <v>1978</v>
          </cell>
          <cell r="Q701" t="str">
            <v>Sénior F</v>
          </cell>
          <cell r="R701" t="str">
            <v>F</v>
          </cell>
        </row>
        <row r="702">
          <cell r="C702">
            <v>5085</v>
          </cell>
          <cell r="D702" t="str">
            <v>Cea</v>
          </cell>
          <cell r="E702" t="str">
            <v>Fontenla</v>
          </cell>
          <cell r="F702" t="str">
            <v>Olaya</v>
          </cell>
          <cell r="G702" t="str">
            <v/>
          </cell>
          <cell r="H702" t="str">
            <v>CEA</v>
          </cell>
          <cell r="I702" t="str">
            <v>FONTENLA</v>
          </cell>
          <cell r="J702" t="str">
            <v>OLAYA</v>
          </cell>
          <cell r="K702" t="str">
            <v/>
          </cell>
          <cell r="L702" t="str">
            <v>Olaya Cea F.</v>
          </cell>
          <cell r="M702" t="str">
            <v>Club Oroso TM</v>
          </cell>
          <cell r="N702" t="str">
            <v>Club Oroso TM</v>
          </cell>
          <cell r="O702">
            <v>33989</v>
          </cell>
          <cell r="P702">
            <v>1993</v>
          </cell>
          <cell r="Q702" t="str">
            <v>Sénior F</v>
          </cell>
          <cell r="R702" t="str">
            <v>F</v>
          </cell>
        </row>
        <row r="703">
          <cell r="C703">
            <v>17182</v>
          </cell>
          <cell r="D703" t="str">
            <v>Couselo</v>
          </cell>
          <cell r="E703" t="str">
            <v>de La Torre</v>
          </cell>
          <cell r="F703" t="str">
            <v>Juan</v>
          </cell>
          <cell r="G703" t="str">
            <v>Manuel</v>
          </cell>
          <cell r="H703" t="str">
            <v>COUSELO</v>
          </cell>
          <cell r="I703" t="str">
            <v>DE LA TORRE</v>
          </cell>
          <cell r="J703" t="str">
            <v>JUAN</v>
          </cell>
          <cell r="K703" t="str">
            <v>MANUEL</v>
          </cell>
          <cell r="L703" t="str">
            <v>Juan M. Couselo d.</v>
          </cell>
          <cell r="M703" t="str">
            <v>Club Oroso TM</v>
          </cell>
          <cell r="N703" t="str">
            <v>Club Oroso TM</v>
          </cell>
          <cell r="O703">
            <v>27072</v>
          </cell>
          <cell r="P703">
            <v>1974</v>
          </cell>
          <cell r="Q703" t="str">
            <v>Vet +40 M</v>
          </cell>
          <cell r="R703" t="str">
            <v>M</v>
          </cell>
        </row>
        <row r="704">
          <cell r="C704">
            <v>17183</v>
          </cell>
          <cell r="D704" t="str">
            <v>Couselo</v>
          </cell>
          <cell r="E704" t="str">
            <v>Palta</v>
          </cell>
          <cell r="F704" t="str">
            <v>Naiara</v>
          </cell>
          <cell r="G704" t="str">
            <v/>
          </cell>
          <cell r="H704" t="str">
            <v>COUSELO</v>
          </cell>
          <cell r="I704" t="str">
            <v>PALTA</v>
          </cell>
          <cell r="J704" t="str">
            <v>NAIARA</v>
          </cell>
          <cell r="K704" t="str">
            <v/>
          </cell>
          <cell r="L704" t="str">
            <v>Naiara Couselo P.</v>
          </cell>
          <cell r="M704" t="str">
            <v>Club Oroso TM</v>
          </cell>
          <cell r="N704" t="str">
            <v>Club Oroso TM</v>
          </cell>
          <cell r="O704">
            <v>38234</v>
          </cell>
          <cell r="P704">
            <v>2004</v>
          </cell>
          <cell r="Q704" t="str">
            <v>Alevín F</v>
          </cell>
          <cell r="R704" t="str">
            <v>F</v>
          </cell>
        </row>
        <row r="705">
          <cell r="C705">
            <v>19461</v>
          </cell>
          <cell r="D705" t="str">
            <v>Díaz</v>
          </cell>
          <cell r="E705" t="str">
            <v>Márquez</v>
          </cell>
          <cell r="F705" t="str">
            <v>Belén</v>
          </cell>
          <cell r="G705" t="str">
            <v/>
          </cell>
          <cell r="H705" t="str">
            <v>DIAZ</v>
          </cell>
          <cell r="I705" t="str">
            <v>MARQUEZ</v>
          </cell>
          <cell r="J705" t="str">
            <v>BELEN</v>
          </cell>
          <cell r="K705" t="str">
            <v/>
          </cell>
          <cell r="L705" t="str">
            <v>Belén Díaz M.</v>
          </cell>
          <cell r="M705" t="str">
            <v>Club Oroso TM</v>
          </cell>
          <cell r="N705" t="str">
            <v>Club Oroso TM</v>
          </cell>
          <cell r="O705">
            <v>33864</v>
          </cell>
          <cell r="P705">
            <v>1992</v>
          </cell>
          <cell r="Q705" t="str">
            <v>Sénior F</v>
          </cell>
          <cell r="R705" t="str">
            <v>F</v>
          </cell>
        </row>
        <row r="706">
          <cell r="C706">
            <v>1584</v>
          </cell>
          <cell r="D706" t="str">
            <v>Enseñat</v>
          </cell>
          <cell r="E706" t="str">
            <v>Berea</v>
          </cell>
          <cell r="F706" t="str">
            <v>Jacobo</v>
          </cell>
          <cell r="G706" t="str">
            <v>José</v>
          </cell>
          <cell r="H706" t="str">
            <v>ENSEÑAT</v>
          </cell>
          <cell r="I706" t="str">
            <v>BEREA</v>
          </cell>
          <cell r="J706" t="str">
            <v>JACOBO</v>
          </cell>
          <cell r="K706" t="str">
            <v>JOSE</v>
          </cell>
          <cell r="L706" t="str">
            <v>Jacobo J. Enseñat B.</v>
          </cell>
          <cell r="M706" t="str">
            <v>Club Oroso TM</v>
          </cell>
          <cell r="N706" t="str">
            <v>Club Oroso TM</v>
          </cell>
          <cell r="O706">
            <v>27628</v>
          </cell>
          <cell r="P706">
            <v>1975</v>
          </cell>
          <cell r="Q706" t="str">
            <v>Vet +40 M</v>
          </cell>
          <cell r="R706" t="str">
            <v>M</v>
          </cell>
        </row>
        <row r="707">
          <cell r="C707">
            <v>2399</v>
          </cell>
          <cell r="D707" t="str">
            <v>Espantoso</v>
          </cell>
          <cell r="E707" t="str">
            <v>Sande</v>
          </cell>
          <cell r="F707" t="str">
            <v>Marcos</v>
          </cell>
          <cell r="G707" t="str">
            <v/>
          </cell>
          <cell r="H707" t="str">
            <v>ESPANTOSO</v>
          </cell>
          <cell r="I707" t="str">
            <v>SANDE</v>
          </cell>
          <cell r="J707" t="str">
            <v>MARCOS</v>
          </cell>
          <cell r="K707" t="str">
            <v/>
          </cell>
          <cell r="L707" t="str">
            <v>Marcos Espantoso S.</v>
          </cell>
          <cell r="M707" t="str">
            <v>Club Oroso TM</v>
          </cell>
          <cell r="N707" t="str">
            <v>Club Oroso TM</v>
          </cell>
          <cell r="O707">
            <v>30510</v>
          </cell>
          <cell r="P707">
            <v>1983</v>
          </cell>
          <cell r="Q707" t="str">
            <v>Sénior M</v>
          </cell>
          <cell r="R707" t="str">
            <v>M</v>
          </cell>
        </row>
        <row r="708">
          <cell r="C708">
            <v>50230</v>
          </cell>
          <cell r="D708" t="str">
            <v>Fernandes</v>
          </cell>
          <cell r="E708" t="str">
            <v>de Oliveira</v>
          </cell>
          <cell r="F708" t="str">
            <v>Tiago</v>
          </cell>
          <cell r="G708" t="str">
            <v>Alexandre</v>
          </cell>
          <cell r="H708" t="str">
            <v>FERNANDES</v>
          </cell>
          <cell r="I708" t="str">
            <v>DE OLIVEIRA</v>
          </cell>
          <cell r="J708" t="str">
            <v>TIAGO</v>
          </cell>
          <cell r="K708" t="str">
            <v>ALEXANDRE</v>
          </cell>
          <cell r="L708" t="str">
            <v>Tiago A. Fernandes d.</v>
          </cell>
          <cell r="M708" t="str">
            <v>Club Oroso TM</v>
          </cell>
          <cell r="N708" t="str">
            <v>Club Oroso TM</v>
          </cell>
          <cell r="O708">
            <v>28774</v>
          </cell>
          <cell r="P708">
            <v>1978</v>
          </cell>
          <cell r="Q708" t="str">
            <v>Sénior M</v>
          </cell>
          <cell r="R708" t="str">
            <v>M</v>
          </cell>
        </row>
        <row r="709">
          <cell r="C709">
            <v>50588</v>
          </cell>
          <cell r="D709" t="str">
            <v>Fernández</v>
          </cell>
          <cell r="E709" t="str">
            <v>Mejuto</v>
          </cell>
          <cell r="F709" t="str">
            <v>Manuel</v>
          </cell>
          <cell r="H709" t="str">
            <v>FERNANDEZ</v>
          </cell>
          <cell r="I709" t="str">
            <v>MEJUTO</v>
          </cell>
          <cell r="J709" t="str">
            <v>MANUEL</v>
          </cell>
          <cell r="K709" t="str">
            <v/>
          </cell>
          <cell r="L709" t="str">
            <v>Manuel Fernández M.</v>
          </cell>
          <cell r="M709" t="str">
            <v>Club Oroso TM</v>
          </cell>
          <cell r="N709" t="str">
            <v>Club Oroso TM</v>
          </cell>
          <cell r="P709">
            <v>0</v>
          </cell>
          <cell r="Q709" t="str">
            <v>- M</v>
          </cell>
          <cell r="R709" t="str">
            <v>M</v>
          </cell>
        </row>
        <row r="710">
          <cell r="C710">
            <v>2046</v>
          </cell>
          <cell r="D710" t="str">
            <v>Fernández</v>
          </cell>
          <cell r="E710" t="str">
            <v>Sánchez</v>
          </cell>
          <cell r="F710" t="str">
            <v>Cristina</v>
          </cell>
          <cell r="G710" t="str">
            <v/>
          </cell>
          <cell r="H710" t="str">
            <v>FERNANDEZ</v>
          </cell>
          <cell r="I710" t="str">
            <v>SANCHEZ</v>
          </cell>
          <cell r="J710" t="str">
            <v>CRISTINA</v>
          </cell>
          <cell r="K710" t="str">
            <v/>
          </cell>
          <cell r="L710" t="str">
            <v>Cristina Fernández S.</v>
          </cell>
          <cell r="M710" t="str">
            <v>Club Oroso TM</v>
          </cell>
          <cell r="N710" t="str">
            <v>Club Oroso TM</v>
          </cell>
          <cell r="O710">
            <v>29375</v>
          </cell>
          <cell r="P710">
            <v>1980</v>
          </cell>
          <cell r="Q710" t="str">
            <v>Sénior F</v>
          </cell>
          <cell r="R710" t="str">
            <v>F</v>
          </cell>
        </row>
        <row r="711">
          <cell r="C711">
            <v>22036</v>
          </cell>
          <cell r="D711" t="str">
            <v>Fernández</v>
          </cell>
          <cell r="E711" t="str">
            <v>Villaverde</v>
          </cell>
          <cell r="F711" t="str">
            <v>Martín</v>
          </cell>
          <cell r="H711" t="str">
            <v>FERNANDEZ</v>
          </cell>
          <cell r="I711" t="str">
            <v>VILLAVERDE</v>
          </cell>
          <cell r="J711" t="str">
            <v>MARTIN</v>
          </cell>
          <cell r="K711" t="str">
            <v/>
          </cell>
          <cell r="L711" t="str">
            <v>Martín Fernández V.</v>
          </cell>
          <cell r="M711" t="str">
            <v>Club Oroso TM</v>
          </cell>
          <cell r="N711" t="str">
            <v>Club Oroso TM</v>
          </cell>
          <cell r="O711">
            <v>38155</v>
          </cell>
          <cell r="P711">
            <v>2004</v>
          </cell>
          <cell r="Q711" t="str">
            <v>Alevín M</v>
          </cell>
          <cell r="R711" t="str">
            <v>M</v>
          </cell>
        </row>
        <row r="712">
          <cell r="C712">
            <v>18787</v>
          </cell>
          <cell r="D712" t="str">
            <v>Figueroa</v>
          </cell>
          <cell r="E712" t="str">
            <v>Martínez</v>
          </cell>
          <cell r="F712" t="str">
            <v>Antón</v>
          </cell>
          <cell r="G712" t="str">
            <v/>
          </cell>
          <cell r="H712" t="str">
            <v>FIGUEROA</v>
          </cell>
          <cell r="I712" t="str">
            <v>MARTINEZ</v>
          </cell>
          <cell r="J712" t="str">
            <v>ANTON</v>
          </cell>
          <cell r="K712" t="str">
            <v/>
          </cell>
          <cell r="L712" t="str">
            <v>Antón Figueroa M.</v>
          </cell>
          <cell r="M712" t="str">
            <v>Club Oroso TM</v>
          </cell>
          <cell r="N712" t="str">
            <v>Club Oroso TM</v>
          </cell>
          <cell r="O712">
            <v>37622</v>
          </cell>
          <cell r="P712">
            <v>2003</v>
          </cell>
          <cell r="Q712" t="str">
            <v>Infantil M</v>
          </cell>
          <cell r="R712" t="str">
            <v>M</v>
          </cell>
        </row>
        <row r="713">
          <cell r="C713">
            <v>18788</v>
          </cell>
          <cell r="D713" t="str">
            <v>Figueroa</v>
          </cell>
          <cell r="E713" t="str">
            <v>Rodríguez</v>
          </cell>
          <cell r="F713" t="str">
            <v>Marco</v>
          </cell>
          <cell r="G713" t="str">
            <v>Antonio</v>
          </cell>
          <cell r="H713" t="str">
            <v>FIGUEROA</v>
          </cell>
          <cell r="I713" t="str">
            <v>RODRIGUEZ</v>
          </cell>
          <cell r="J713" t="str">
            <v>MARCO</v>
          </cell>
          <cell r="K713" t="str">
            <v>ANTONIO</v>
          </cell>
          <cell r="L713" t="str">
            <v>Marco A. Figueroa R.</v>
          </cell>
          <cell r="M713" t="str">
            <v>Club Oroso TM</v>
          </cell>
          <cell r="N713" t="str">
            <v>Club Oroso TM</v>
          </cell>
          <cell r="O713">
            <v>26299</v>
          </cell>
          <cell r="P713">
            <v>1972</v>
          </cell>
          <cell r="Q713" t="str">
            <v>Vet +40 M</v>
          </cell>
          <cell r="R713" t="str">
            <v>M</v>
          </cell>
        </row>
        <row r="714">
          <cell r="C714">
            <v>17861</v>
          </cell>
          <cell r="D714" t="str">
            <v>Flores</v>
          </cell>
          <cell r="E714" t="str">
            <v>Palta</v>
          </cell>
          <cell r="F714" t="str">
            <v>Giovanni</v>
          </cell>
          <cell r="G714" t="str">
            <v/>
          </cell>
          <cell r="H714" t="str">
            <v>FLORES</v>
          </cell>
          <cell r="I714" t="str">
            <v>PALTA</v>
          </cell>
          <cell r="J714" t="str">
            <v>GIOVANNI</v>
          </cell>
          <cell r="K714" t="str">
            <v/>
          </cell>
          <cell r="L714" t="str">
            <v>Giovanni Flores P.</v>
          </cell>
          <cell r="M714" t="str">
            <v>Club Oroso TM</v>
          </cell>
          <cell r="N714" t="str">
            <v>Club Oroso TM</v>
          </cell>
          <cell r="O714">
            <v>34613</v>
          </cell>
          <cell r="P714">
            <v>1994</v>
          </cell>
          <cell r="Q714" t="str">
            <v>Sub-23 M</v>
          </cell>
          <cell r="R714" t="str">
            <v>M</v>
          </cell>
        </row>
        <row r="715">
          <cell r="C715">
            <v>21799</v>
          </cell>
          <cell r="D715" t="str">
            <v>Fukuhara</v>
          </cell>
          <cell r="F715" t="str">
            <v>Paula</v>
          </cell>
          <cell r="G715" t="str">
            <v>Natsuko</v>
          </cell>
          <cell r="H715" t="str">
            <v>FUKUHARA</v>
          </cell>
          <cell r="I715" t="str">
            <v/>
          </cell>
          <cell r="J715" t="str">
            <v>PAULA</v>
          </cell>
          <cell r="K715" t="str">
            <v>NATSUKO</v>
          </cell>
          <cell r="L715" t="str">
            <v>Paula N. Fukuhara</v>
          </cell>
          <cell r="M715" t="str">
            <v>Club Oroso TM</v>
          </cell>
          <cell r="N715" t="str">
            <v>Club Oroso TM</v>
          </cell>
          <cell r="O715">
            <v>32206</v>
          </cell>
          <cell r="P715">
            <v>1988</v>
          </cell>
          <cell r="Q715" t="str">
            <v>Sénior F</v>
          </cell>
          <cell r="R715" t="str">
            <v>F</v>
          </cell>
        </row>
        <row r="716">
          <cell r="C716">
            <v>15369</v>
          </cell>
          <cell r="D716" t="str">
            <v>García</v>
          </cell>
          <cell r="E716" t="str">
            <v>Alonso</v>
          </cell>
          <cell r="F716" t="str">
            <v>José</v>
          </cell>
          <cell r="G716" t="str">
            <v>Ramón</v>
          </cell>
          <cell r="H716" t="str">
            <v>GARCIA</v>
          </cell>
          <cell r="I716" t="str">
            <v>ALONSO</v>
          </cell>
          <cell r="J716" t="str">
            <v>JOSE</v>
          </cell>
          <cell r="K716" t="str">
            <v>RAMON</v>
          </cell>
          <cell r="L716" t="str">
            <v>José R. García A.</v>
          </cell>
          <cell r="M716" t="str">
            <v>Club Oroso TM</v>
          </cell>
          <cell r="N716" t="str">
            <v>Club Oroso TM</v>
          </cell>
          <cell r="O716">
            <v>21186</v>
          </cell>
          <cell r="P716">
            <v>1958</v>
          </cell>
          <cell r="Q716" t="str">
            <v>Vet +50 M</v>
          </cell>
          <cell r="R716" t="str">
            <v>M</v>
          </cell>
        </row>
        <row r="717">
          <cell r="C717">
            <v>22139</v>
          </cell>
          <cell r="D717" t="str">
            <v>García</v>
          </cell>
          <cell r="E717" t="str">
            <v>del Oro</v>
          </cell>
          <cell r="F717" t="str">
            <v>Cleo</v>
          </cell>
          <cell r="H717" t="str">
            <v>GARCIA</v>
          </cell>
          <cell r="I717" t="str">
            <v>DEL ORO</v>
          </cell>
          <cell r="J717" t="str">
            <v>CLEO</v>
          </cell>
          <cell r="K717" t="str">
            <v/>
          </cell>
          <cell r="L717" t="str">
            <v>Cleo García d.</v>
          </cell>
          <cell r="M717" t="str">
            <v>Club Oroso TM</v>
          </cell>
          <cell r="N717" t="str">
            <v>Club Oroso TM</v>
          </cell>
          <cell r="O717">
            <v>38952</v>
          </cell>
          <cell r="P717">
            <v>2006</v>
          </cell>
          <cell r="Q717" t="str">
            <v>Benjamín F</v>
          </cell>
          <cell r="R717" t="str">
            <v>F</v>
          </cell>
        </row>
        <row r="718">
          <cell r="C718">
            <v>18068</v>
          </cell>
          <cell r="D718" t="str">
            <v>García</v>
          </cell>
          <cell r="E718" t="str">
            <v>García</v>
          </cell>
          <cell r="F718" t="str">
            <v>José</v>
          </cell>
          <cell r="G718" t="str">
            <v>Ramón</v>
          </cell>
          <cell r="H718" t="str">
            <v>GARCIA</v>
          </cell>
          <cell r="I718" t="str">
            <v>GARCIA</v>
          </cell>
          <cell r="J718" t="str">
            <v>JOSE</v>
          </cell>
          <cell r="K718" t="str">
            <v>RAMON</v>
          </cell>
          <cell r="L718" t="str">
            <v>José R. García G.</v>
          </cell>
          <cell r="M718" t="str">
            <v>Club Oroso TM</v>
          </cell>
          <cell r="N718" t="str">
            <v>Club Oroso TM</v>
          </cell>
          <cell r="O718">
            <v>24684</v>
          </cell>
          <cell r="P718">
            <v>1967</v>
          </cell>
          <cell r="Q718" t="str">
            <v>Vet +50 M</v>
          </cell>
          <cell r="R718" t="str">
            <v>M</v>
          </cell>
        </row>
        <row r="719">
          <cell r="C719">
            <v>22038</v>
          </cell>
          <cell r="D719" t="str">
            <v>García</v>
          </cell>
          <cell r="E719" t="str">
            <v>Gil</v>
          </cell>
          <cell r="F719" t="str">
            <v>Hugo</v>
          </cell>
          <cell r="G719" t="str">
            <v>Iván</v>
          </cell>
          <cell r="H719" t="str">
            <v>GARCIA</v>
          </cell>
          <cell r="I719" t="str">
            <v>GIL</v>
          </cell>
          <cell r="J719" t="str">
            <v>HUGO</v>
          </cell>
          <cell r="K719" t="str">
            <v>IVAN</v>
          </cell>
          <cell r="L719" t="str">
            <v>Hugo I. García G.</v>
          </cell>
          <cell r="M719" t="str">
            <v>Club Oroso TM</v>
          </cell>
          <cell r="N719" t="str">
            <v>Club Oroso TM</v>
          </cell>
          <cell r="O719">
            <v>38001</v>
          </cell>
          <cell r="P719">
            <v>2004</v>
          </cell>
          <cell r="Q719" t="str">
            <v>Alevín M</v>
          </cell>
          <cell r="R719" t="str">
            <v>M</v>
          </cell>
        </row>
        <row r="720">
          <cell r="C720">
            <v>9942</v>
          </cell>
          <cell r="D720" t="str">
            <v>García</v>
          </cell>
          <cell r="E720" t="str">
            <v>Paz</v>
          </cell>
          <cell r="F720" t="str">
            <v>Daniel</v>
          </cell>
          <cell r="G720" t="str">
            <v/>
          </cell>
          <cell r="H720" t="str">
            <v>GARCIA</v>
          </cell>
          <cell r="I720" t="str">
            <v>PAZ</v>
          </cell>
          <cell r="J720" t="str">
            <v>DANIEL</v>
          </cell>
          <cell r="K720" t="str">
            <v/>
          </cell>
          <cell r="L720" t="str">
            <v>Daniel García P.</v>
          </cell>
          <cell r="M720" t="str">
            <v>Club Oroso TM</v>
          </cell>
          <cell r="N720" t="str">
            <v>Club Oroso TM</v>
          </cell>
          <cell r="O720">
            <v>35065</v>
          </cell>
          <cell r="P720">
            <v>1996</v>
          </cell>
          <cell r="Q720" t="str">
            <v>Sub-23 M</v>
          </cell>
          <cell r="R720" t="str">
            <v>M</v>
          </cell>
        </row>
        <row r="721">
          <cell r="C721">
            <v>50603</v>
          </cell>
          <cell r="D721" t="str">
            <v>García</v>
          </cell>
          <cell r="F721" t="str">
            <v>Cleo</v>
          </cell>
          <cell r="H721" t="str">
            <v>GARCIA</v>
          </cell>
          <cell r="I721" t="str">
            <v/>
          </cell>
          <cell r="J721" t="str">
            <v>CLEO</v>
          </cell>
          <cell r="K721" t="str">
            <v/>
          </cell>
          <cell r="L721" t="str">
            <v>Cleo García</v>
          </cell>
          <cell r="M721" t="str">
            <v>Club Oroso TM</v>
          </cell>
          <cell r="N721" t="str">
            <v>Club Oroso TM</v>
          </cell>
          <cell r="O721">
            <v>38718</v>
          </cell>
          <cell r="P721">
            <v>2006</v>
          </cell>
          <cell r="Q721" t="str">
            <v>Benjamín F</v>
          </cell>
          <cell r="R721" t="str">
            <v>F</v>
          </cell>
        </row>
        <row r="722">
          <cell r="C722">
            <v>20004</v>
          </cell>
          <cell r="D722" t="str">
            <v>Gil</v>
          </cell>
          <cell r="E722" t="str">
            <v/>
          </cell>
          <cell r="F722" t="str">
            <v>Juan</v>
          </cell>
          <cell r="G722" t="str">
            <v/>
          </cell>
          <cell r="H722" t="str">
            <v>GIL</v>
          </cell>
          <cell r="I722" t="str">
            <v/>
          </cell>
          <cell r="J722" t="str">
            <v>JUAN</v>
          </cell>
          <cell r="K722" t="str">
            <v/>
          </cell>
          <cell r="L722" t="str">
            <v>Juan Gil</v>
          </cell>
          <cell r="M722" t="str">
            <v>Club Oroso TM</v>
          </cell>
          <cell r="N722" t="str">
            <v>Club Oroso TM</v>
          </cell>
          <cell r="P722">
            <v>0</v>
          </cell>
          <cell r="Q722" t="str">
            <v>- M</v>
          </cell>
          <cell r="R722" t="str">
            <v>M</v>
          </cell>
        </row>
        <row r="723">
          <cell r="C723">
            <v>15574</v>
          </cell>
          <cell r="D723" t="str">
            <v>Gómez</v>
          </cell>
          <cell r="E723" t="str">
            <v>Vieites</v>
          </cell>
          <cell r="F723" t="str">
            <v>Carmen</v>
          </cell>
          <cell r="G723" t="str">
            <v/>
          </cell>
          <cell r="H723" t="str">
            <v>GOMEZ</v>
          </cell>
          <cell r="I723" t="str">
            <v>VIEITES</v>
          </cell>
          <cell r="J723" t="str">
            <v>CARMEN</v>
          </cell>
          <cell r="K723" t="str">
            <v/>
          </cell>
          <cell r="L723" t="str">
            <v>Carmen Gómez V.</v>
          </cell>
          <cell r="M723" t="str">
            <v>Club Oroso TM</v>
          </cell>
          <cell r="N723" t="str">
            <v>Club Oroso TM</v>
          </cell>
          <cell r="O723">
            <v>34497</v>
          </cell>
          <cell r="P723">
            <v>1994</v>
          </cell>
          <cell r="Q723" t="str">
            <v>Sub-23 F</v>
          </cell>
          <cell r="R723" t="str">
            <v>F</v>
          </cell>
        </row>
        <row r="724">
          <cell r="C724">
            <v>17015</v>
          </cell>
          <cell r="D724" t="str">
            <v>Gómez</v>
          </cell>
          <cell r="E724" t="str">
            <v>Villasenín</v>
          </cell>
          <cell r="F724" t="str">
            <v>David</v>
          </cell>
          <cell r="G724" t="str">
            <v/>
          </cell>
          <cell r="H724" t="str">
            <v>GOMEZ</v>
          </cell>
          <cell r="I724" t="str">
            <v>VILLASENIN</v>
          </cell>
          <cell r="J724" t="str">
            <v>DAVID</v>
          </cell>
          <cell r="K724" t="str">
            <v/>
          </cell>
          <cell r="L724" t="str">
            <v>David Gómez V.</v>
          </cell>
          <cell r="M724" t="str">
            <v>Club Oroso TM</v>
          </cell>
          <cell r="N724" t="str">
            <v>Club Oroso TM</v>
          </cell>
          <cell r="O724">
            <v>30756</v>
          </cell>
          <cell r="P724">
            <v>1984</v>
          </cell>
          <cell r="Q724" t="str">
            <v>Sénior M</v>
          </cell>
          <cell r="R724" t="str">
            <v>M</v>
          </cell>
        </row>
        <row r="725">
          <cell r="C725">
            <v>10023</v>
          </cell>
          <cell r="D725" t="str">
            <v>González</v>
          </cell>
          <cell r="E725" t="str">
            <v>Farias</v>
          </cell>
          <cell r="F725" t="str">
            <v>Camilo</v>
          </cell>
          <cell r="G725" t="str">
            <v/>
          </cell>
          <cell r="H725" t="str">
            <v>GONZALEZ</v>
          </cell>
          <cell r="I725" t="str">
            <v>FARIAS</v>
          </cell>
          <cell r="J725" t="str">
            <v>CAMILO</v>
          </cell>
          <cell r="K725" t="str">
            <v/>
          </cell>
          <cell r="L725" t="str">
            <v>Camilo González F.</v>
          </cell>
          <cell r="M725" t="str">
            <v>Club Oroso TM</v>
          </cell>
          <cell r="N725" t="str">
            <v>Club Oroso TM</v>
          </cell>
          <cell r="O725">
            <v>27760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21857</v>
          </cell>
          <cell r="D726" t="str">
            <v>González</v>
          </cell>
          <cell r="E726" t="str">
            <v>Sánchez</v>
          </cell>
          <cell r="F726" t="str">
            <v>ABRIL</v>
          </cell>
          <cell r="G726" t="str">
            <v/>
          </cell>
          <cell r="H726" t="str">
            <v>GONZALEZ</v>
          </cell>
          <cell r="I726" t="str">
            <v>SANCHEZ</v>
          </cell>
          <cell r="J726" t="str">
            <v>ABRIL</v>
          </cell>
          <cell r="K726" t="str">
            <v/>
          </cell>
          <cell r="L726" t="str">
            <v>ABRIL González S.</v>
          </cell>
          <cell r="M726" t="str">
            <v>Club Oroso TM</v>
          </cell>
          <cell r="N726" t="str">
            <v>Club Oroso TM</v>
          </cell>
          <cell r="O726">
            <v>38175</v>
          </cell>
          <cell r="P726">
            <v>2004</v>
          </cell>
          <cell r="Q726" t="str">
            <v>Alevín F</v>
          </cell>
          <cell r="R726" t="str">
            <v>F</v>
          </cell>
        </row>
        <row r="727">
          <cell r="C727">
            <v>21839</v>
          </cell>
          <cell r="D727" t="str">
            <v>González</v>
          </cell>
          <cell r="E727" t="str">
            <v>Sánchez</v>
          </cell>
          <cell r="F727" t="str">
            <v>Camilo</v>
          </cell>
          <cell r="G727" t="str">
            <v/>
          </cell>
          <cell r="H727" t="str">
            <v>GONZALEZ</v>
          </cell>
          <cell r="I727" t="str">
            <v>SANCHEZ</v>
          </cell>
          <cell r="J727" t="str">
            <v>CAMILO</v>
          </cell>
          <cell r="K727" t="str">
            <v/>
          </cell>
          <cell r="L727" t="str">
            <v>Camilo González S.</v>
          </cell>
          <cell r="M727" t="str">
            <v>Club Oroso TM</v>
          </cell>
          <cell r="N727" t="str">
            <v>Club Oroso TM</v>
          </cell>
          <cell r="O727">
            <v>36607</v>
          </cell>
          <cell r="P727">
            <v>2000</v>
          </cell>
          <cell r="Q727" t="str">
            <v>Juvenil M</v>
          </cell>
          <cell r="R727" t="str">
            <v>M</v>
          </cell>
        </row>
        <row r="728">
          <cell r="C728">
            <v>18340</v>
          </cell>
          <cell r="D728" t="str">
            <v>Guerra</v>
          </cell>
          <cell r="E728" t="str">
            <v>Paz</v>
          </cell>
          <cell r="F728" t="str">
            <v>Gonzalo</v>
          </cell>
          <cell r="G728" t="str">
            <v/>
          </cell>
          <cell r="H728" t="str">
            <v>GUERRA</v>
          </cell>
          <cell r="I728" t="str">
            <v>PAZ</v>
          </cell>
          <cell r="J728" t="str">
            <v>GONZALO</v>
          </cell>
          <cell r="K728" t="str">
            <v/>
          </cell>
          <cell r="L728" t="str">
            <v>Gonzalo Guerra P.</v>
          </cell>
          <cell r="M728" t="str">
            <v>Club Oroso TM</v>
          </cell>
          <cell r="N728" t="str">
            <v>Club Oroso TM</v>
          </cell>
          <cell r="O728">
            <v>37472</v>
          </cell>
          <cell r="P728">
            <v>2002</v>
          </cell>
          <cell r="Q728" t="str">
            <v>Infantil M</v>
          </cell>
          <cell r="R728" t="str">
            <v>M</v>
          </cell>
        </row>
        <row r="729">
          <cell r="C729">
            <v>18782</v>
          </cell>
          <cell r="D729" t="str">
            <v>Iglesias</v>
          </cell>
          <cell r="E729" t="str">
            <v>Fandiño</v>
          </cell>
          <cell r="F729" t="str">
            <v>Alexandre</v>
          </cell>
          <cell r="G729" t="str">
            <v/>
          </cell>
          <cell r="H729" t="str">
            <v>IGLESIAS</v>
          </cell>
          <cell r="I729" t="str">
            <v>FANDIÑO</v>
          </cell>
          <cell r="J729" t="str">
            <v>ALEXANDRE</v>
          </cell>
          <cell r="K729" t="str">
            <v/>
          </cell>
          <cell r="L729" t="str">
            <v>Alexandre Iglesias F.</v>
          </cell>
          <cell r="M729" t="str">
            <v>Club Oroso TM</v>
          </cell>
          <cell r="N729" t="str">
            <v>Club Oroso TM</v>
          </cell>
          <cell r="O729">
            <v>37596</v>
          </cell>
          <cell r="P729">
            <v>2002</v>
          </cell>
          <cell r="Q729" t="str">
            <v>Infantil M</v>
          </cell>
          <cell r="R729" t="str">
            <v>M</v>
          </cell>
        </row>
        <row r="730">
          <cell r="C730">
            <v>2336</v>
          </cell>
          <cell r="D730" t="str">
            <v>Iglesias</v>
          </cell>
          <cell r="E730" t="str">
            <v>Quiroga</v>
          </cell>
          <cell r="F730" t="str">
            <v>Noelia</v>
          </cell>
          <cell r="H730" t="str">
            <v>IGLESIAS</v>
          </cell>
          <cell r="I730" t="str">
            <v>QUIROGA</v>
          </cell>
          <cell r="J730" t="str">
            <v>NOELIA</v>
          </cell>
          <cell r="K730" t="str">
            <v/>
          </cell>
          <cell r="L730" t="str">
            <v>Noelia Iglesias Q.</v>
          </cell>
          <cell r="M730" t="str">
            <v>Club Oroso TM</v>
          </cell>
          <cell r="N730" t="str">
            <v>Club Oroso TM</v>
          </cell>
          <cell r="O730">
            <v>30291</v>
          </cell>
          <cell r="P730">
            <v>1982</v>
          </cell>
          <cell r="Q730" t="str">
            <v>Sénior F</v>
          </cell>
          <cell r="R730" t="str">
            <v>F</v>
          </cell>
        </row>
        <row r="731">
          <cell r="C731">
            <v>4901</v>
          </cell>
          <cell r="D731" t="str">
            <v>Kazeem</v>
          </cell>
          <cell r="E731" t="str">
            <v>Kolawole</v>
          </cell>
          <cell r="F731" t="str">
            <v>Ahmed</v>
          </cell>
          <cell r="G731" t="str">
            <v/>
          </cell>
          <cell r="H731" t="str">
            <v>KAZEEM</v>
          </cell>
          <cell r="I731" t="str">
            <v>KOLAWOLE</v>
          </cell>
          <cell r="J731" t="str">
            <v>AHMED</v>
          </cell>
          <cell r="K731" t="str">
            <v/>
          </cell>
          <cell r="L731" t="str">
            <v>Ahmed Kazeem K.</v>
          </cell>
          <cell r="M731" t="str">
            <v>Club Oroso TM</v>
          </cell>
          <cell r="N731" t="str">
            <v>Club Oroso TM</v>
          </cell>
          <cell r="O731">
            <v>31736</v>
          </cell>
          <cell r="P731">
            <v>1986</v>
          </cell>
          <cell r="Q731" t="str">
            <v>Sénior M</v>
          </cell>
          <cell r="R731" t="str">
            <v>M</v>
          </cell>
        </row>
        <row r="732">
          <cell r="C732">
            <v>27248</v>
          </cell>
          <cell r="D732" t="str">
            <v>Lebedeva</v>
          </cell>
          <cell r="F732" t="str">
            <v>Viktoriia</v>
          </cell>
          <cell r="H732" t="str">
            <v>LEBEDEVA</v>
          </cell>
          <cell r="I732" t="str">
            <v/>
          </cell>
          <cell r="J732" t="str">
            <v>VIKTORIIA</v>
          </cell>
          <cell r="K732" t="str">
            <v/>
          </cell>
          <cell r="L732" t="str">
            <v>Viktoriia Lebedeva</v>
          </cell>
          <cell r="M732" t="str">
            <v>Club Oroso TM</v>
          </cell>
          <cell r="N732" t="str">
            <v>Club Oroso TM</v>
          </cell>
          <cell r="O732">
            <v>33859</v>
          </cell>
          <cell r="P732">
            <v>1992</v>
          </cell>
          <cell r="Q732" t="str">
            <v>Sénior F</v>
          </cell>
          <cell r="R732" t="str">
            <v>F</v>
          </cell>
        </row>
        <row r="733">
          <cell r="C733">
            <v>6852</v>
          </cell>
          <cell r="D733" t="str">
            <v>López</v>
          </cell>
          <cell r="E733" t="str">
            <v>Loureiro</v>
          </cell>
          <cell r="F733" t="str">
            <v>Iago</v>
          </cell>
          <cell r="G733" t="str">
            <v>André</v>
          </cell>
          <cell r="H733" t="str">
            <v>LOPEZ</v>
          </cell>
          <cell r="I733" t="str">
            <v>LOUREIRO</v>
          </cell>
          <cell r="J733" t="str">
            <v>IAGO</v>
          </cell>
          <cell r="K733" t="str">
            <v>ANDRE</v>
          </cell>
          <cell r="L733" t="str">
            <v>Iago A. López L.</v>
          </cell>
          <cell r="M733" t="str">
            <v>Club Oroso TM</v>
          </cell>
          <cell r="N733" t="str">
            <v>Club Oroso TM</v>
          </cell>
          <cell r="O733">
            <v>35325</v>
          </cell>
          <cell r="P733">
            <v>1996</v>
          </cell>
          <cell r="Q733" t="str">
            <v>Sub-23 M</v>
          </cell>
          <cell r="R733" t="str">
            <v>M</v>
          </cell>
        </row>
        <row r="734">
          <cell r="C734">
            <v>17186</v>
          </cell>
          <cell r="D734" t="str">
            <v>López</v>
          </cell>
          <cell r="E734" t="str">
            <v>Rodríguez</v>
          </cell>
          <cell r="F734" t="str">
            <v>Juan</v>
          </cell>
          <cell r="G734" t="str">
            <v>Gil</v>
          </cell>
          <cell r="H734" t="str">
            <v>LOPEZ</v>
          </cell>
          <cell r="I734" t="str">
            <v>RODRIGUEZ</v>
          </cell>
          <cell r="J734" t="str">
            <v>JUAN</v>
          </cell>
          <cell r="K734" t="str">
            <v>GIL</v>
          </cell>
          <cell r="L734" t="str">
            <v>Juan G. López R.</v>
          </cell>
          <cell r="M734" t="str">
            <v>Club Oroso TM</v>
          </cell>
          <cell r="N734" t="str">
            <v>Club Oroso TM</v>
          </cell>
          <cell r="O734">
            <v>26299</v>
          </cell>
          <cell r="P734">
            <v>1972</v>
          </cell>
          <cell r="Q734" t="str">
            <v>Vet +40 M</v>
          </cell>
          <cell r="R734" t="str">
            <v>M</v>
          </cell>
        </row>
        <row r="735">
          <cell r="C735">
            <v>21826</v>
          </cell>
          <cell r="D735" t="str">
            <v>Malov</v>
          </cell>
          <cell r="E735" t="str">
            <v>Castro</v>
          </cell>
          <cell r="F735" t="str">
            <v>Alexander</v>
          </cell>
          <cell r="H735" t="str">
            <v>MALOV</v>
          </cell>
          <cell r="I735" t="str">
            <v>CASTRO</v>
          </cell>
          <cell r="J735" t="str">
            <v>ALEXANDER</v>
          </cell>
          <cell r="K735" t="str">
            <v/>
          </cell>
          <cell r="L735" t="str">
            <v>Alexander Malov C.</v>
          </cell>
          <cell r="M735" t="str">
            <v>Club Oroso TM</v>
          </cell>
          <cell r="N735" t="str">
            <v>Club Oroso TM</v>
          </cell>
          <cell r="O735">
            <v>40962</v>
          </cell>
          <cell r="P735">
            <v>2012</v>
          </cell>
          <cell r="Q735" t="str">
            <v>Pre-Benjamín M</v>
          </cell>
          <cell r="R735" t="str">
            <v>M</v>
          </cell>
        </row>
        <row r="736">
          <cell r="C736">
            <v>1812</v>
          </cell>
          <cell r="D736" t="str">
            <v>Malov</v>
          </cell>
          <cell r="E736" t="str">
            <v>Malov</v>
          </cell>
          <cell r="F736" t="str">
            <v>Valeri</v>
          </cell>
          <cell r="G736" t="str">
            <v/>
          </cell>
          <cell r="H736" t="str">
            <v>MALOV</v>
          </cell>
          <cell r="I736" t="str">
            <v>MALOV</v>
          </cell>
          <cell r="J736" t="str">
            <v>VALERI</v>
          </cell>
          <cell r="K736" t="str">
            <v/>
          </cell>
          <cell r="L736" t="str">
            <v>Valeri Malov M.</v>
          </cell>
          <cell r="M736" t="str">
            <v>Club Oroso TM</v>
          </cell>
          <cell r="N736" t="str">
            <v>Club Oroso TM</v>
          </cell>
          <cell r="O736">
            <v>28513</v>
          </cell>
          <cell r="P736">
            <v>1978</v>
          </cell>
          <cell r="Q736" t="str">
            <v>Sénior M</v>
          </cell>
          <cell r="R736" t="str">
            <v>M</v>
          </cell>
        </row>
        <row r="737">
          <cell r="C737">
            <v>17935</v>
          </cell>
          <cell r="D737" t="str">
            <v>Martínez</v>
          </cell>
          <cell r="E737" t="str">
            <v>García</v>
          </cell>
          <cell r="F737" t="str">
            <v>Sara</v>
          </cell>
          <cell r="G737" t="str">
            <v/>
          </cell>
          <cell r="H737" t="str">
            <v>MARTINEZ</v>
          </cell>
          <cell r="I737" t="str">
            <v>GARCIA</v>
          </cell>
          <cell r="J737" t="str">
            <v>SARA</v>
          </cell>
          <cell r="K737" t="str">
            <v/>
          </cell>
          <cell r="L737" t="str">
            <v>Sara Martínez G.</v>
          </cell>
          <cell r="M737" t="str">
            <v>Club Oroso TM</v>
          </cell>
          <cell r="N737" t="str">
            <v>Club Oroso TM</v>
          </cell>
          <cell r="O737">
            <v>36256</v>
          </cell>
          <cell r="P737">
            <v>1999</v>
          </cell>
          <cell r="Q737" t="str">
            <v>Juvenil F</v>
          </cell>
          <cell r="R737" t="str">
            <v>F</v>
          </cell>
        </row>
        <row r="738">
          <cell r="C738">
            <v>22037</v>
          </cell>
          <cell r="D738" t="str">
            <v>Mirás</v>
          </cell>
          <cell r="E738" t="str">
            <v>Varela</v>
          </cell>
          <cell r="F738" t="str">
            <v>Gonzalo</v>
          </cell>
          <cell r="H738" t="str">
            <v>MIRAS</v>
          </cell>
          <cell r="I738" t="str">
            <v>VARELA</v>
          </cell>
          <cell r="J738" t="str">
            <v>GONZALO</v>
          </cell>
          <cell r="K738" t="str">
            <v/>
          </cell>
          <cell r="L738" t="str">
            <v>Gonzalo Mirás V.</v>
          </cell>
          <cell r="M738" t="str">
            <v>Club Oroso TM</v>
          </cell>
          <cell r="N738" t="str">
            <v>Club Oroso TM</v>
          </cell>
          <cell r="O738">
            <v>38167</v>
          </cell>
          <cell r="P738">
            <v>2004</v>
          </cell>
          <cell r="Q738" t="str">
            <v>Alevín M</v>
          </cell>
          <cell r="R738" t="str">
            <v>M</v>
          </cell>
        </row>
        <row r="739">
          <cell r="C739">
            <v>2562</v>
          </cell>
          <cell r="D739" t="str">
            <v>Navarro</v>
          </cell>
          <cell r="E739" t="str">
            <v>Gálvez</v>
          </cell>
          <cell r="F739" t="str">
            <v>Pere</v>
          </cell>
          <cell r="G739" t="str">
            <v/>
          </cell>
          <cell r="H739" t="str">
            <v>NAVARRO</v>
          </cell>
          <cell r="I739" t="str">
            <v>GALVEZ</v>
          </cell>
          <cell r="J739" t="str">
            <v>PERE</v>
          </cell>
          <cell r="K739" t="str">
            <v/>
          </cell>
          <cell r="L739" t="str">
            <v>Pere Navarro G.</v>
          </cell>
          <cell r="M739" t="str">
            <v>Club Oroso TM</v>
          </cell>
          <cell r="N739" t="str">
            <v>Club Oroso TM</v>
          </cell>
          <cell r="O739">
            <v>30995</v>
          </cell>
          <cell r="P739">
            <v>1984</v>
          </cell>
          <cell r="Q739" t="str">
            <v>Sénior M</v>
          </cell>
          <cell r="R739" t="str">
            <v>M</v>
          </cell>
        </row>
        <row r="740">
          <cell r="C740">
            <v>17180</v>
          </cell>
          <cell r="D740" t="str">
            <v>Obelleiro</v>
          </cell>
          <cell r="E740" t="str">
            <v>Gondell</v>
          </cell>
          <cell r="F740" t="str">
            <v>Andrés</v>
          </cell>
          <cell r="G740" t="str">
            <v/>
          </cell>
          <cell r="H740" t="str">
            <v>OBELLEIRO</v>
          </cell>
          <cell r="I740" t="str">
            <v>GONDELL</v>
          </cell>
          <cell r="J740" t="str">
            <v>ANDRES</v>
          </cell>
          <cell r="K740" t="str">
            <v/>
          </cell>
          <cell r="L740" t="str">
            <v>Andrés Obelleiro G.</v>
          </cell>
          <cell r="M740" t="str">
            <v>Club Oroso TM</v>
          </cell>
          <cell r="N740" t="str">
            <v>Club Oroso TM</v>
          </cell>
          <cell r="O740">
            <v>20660</v>
          </cell>
          <cell r="P740">
            <v>1956</v>
          </cell>
          <cell r="Q740" t="str">
            <v>Vet +60 M</v>
          </cell>
          <cell r="R740" t="str">
            <v>M</v>
          </cell>
        </row>
        <row r="741">
          <cell r="C741">
            <v>8816</v>
          </cell>
          <cell r="D741" t="str">
            <v>Padín</v>
          </cell>
          <cell r="E741" t="str">
            <v>Fernández</v>
          </cell>
          <cell r="F741" t="str">
            <v>Paula</v>
          </cell>
          <cell r="G741" t="str">
            <v/>
          </cell>
          <cell r="H741" t="str">
            <v>PADIN</v>
          </cell>
          <cell r="I741" t="str">
            <v>FERNANDEZ</v>
          </cell>
          <cell r="J741" t="str">
            <v>PAULA</v>
          </cell>
          <cell r="K741" t="str">
            <v/>
          </cell>
          <cell r="L741" t="str">
            <v>Paula Padín F.</v>
          </cell>
          <cell r="M741" t="str">
            <v>Club Oroso TM</v>
          </cell>
          <cell r="N741" t="str">
            <v>Club Oroso TM</v>
          </cell>
          <cell r="O741">
            <v>36293</v>
          </cell>
          <cell r="P741">
            <v>1999</v>
          </cell>
          <cell r="Q741" t="str">
            <v>Juvenil F</v>
          </cell>
          <cell r="R741" t="str">
            <v>F</v>
          </cell>
        </row>
        <row r="742">
          <cell r="C742">
            <v>17860</v>
          </cell>
          <cell r="D742" t="str">
            <v>Palta</v>
          </cell>
          <cell r="E742" t="str">
            <v>Barros</v>
          </cell>
          <cell r="F742" t="str">
            <v>Angélica</v>
          </cell>
          <cell r="G742" t="str">
            <v/>
          </cell>
          <cell r="H742" t="str">
            <v>PALTA</v>
          </cell>
          <cell r="I742" t="str">
            <v>BARROS</v>
          </cell>
          <cell r="J742" t="str">
            <v>ANGELICA</v>
          </cell>
          <cell r="K742" t="str">
            <v/>
          </cell>
          <cell r="L742" t="str">
            <v>Angélica Palta B.</v>
          </cell>
          <cell r="M742" t="str">
            <v>Club Oroso TM</v>
          </cell>
          <cell r="N742" t="str">
            <v>Club Oroso TM</v>
          </cell>
          <cell r="O742">
            <v>27395</v>
          </cell>
          <cell r="P742">
            <v>1975</v>
          </cell>
          <cell r="Q742" t="str">
            <v>Vet +40 F</v>
          </cell>
          <cell r="R742" t="str">
            <v>F</v>
          </cell>
        </row>
        <row r="743">
          <cell r="C743">
            <v>18783</v>
          </cell>
          <cell r="D743" t="str">
            <v>Pampín</v>
          </cell>
          <cell r="E743" t="str">
            <v>Eiras</v>
          </cell>
          <cell r="F743" t="str">
            <v>Uxío</v>
          </cell>
          <cell r="G743" t="str">
            <v/>
          </cell>
          <cell r="H743" t="str">
            <v>PAMPIN</v>
          </cell>
          <cell r="I743" t="str">
            <v>EIRAS</v>
          </cell>
          <cell r="J743" t="str">
            <v>UXIO</v>
          </cell>
          <cell r="K743" t="str">
            <v/>
          </cell>
          <cell r="L743" t="str">
            <v>Uxío Pampín E.</v>
          </cell>
          <cell r="M743" t="str">
            <v>Club Oroso TM</v>
          </cell>
          <cell r="N743" t="str">
            <v>Club Oroso TM</v>
          </cell>
          <cell r="O743">
            <v>38887</v>
          </cell>
          <cell r="P743">
            <v>2006</v>
          </cell>
          <cell r="Q743" t="str">
            <v>Benjamín M</v>
          </cell>
          <cell r="R743" t="str">
            <v>M</v>
          </cell>
        </row>
        <row r="744">
          <cell r="C744">
            <v>50231</v>
          </cell>
          <cell r="D744" t="str">
            <v>Pérez</v>
          </cell>
          <cell r="E744" t="str">
            <v>De Jesús</v>
          </cell>
          <cell r="F744" t="str">
            <v>Daniel</v>
          </cell>
          <cell r="G744" t="str">
            <v/>
          </cell>
          <cell r="H744" t="str">
            <v>PEREZ</v>
          </cell>
          <cell r="I744" t="str">
            <v>DE JESUS</v>
          </cell>
          <cell r="J744" t="str">
            <v>DANIEL</v>
          </cell>
          <cell r="K744" t="str">
            <v/>
          </cell>
          <cell r="L744" t="str">
            <v>Daniel Pérez D.</v>
          </cell>
          <cell r="M744" t="str">
            <v>Club Oroso TM</v>
          </cell>
          <cell r="N744" t="str">
            <v>Club Oroso TM</v>
          </cell>
          <cell r="O744">
            <v>35881</v>
          </cell>
          <cell r="P744">
            <v>1998</v>
          </cell>
          <cell r="Q744" t="str">
            <v>Sub-23 M</v>
          </cell>
          <cell r="R744" t="str">
            <v>M</v>
          </cell>
        </row>
        <row r="745">
          <cell r="C745">
            <v>28554</v>
          </cell>
          <cell r="D745" t="str">
            <v>Pérez</v>
          </cell>
          <cell r="E745" t="str">
            <v>de Jesús</v>
          </cell>
          <cell r="F745" t="str">
            <v>Sara</v>
          </cell>
          <cell r="H745" t="str">
            <v>PEREZ</v>
          </cell>
          <cell r="I745" t="str">
            <v>DE JESUS</v>
          </cell>
          <cell r="J745" t="str">
            <v>SARA</v>
          </cell>
          <cell r="K745" t="str">
            <v/>
          </cell>
          <cell r="L745" t="str">
            <v>Sara Pérez d.</v>
          </cell>
          <cell r="M745" t="str">
            <v>Club Oroso TM</v>
          </cell>
          <cell r="N745" t="str">
            <v>Club Oroso TM</v>
          </cell>
          <cell r="O745">
            <v>37208</v>
          </cell>
          <cell r="P745">
            <v>2001</v>
          </cell>
          <cell r="Q745" t="str">
            <v>Juvenil F</v>
          </cell>
          <cell r="R745" t="str">
            <v>F</v>
          </cell>
        </row>
        <row r="746">
          <cell r="C746">
            <v>23360</v>
          </cell>
          <cell r="D746" t="str">
            <v>Pino</v>
          </cell>
          <cell r="E746" t="str">
            <v>Woodberry</v>
          </cell>
          <cell r="F746" t="str">
            <v>Jonathan</v>
          </cell>
          <cell r="G746" t="str">
            <v>David</v>
          </cell>
          <cell r="H746" t="str">
            <v>PINO</v>
          </cell>
          <cell r="I746" t="str">
            <v>WOODBERRY</v>
          </cell>
          <cell r="J746" t="str">
            <v>JONATHAN</v>
          </cell>
          <cell r="K746" t="str">
            <v>DAVID</v>
          </cell>
          <cell r="L746" t="str">
            <v>Jonathan D. Pino W.</v>
          </cell>
          <cell r="M746" t="str">
            <v>Club Oroso TM</v>
          </cell>
          <cell r="N746" t="str">
            <v>Club Oroso TM</v>
          </cell>
          <cell r="O746">
            <v>31581</v>
          </cell>
          <cell r="P746">
            <v>1986</v>
          </cell>
          <cell r="Q746" t="str">
            <v>Sénior M</v>
          </cell>
          <cell r="R746" t="str">
            <v>M</v>
          </cell>
        </row>
        <row r="747">
          <cell r="C747">
            <v>50607</v>
          </cell>
          <cell r="D747" t="str">
            <v>Ratón</v>
          </cell>
          <cell r="E747" t="str">
            <v>Fernández</v>
          </cell>
          <cell r="F747" t="str">
            <v>José</v>
          </cell>
          <cell r="G747" t="str">
            <v>Manuel</v>
          </cell>
          <cell r="H747" t="str">
            <v>RATON</v>
          </cell>
          <cell r="I747" t="str">
            <v>FERNANDEZ</v>
          </cell>
          <cell r="J747" t="str">
            <v>JOSE</v>
          </cell>
          <cell r="K747" t="str">
            <v>MANUEL</v>
          </cell>
          <cell r="L747" t="str">
            <v>José M. Ratón F.</v>
          </cell>
          <cell r="M747" t="str">
            <v>Club Oroso TM</v>
          </cell>
          <cell r="N747" t="str">
            <v>Club Oroso TM</v>
          </cell>
          <cell r="O747">
            <v>27760</v>
          </cell>
          <cell r="P747">
            <v>1976</v>
          </cell>
          <cell r="Q747" t="str">
            <v>Vet +40 M</v>
          </cell>
          <cell r="R747" t="str">
            <v>M</v>
          </cell>
        </row>
        <row r="748">
          <cell r="C748">
            <v>50604</v>
          </cell>
          <cell r="D748" t="str">
            <v>Ratón</v>
          </cell>
          <cell r="E748" t="str">
            <v>Gómez</v>
          </cell>
          <cell r="F748" t="str">
            <v>Noa</v>
          </cell>
          <cell r="H748" t="str">
            <v>RATON</v>
          </cell>
          <cell r="I748" t="str">
            <v>GOMEZ</v>
          </cell>
          <cell r="J748" t="str">
            <v>NOA</v>
          </cell>
          <cell r="K748" t="str">
            <v/>
          </cell>
          <cell r="L748" t="str">
            <v>Noa Ratón G.</v>
          </cell>
          <cell r="M748" t="str">
            <v>Club Oroso TM</v>
          </cell>
          <cell r="N748" t="str">
            <v>Club Oroso TM</v>
          </cell>
          <cell r="O748">
            <v>39448</v>
          </cell>
          <cell r="P748">
            <v>2008</v>
          </cell>
          <cell r="Q748" t="str">
            <v>Pre-Benjamín F</v>
          </cell>
          <cell r="R748" t="str">
            <v>F</v>
          </cell>
        </row>
        <row r="749">
          <cell r="C749">
            <v>10001</v>
          </cell>
          <cell r="D749" t="str">
            <v>Regueiro</v>
          </cell>
          <cell r="E749" t="str">
            <v>Núñez</v>
          </cell>
          <cell r="F749" t="str">
            <v>Pablo</v>
          </cell>
          <cell r="G749" t="str">
            <v>Uxío</v>
          </cell>
          <cell r="H749" t="str">
            <v>REGUEIRO</v>
          </cell>
          <cell r="I749" t="str">
            <v>NUÑEZ</v>
          </cell>
          <cell r="J749" t="str">
            <v>PABLO</v>
          </cell>
          <cell r="K749" t="str">
            <v>UXIO</v>
          </cell>
          <cell r="L749" t="str">
            <v>Pablo U. Regueiro N.</v>
          </cell>
          <cell r="M749" t="str">
            <v>Club Oroso TM</v>
          </cell>
          <cell r="N749" t="str">
            <v>Club Oroso TM</v>
          </cell>
          <cell r="O749">
            <v>36264</v>
          </cell>
          <cell r="P749">
            <v>1999</v>
          </cell>
          <cell r="Q749" t="str">
            <v>Juvenil M</v>
          </cell>
          <cell r="R749" t="str">
            <v>M</v>
          </cell>
        </row>
        <row r="750">
          <cell r="C750">
            <v>15605</v>
          </cell>
          <cell r="D750" t="str">
            <v>Regueiro</v>
          </cell>
          <cell r="E750" t="str">
            <v>Rios</v>
          </cell>
          <cell r="F750" t="str">
            <v>José</v>
          </cell>
          <cell r="G750" t="str">
            <v>Manuel</v>
          </cell>
          <cell r="H750" t="str">
            <v>REGUEIRO</v>
          </cell>
          <cell r="I750" t="str">
            <v>RIOS</v>
          </cell>
          <cell r="J750" t="str">
            <v>JOSE</v>
          </cell>
          <cell r="K750" t="str">
            <v>MANUEL</v>
          </cell>
          <cell r="L750" t="str">
            <v>José M. Regueiro R.</v>
          </cell>
          <cell r="M750" t="str">
            <v>Club Oroso TM</v>
          </cell>
          <cell r="N750" t="str">
            <v>Club Oroso TM</v>
          </cell>
          <cell r="O750">
            <v>23788</v>
          </cell>
          <cell r="P750">
            <v>1965</v>
          </cell>
          <cell r="Q750" t="str">
            <v>Vet +50 M</v>
          </cell>
          <cell r="R750" t="str">
            <v>M</v>
          </cell>
        </row>
        <row r="751">
          <cell r="C751">
            <v>28555</v>
          </cell>
          <cell r="D751" t="str">
            <v>Ríos</v>
          </cell>
          <cell r="E751" t="str">
            <v>Castro</v>
          </cell>
          <cell r="F751" t="str">
            <v>Lucía</v>
          </cell>
          <cell r="H751" t="str">
            <v>RIOS</v>
          </cell>
          <cell r="I751" t="str">
            <v>CASTRO</v>
          </cell>
          <cell r="J751" t="str">
            <v>LUCIA</v>
          </cell>
          <cell r="K751" t="str">
            <v/>
          </cell>
          <cell r="L751" t="str">
            <v>Lucía Ríos C.</v>
          </cell>
          <cell r="M751" t="str">
            <v>Club Oroso TM</v>
          </cell>
          <cell r="N751" t="str">
            <v>Club Oroso TM</v>
          </cell>
          <cell r="O751">
            <v>39238</v>
          </cell>
          <cell r="P751">
            <v>2007</v>
          </cell>
          <cell r="Q751" t="str">
            <v>Benjamín F</v>
          </cell>
          <cell r="R751" t="str">
            <v>F</v>
          </cell>
        </row>
        <row r="752">
          <cell r="C752">
            <v>50121</v>
          </cell>
          <cell r="D752" t="str">
            <v>Rodríguez</v>
          </cell>
          <cell r="E752" t="str">
            <v>Álvarez</v>
          </cell>
          <cell r="F752" t="str">
            <v>Irune</v>
          </cell>
          <cell r="G752" t="str">
            <v/>
          </cell>
          <cell r="H752" t="str">
            <v>RODRIGUEZ</v>
          </cell>
          <cell r="I752" t="str">
            <v>ALVAREZ</v>
          </cell>
          <cell r="J752" t="str">
            <v>IRUNE</v>
          </cell>
          <cell r="K752" t="str">
            <v/>
          </cell>
          <cell r="L752" t="str">
            <v>Irune Rodríguez Á.</v>
          </cell>
          <cell r="M752" t="str">
            <v>Club Oroso TM</v>
          </cell>
          <cell r="N752" t="str">
            <v>Club Oroso TM</v>
          </cell>
          <cell r="O752">
            <v>36290</v>
          </cell>
          <cell r="P752">
            <v>1999</v>
          </cell>
          <cell r="Q752" t="str">
            <v>Juvenil F</v>
          </cell>
          <cell r="R752" t="str">
            <v>F</v>
          </cell>
        </row>
        <row r="753">
          <cell r="C753">
            <v>18532</v>
          </cell>
          <cell r="D753" t="str">
            <v>Rodríguez</v>
          </cell>
          <cell r="E753" t="str">
            <v>Arias</v>
          </cell>
          <cell r="F753" t="str">
            <v>David</v>
          </cell>
          <cell r="G753" t="str">
            <v/>
          </cell>
          <cell r="H753" t="str">
            <v>RODRIGUEZ</v>
          </cell>
          <cell r="I753" t="str">
            <v>ARIAS</v>
          </cell>
          <cell r="J753" t="str">
            <v>DAVID</v>
          </cell>
          <cell r="K753" t="str">
            <v/>
          </cell>
          <cell r="L753" t="str">
            <v>David Rodríguez A.</v>
          </cell>
          <cell r="M753" t="str">
            <v>Club Oroso TM</v>
          </cell>
          <cell r="N753" t="str">
            <v>Club Oroso TM</v>
          </cell>
          <cell r="O753">
            <v>34940</v>
          </cell>
          <cell r="P753">
            <v>1995</v>
          </cell>
          <cell r="Q753" t="str">
            <v>Sub-23 M</v>
          </cell>
          <cell r="R753" t="str">
            <v>M</v>
          </cell>
        </row>
        <row r="754">
          <cell r="C754">
            <v>27265</v>
          </cell>
          <cell r="D754" t="str">
            <v>Rodríguez</v>
          </cell>
          <cell r="E754" t="str">
            <v>Barreiro</v>
          </cell>
          <cell r="F754" t="str">
            <v>Esteban</v>
          </cell>
          <cell r="H754" t="str">
            <v>RODRIGUEZ</v>
          </cell>
          <cell r="I754" t="str">
            <v>BARREIRO</v>
          </cell>
          <cell r="J754" t="str">
            <v>ESTEBAN</v>
          </cell>
          <cell r="K754" t="str">
            <v/>
          </cell>
          <cell r="L754" t="str">
            <v>Esteban Rodríguez B.</v>
          </cell>
          <cell r="M754" t="str">
            <v>Club Oroso TM</v>
          </cell>
          <cell r="N754" t="str">
            <v>Club Oroso TM</v>
          </cell>
          <cell r="O754">
            <v>38805</v>
          </cell>
          <cell r="P754">
            <v>2006</v>
          </cell>
          <cell r="Q754" t="str">
            <v>Benjamín M</v>
          </cell>
          <cell r="R754" t="str">
            <v>M</v>
          </cell>
        </row>
        <row r="755">
          <cell r="C755">
            <v>50609</v>
          </cell>
          <cell r="D755" t="str">
            <v>Rodríguez</v>
          </cell>
          <cell r="F755" t="str">
            <v>Esteban</v>
          </cell>
          <cell r="H755" t="str">
            <v>RODRIGUEZ</v>
          </cell>
          <cell r="I755" t="str">
            <v/>
          </cell>
          <cell r="J755" t="str">
            <v>ESTEBAN</v>
          </cell>
          <cell r="K755" t="str">
            <v/>
          </cell>
          <cell r="L755" t="str">
            <v>Esteban Rodríguez</v>
          </cell>
          <cell r="M755" t="str">
            <v>Club Oroso TM</v>
          </cell>
          <cell r="N755" t="str">
            <v>Club Oroso TM</v>
          </cell>
          <cell r="O755">
            <v>38353</v>
          </cell>
          <cell r="P755">
            <v>2005</v>
          </cell>
          <cell r="Q755" t="str">
            <v>Alevín M</v>
          </cell>
          <cell r="R755" t="str">
            <v>M</v>
          </cell>
        </row>
        <row r="756">
          <cell r="C756">
            <v>6162</v>
          </cell>
          <cell r="D756" t="str">
            <v>Sanmartín</v>
          </cell>
          <cell r="E756" t="str">
            <v>García</v>
          </cell>
          <cell r="F756" t="str">
            <v>Marcos</v>
          </cell>
          <cell r="G756" t="str">
            <v/>
          </cell>
          <cell r="H756" t="str">
            <v>SANMARTIN</v>
          </cell>
          <cell r="I756" t="str">
            <v>GARCIA</v>
          </cell>
          <cell r="J756" t="str">
            <v>MARCOS</v>
          </cell>
          <cell r="K756" t="str">
            <v/>
          </cell>
          <cell r="L756" t="str">
            <v>Marcos Sanmartín G.</v>
          </cell>
          <cell r="M756" t="str">
            <v>Club Oroso TM</v>
          </cell>
          <cell r="N756" t="str">
            <v>Club Oroso TM</v>
          </cell>
          <cell r="O756">
            <v>34433</v>
          </cell>
          <cell r="P756">
            <v>1994</v>
          </cell>
          <cell r="Q756" t="str">
            <v>Sub-23 M</v>
          </cell>
          <cell r="R756" t="str">
            <v>M</v>
          </cell>
        </row>
        <row r="757">
          <cell r="C757">
            <v>17160</v>
          </cell>
          <cell r="D757" t="str">
            <v>Teixeira</v>
          </cell>
          <cell r="E757" t="str">
            <v>Taboada</v>
          </cell>
          <cell r="F757" t="str">
            <v>Lois</v>
          </cell>
          <cell r="G757" t="str">
            <v/>
          </cell>
          <cell r="H757" t="str">
            <v>TEIXEIRA</v>
          </cell>
          <cell r="I757" t="str">
            <v>TABOADA</v>
          </cell>
          <cell r="J757" t="str">
            <v>LOIS</v>
          </cell>
          <cell r="K757" t="str">
            <v/>
          </cell>
          <cell r="L757" t="str">
            <v>Lois Teixeira T.</v>
          </cell>
          <cell r="M757" t="str">
            <v>Club Oroso TM</v>
          </cell>
          <cell r="N757" t="str">
            <v>Club Oroso TM</v>
          </cell>
          <cell r="O757">
            <v>36855</v>
          </cell>
          <cell r="P757">
            <v>2000</v>
          </cell>
          <cell r="Q757" t="str">
            <v>Juvenil M</v>
          </cell>
          <cell r="R757" t="str">
            <v>M</v>
          </cell>
        </row>
        <row r="758">
          <cell r="C758">
            <v>26405</v>
          </cell>
          <cell r="D758" t="str">
            <v>Valcárcel</v>
          </cell>
          <cell r="E758" t="str">
            <v>Juárez</v>
          </cell>
          <cell r="F758" t="str">
            <v>Víctor</v>
          </cell>
          <cell r="H758" t="str">
            <v>VALCARCEL</v>
          </cell>
          <cell r="I758" t="str">
            <v>JUAREZ</v>
          </cell>
          <cell r="J758" t="str">
            <v>VICTOR</v>
          </cell>
          <cell r="K758" t="str">
            <v/>
          </cell>
          <cell r="L758" t="str">
            <v>Víctor Valcárcel J.</v>
          </cell>
          <cell r="M758" t="str">
            <v>Club Oroso TM</v>
          </cell>
          <cell r="N758" t="str">
            <v>Club Oroso TM</v>
          </cell>
          <cell r="O758">
            <v>24602</v>
          </cell>
          <cell r="P758">
            <v>1967</v>
          </cell>
          <cell r="Q758" t="str">
            <v>Vet +50 M</v>
          </cell>
          <cell r="R758" t="str">
            <v>M</v>
          </cell>
        </row>
        <row r="759">
          <cell r="C759">
            <v>1697</v>
          </cell>
          <cell r="D759" t="str">
            <v>Vázquez</v>
          </cell>
          <cell r="E759" t="str">
            <v>Varela</v>
          </cell>
          <cell r="F759" t="str">
            <v>Felipe</v>
          </cell>
          <cell r="G759" t="str">
            <v/>
          </cell>
          <cell r="H759" t="str">
            <v>VAZQUEZ</v>
          </cell>
          <cell r="I759" t="str">
            <v>VARELA</v>
          </cell>
          <cell r="J759" t="str">
            <v>FELIPE</v>
          </cell>
          <cell r="K759" t="str">
            <v/>
          </cell>
          <cell r="L759" t="str">
            <v>Felipe Vázquez V.</v>
          </cell>
          <cell r="M759" t="str">
            <v>Club Oroso TM</v>
          </cell>
          <cell r="N759" t="str">
            <v>Club Oroso TM</v>
          </cell>
          <cell r="O759">
            <v>27760</v>
          </cell>
          <cell r="P759">
            <v>1976</v>
          </cell>
          <cell r="Q759" t="str">
            <v>Vet +40 M</v>
          </cell>
          <cell r="R759" t="str">
            <v>M</v>
          </cell>
        </row>
        <row r="760">
          <cell r="C760">
            <v>16611</v>
          </cell>
          <cell r="D760" t="str">
            <v>Veiras</v>
          </cell>
          <cell r="E760" t="str">
            <v>González</v>
          </cell>
          <cell r="F760" t="str">
            <v>Abel</v>
          </cell>
          <cell r="H760" t="str">
            <v>VEIRAS</v>
          </cell>
          <cell r="I760" t="str">
            <v>GONZALEZ</v>
          </cell>
          <cell r="J760" t="str">
            <v>ABEL</v>
          </cell>
          <cell r="K760" t="str">
            <v/>
          </cell>
          <cell r="L760" t="str">
            <v>Abel Veiras G.</v>
          </cell>
          <cell r="M760" t="str">
            <v>Club Oroso TM</v>
          </cell>
          <cell r="N760" t="str">
            <v>Club Oroso TM</v>
          </cell>
          <cell r="O760">
            <v>35492</v>
          </cell>
          <cell r="P760">
            <v>-1</v>
          </cell>
          <cell r="Q760" t="str">
            <v>Discapacitados M</v>
          </cell>
          <cell r="R760" t="str">
            <v>M</v>
          </cell>
        </row>
        <row r="761">
          <cell r="C761">
            <v>18147</v>
          </cell>
          <cell r="D761" t="str">
            <v>Vieites</v>
          </cell>
          <cell r="E761" t="str">
            <v>Amigo</v>
          </cell>
          <cell r="F761" t="str">
            <v>Yang</v>
          </cell>
          <cell r="G761" t="str">
            <v>Antón</v>
          </cell>
          <cell r="H761" t="str">
            <v>VIEITES</v>
          </cell>
          <cell r="I761" t="str">
            <v>AMIGO</v>
          </cell>
          <cell r="J761" t="str">
            <v>YANG</v>
          </cell>
          <cell r="K761" t="str">
            <v>ANTON</v>
          </cell>
          <cell r="L761" t="str">
            <v>Yang A. Vieites A.</v>
          </cell>
          <cell r="M761" t="str">
            <v>Club Oroso TM</v>
          </cell>
          <cell r="N761" t="str">
            <v>Club Oroso TM</v>
          </cell>
          <cell r="O761">
            <v>36892</v>
          </cell>
          <cell r="P761">
            <v>2001</v>
          </cell>
          <cell r="Q761" t="str">
            <v>Juvenil M</v>
          </cell>
          <cell r="R761" t="str">
            <v>M</v>
          </cell>
        </row>
        <row r="762">
          <cell r="C762">
            <v>17246</v>
          </cell>
          <cell r="D762" t="str">
            <v>Vilaboa</v>
          </cell>
          <cell r="E762" t="str">
            <v>García</v>
          </cell>
          <cell r="F762" t="str">
            <v>Martín</v>
          </cell>
          <cell r="G762" t="str">
            <v>Ramiro</v>
          </cell>
          <cell r="H762" t="str">
            <v>VILABOA</v>
          </cell>
          <cell r="I762" t="str">
            <v>GARCIA</v>
          </cell>
          <cell r="J762" t="str">
            <v>MARTIN</v>
          </cell>
          <cell r="K762" t="str">
            <v>RAMIRO</v>
          </cell>
          <cell r="L762" t="str">
            <v>Martín R. Vilaboa G.</v>
          </cell>
          <cell r="M762" t="str">
            <v>Club Oroso TM</v>
          </cell>
          <cell r="N762" t="str">
            <v>Club Oroso TM</v>
          </cell>
          <cell r="O762">
            <v>36731</v>
          </cell>
          <cell r="P762">
            <v>2000</v>
          </cell>
          <cell r="Q762" t="str">
            <v>Juvenil M</v>
          </cell>
          <cell r="R762" t="str">
            <v>M</v>
          </cell>
        </row>
        <row r="763">
          <cell r="C763">
            <v>18801</v>
          </cell>
          <cell r="D763" t="str">
            <v>Alvarellos</v>
          </cell>
          <cell r="E763" t="str">
            <v>Toucedo</v>
          </cell>
          <cell r="F763" t="str">
            <v>Francisco</v>
          </cell>
          <cell r="G763" t="str">
            <v>José</v>
          </cell>
          <cell r="H763" t="str">
            <v>ALVARELLOS</v>
          </cell>
          <cell r="I763" t="str">
            <v>TOUCEDO</v>
          </cell>
          <cell r="J763" t="str">
            <v>FRANCISCO</v>
          </cell>
          <cell r="K763" t="str">
            <v>JOSE</v>
          </cell>
          <cell r="L763" t="str">
            <v>Francisco J. Alvarellos T.</v>
          </cell>
          <cell r="M763" t="str">
            <v>Club Rábade Tenis de Mesa</v>
          </cell>
          <cell r="N763" t="str">
            <v>Club Rábade Tenis de Mesa</v>
          </cell>
          <cell r="O763">
            <v>29507</v>
          </cell>
          <cell r="P763">
            <v>1980</v>
          </cell>
          <cell r="Q763" t="str">
            <v>Sénior M</v>
          </cell>
          <cell r="R763" t="str">
            <v>M</v>
          </cell>
        </row>
        <row r="764">
          <cell r="C764">
            <v>6022</v>
          </cell>
          <cell r="D764" t="str">
            <v>Fernández</v>
          </cell>
          <cell r="E764" t="str">
            <v>Cabana</v>
          </cell>
          <cell r="F764" t="str">
            <v>Pedro</v>
          </cell>
          <cell r="G764" t="str">
            <v/>
          </cell>
          <cell r="H764" t="str">
            <v>FERNANDEZ</v>
          </cell>
          <cell r="I764" t="str">
            <v>CABANA</v>
          </cell>
          <cell r="J764" t="str">
            <v>PEDRO</v>
          </cell>
          <cell r="K764" t="str">
            <v/>
          </cell>
          <cell r="L764" t="str">
            <v>Pedro Fernández C.</v>
          </cell>
          <cell r="M764" t="str">
            <v>Club Rábade Tenis de Mesa</v>
          </cell>
          <cell r="N764" t="str">
            <v>Club Rábade Tenis de Mesa</v>
          </cell>
          <cell r="O764">
            <v>30158</v>
          </cell>
          <cell r="P764">
            <v>1982</v>
          </cell>
          <cell r="Q764" t="str">
            <v>Sénior M</v>
          </cell>
          <cell r="R764" t="str">
            <v>M</v>
          </cell>
        </row>
        <row r="765">
          <cell r="C765">
            <v>14591</v>
          </cell>
          <cell r="D765" t="str">
            <v>López</v>
          </cell>
          <cell r="E765" t="str">
            <v>García</v>
          </cell>
          <cell r="F765" t="str">
            <v>Elio</v>
          </cell>
          <cell r="G765" t="str">
            <v/>
          </cell>
          <cell r="H765" t="str">
            <v>LOPEZ</v>
          </cell>
          <cell r="I765" t="str">
            <v>GARCIA</v>
          </cell>
          <cell r="J765" t="str">
            <v>ELIO</v>
          </cell>
          <cell r="K765" t="str">
            <v/>
          </cell>
          <cell r="L765" t="str">
            <v>Elio López G.</v>
          </cell>
          <cell r="M765" t="str">
            <v>Club Rábade Tenis de Mesa</v>
          </cell>
          <cell r="N765" t="str">
            <v>Club Rábade Tenis de Mesa</v>
          </cell>
          <cell r="O765">
            <v>34859</v>
          </cell>
          <cell r="P765">
            <v>1995</v>
          </cell>
          <cell r="Q765" t="str">
            <v>Sub-23 M</v>
          </cell>
          <cell r="R765" t="str">
            <v>M</v>
          </cell>
        </row>
        <row r="766">
          <cell r="C766">
            <v>2278</v>
          </cell>
          <cell r="D766" t="str">
            <v>Martínez</v>
          </cell>
          <cell r="E766" t="str">
            <v>Campos</v>
          </cell>
          <cell r="F766" t="str">
            <v>Alejandro</v>
          </cell>
          <cell r="G766" t="str">
            <v/>
          </cell>
          <cell r="H766" t="str">
            <v>MARTINEZ</v>
          </cell>
          <cell r="I766" t="str">
            <v>CAMPOS</v>
          </cell>
          <cell r="J766" t="str">
            <v>ALEJANDRO</v>
          </cell>
          <cell r="K766" t="str">
            <v/>
          </cell>
          <cell r="L766" t="str">
            <v>Alejandro Martínez C.</v>
          </cell>
          <cell r="M766" t="str">
            <v>Club Rábade Tenis de Mesa</v>
          </cell>
          <cell r="N766" t="str">
            <v>Club Rábade Tenis de Mesa</v>
          </cell>
          <cell r="O766">
            <v>30073</v>
          </cell>
          <cell r="P766">
            <v>1982</v>
          </cell>
          <cell r="Q766" t="str">
            <v>Sénior M</v>
          </cell>
          <cell r="R766" t="str">
            <v>M</v>
          </cell>
        </row>
        <row r="767">
          <cell r="C767">
            <v>50081</v>
          </cell>
          <cell r="D767" t="str">
            <v>Caneda</v>
          </cell>
          <cell r="E767" t="str">
            <v>Gondar</v>
          </cell>
          <cell r="F767" t="str">
            <v>Rafael</v>
          </cell>
          <cell r="G767" t="str">
            <v>Alberto</v>
          </cell>
          <cell r="H767" t="str">
            <v>CANEDA</v>
          </cell>
          <cell r="I767" t="str">
            <v>GONDAR</v>
          </cell>
          <cell r="J767" t="str">
            <v>RAFAEL</v>
          </cell>
          <cell r="K767" t="str">
            <v>ALBERTO</v>
          </cell>
          <cell r="L767" t="str">
            <v>Rafael A. Caneda G.</v>
          </cell>
          <cell r="M767" t="str">
            <v>Club Remo Mecos</v>
          </cell>
          <cell r="N767" t="str">
            <v>Club Remo Mecos</v>
          </cell>
          <cell r="O767">
            <v>23398</v>
          </cell>
          <cell r="P767">
            <v>1964</v>
          </cell>
          <cell r="Q767" t="str">
            <v>Vet +50 M</v>
          </cell>
          <cell r="R767" t="str">
            <v>M</v>
          </cell>
        </row>
        <row r="768">
          <cell r="C768">
            <v>50083</v>
          </cell>
          <cell r="D768" t="str">
            <v>Caneda</v>
          </cell>
          <cell r="E768" t="str">
            <v>Triñanes</v>
          </cell>
          <cell r="F768" t="str">
            <v>Cristian</v>
          </cell>
          <cell r="G768" t="str">
            <v/>
          </cell>
          <cell r="H768" t="str">
            <v>CANEDA</v>
          </cell>
          <cell r="I768" t="str">
            <v>TRIÑANES</v>
          </cell>
          <cell r="J768" t="str">
            <v>CRISTIAN</v>
          </cell>
          <cell r="K768" t="str">
            <v/>
          </cell>
          <cell r="L768" t="str">
            <v>Cristian Caneda T.</v>
          </cell>
          <cell r="M768" t="str">
            <v>Club Remo Mecos</v>
          </cell>
          <cell r="N768" t="str">
            <v>Club Remo Mecos</v>
          </cell>
          <cell r="O768">
            <v>26094</v>
          </cell>
          <cell r="P768">
            <v>1971</v>
          </cell>
          <cell r="Q768" t="str">
            <v>Vet +40 M</v>
          </cell>
          <cell r="R768" t="str">
            <v>M</v>
          </cell>
        </row>
        <row r="769">
          <cell r="C769">
            <v>50085</v>
          </cell>
          <cell r="D769" t="str">
            <v>Goldar</v>
          </cell>
          <cell r="E769" t="str">
            <v>Lorenzo</v>
          </cell>
          <cell r="F769" t="str">
            <v>Santiago</v>
          </cell>
          <cell r="G769" t="str">
            <v/>
          </cell>
          <cell r="H769" t="str">
            <v>GOLDAR</v>
          </cell>
          <cell r="I769" t="str">
            <v>LORENZO</v>
          </cell>
          <cell r="J769" t="str">
            <v>SANTIAGO</v>
          </cell>
          <cell r="K769" t="str">
            <v/>
          </cell>
          <cell r="L769" t="str">
            <v>Santiago Goldar L.</v>
          </cell>
          <cell r="M769" t="str">
            <v>Club Remo Mecos</v>
          </cell>
          <cell r="N769" t="str">
            <v>Club Remo Mecos</v>
          </cell>
          <cell r="O769">
            <v>29232</v>
          </cell>
          <cell r="P769">
            <v>1980</v>
          </cell>
          <cell r="Q769" t="str">
            <v>Sénior M</v>
          </cell>
          <cell r="R769" t="str">
            <v>M</v>
          </cell>
        </row>
        <row r="770">
          <cell r="C770">
            <v>17906</v>
          </cell>
          <cell r="D770" t="str">
            <v>Pérez</v>
          </cell>
          <cell r="E770" t="str">
            <v>Cacabelos</v>
          </cell>
          <cell r="F770" t="str">
            <v>Francisco</v>
          </cell>
          <cell r="G770" t="str">
            <v>J.</v>
          </cell>
          <cell r="H770" t="str">
            <v>PEREZ</v>
          </cell>
          <cell r="I770" t="str">
            <v>CACABELOS</v>
          </cell>
          <cell r="J770" t="str">
            <v>FRANCISCO</v>
          </cell>
          <cell r="K770" t="str">
            <v>J.</v>
          </cell>
          <cell r="L770" t="str">
            <v>Francisco J. Pérez C.</v>
          </cell>
          <cell r="M770" t="str">
            <v>Club Remo Mecos</v>
          </cell>
          <cell r="N770" t="str">
            <v>Club Remo Mecos</v>
          </cell>
          <cell r="O770">
            <v>26984</v>
          </cell>
          <cell r="P770">
            <v>1973</v>
          </cell>
          <cell r="Q770" t="str">
            <v>Vet +40 M</v>
          </cell>
          <cell r="R770" t="str">
            <v>M</v>
          </cell>
        </row>
        <row r="771">
          <cell r="C771">
            <v>50082</v>
          </cell>
          <cell r="D771" t="str">
            <v>Pérez</v>
          </cell>
          <cell r="E771" t="str">
            <v>Cacabelos</v>
          </cell>
          <cell r="F771" t="str">
            <v>Javier</v>
          </cell>
          <cell r="G771" t="str">
            <v/>
          </cell>
          <cell r="H771" t="str">
            <v>PEREZ</v>
          </cell>
          <cell r="I771" t="str">
            <v>CACABELOS</v>
          </cell>
          <cell r="J771" t="str">
            <v>JAVIER</v>
          </cell>
          <cell r="K771" t="str">
            <v/>
          </cell>
          <cell r="L771" t="str">
            <v>Javier Pérez C.</v>
          </cell>
          <cell r="M771" t="str">
            <v>Club Remo Mecos</v>
          </cell>
          <cell r="N771" t="str">
            <v>Club Remo Mecos</v>
          </cell>
          <cell r="O771">
            <v>26984</v>
          </cell>
          <cell r="P771">
            <v>1973</v>
          </cell>
          <cell r="Q771" t="str">
            <v>Vet +40 M</v>
          </cell>
          <cell r="R771" t="str">
            <v>M</v>
          </cell>
        </row>
        <row r="772">
          <cell r="C772">
            <v>16208</v>
          </cell>
          <cell r="D772" t="str">
            <v>Pérez</v>
          </cell>
          <cell r="E772" t="str">
            <v>Luaces</v>
          </cell>
          <cell r="F772" t="str">
            <v>Diego</v>
          </cell>
          <cell r="G772" t="str">
            <v/>
          </cell>
          <cell r="H772" t="str">
            <v>PEREZ</v>
          </cell>
          <cell r="I772" t="str">
            <v>LUACES</v>
          </cell>
          <cell r="J772" t="str">
            <v>DIEGO</v>
          </cell>
          <cell r="K772" t="str">
            <v/>
          </cell>
          <cell r="L772" t="str">
            <v>Diego Pérez L.</v>
          </cell>
          <cell r="M772" t="str">
            <v>Club Remo Mecos</v>
          </cell>
          <cell r="N772" t="str">
            <v>Club Remo Mecos</v>
          </cell>
          <cell r="O772">
            <v>30028</v>
          </cell>
          <cell r="P772">
            <v>1982</v>
          </cell>
          <cell r="Q772" t="str">
            <v>Sénior M</v>
          </cell>
          <cell r="R772" t="str">
            <v>M</v>
          </cell>
        </row>
        <row r="773">
          <cell r="C773">
            <v>16209</v>
          </cell>
          <cell r="D773" t="str">
            <v>Pérez</v>
          </cell>
          <cell r="E773" t="str">
            <v>Luaces</v>
          </cell>
          <cell r="F773" t="str">
            <v>Javier</v>
          </cell>
          <cell r="G773" t="str">
            <v/>
          </cell>
          <cell r="H773" t="str">
            <v>PEREZ</v>
          </cell>
          <cell r="I773" t="str">
            <v>LUACES</v>
          </cell>
          <cell r="J773" t="str">
            <v>JAVIER</v>
          </cell>
          <cell r="K773" t="str">
            <v/>
          </cell>
          <cell r="L773" t="str">
            <v>Javier Pérez L.</v>
          </cell>
          <cell r="M773" t="str">
            <v>Club Remo Mecos</v>
          </cell>
          <cell r="N773" t="str">
            <v>Club Remo Mecos</v>
          </cell>
          <cell r="O773">
            <v>30028</v>
          </cell>
          <cell r="P773">
            <v>1982</v>
          </cell>
          <cell r="Q773" t="str">
            <v>Sénior M</v>
          </cell>
          <cell r="R773" t="str">
            <v>M</v>
          </cell>
        </row>
        <row r="774">
          <cell r="C774">
            <v>50084</v>
          </cell>
          <cell r="D774" t="str">
            <v>Salgado</v>
          </cell>
          <cell r="E774" t="str">
            <v>Vidal</v>
          </cell>
          <cell r="F774" t="str">
            <v>Raúl</v>
          </cell>
          <cell r="G774" t="str">
            <v/>
          </cell>
          <cell r="H774" t="str">
            <v>SALGADO</v>
          </cell>
          <cell r="I774" t="str">
            <v>VIDAL</v>
          </cell>
          <cell r="J774" t="str">
            <v>RAUL</v>
          </cell>
          <cell r="K774" t="str">
            <v/>
          </cell>
          <cell r="L774" t="str">
            <v>Raúl Salgado V.</v>
          </cell>
          <cell r="M774" t="str">
            <v>Club Remo Mecos</v>
          </cell>
          <cell r="N774" t="str">
            <v>Club Remo Mecos</v>
          </cell>
          <cell r="O774">
            <v>25188</v>
          </cell>
          <cell r="P774">
            <v>1968</v>
          </cell>
          <cell r="Q774" t="str">
            <v>Vet +40 M</v>
          </cell>
          <cell r="R774" t="str">
            <v>M</v>
          </cell>
        </row>
        <row r="775">
          <cell r="C775">
            <v>50078</v>
          </cell>
          <cell r="D775" t="str">
            <v>Sánchez</v>
          </cell>
          <cell r="E775" t="str">
            <v>Alfonso</v>
          </cell>
          <cell r="F775" t="str">
            <v>Joaquín</v>
          </cell>
          <cell r="G775" t="str">
            <v/>
          </cell>
          <cell r="H775" t="str">
            <v>SANCHEZ</v>
          </cell>
          <cell r="I775" t="str">
            <v>ALFONSO</v>
          </cell>
          <cell r="J775" t="str">
            <v>JOAQUIN</v>
          </cell>
          <cell r="K775" t="str">
            <v/>
          </cell>
          <cell r="L775" t="str">
            <v>Joaquín Sánchez A.</v>
          </cell>
          <cell r="M775" t="str">
            <v>Club Remo Mecos</v>
          </cell>
          <cell r="N775" t="str">
            <v>Club Remo Mecos</v>
          </cell>
          <cell r="O775">
            <v>21881</v>
          </cell>
          <cell r="P775">
            <v>1959</v>
          </cell>
          <cell r="Q775" t="str">
            <v>Vet +50 M</v>
          </cell>
          <cell r="R775" t="str">
            <v>M</v>
          </cell>
        </row>
        <row r="776">
          <cell r="C776">
            <v>717</v>
          </cell>
          <cell r="D776" t="str">
            <v>Trapiello</v>
          </cell>
          <cell r="E776" t="str">
            <v>Castro</v>
          </cell>
          <cell r="F776" t="str">
            <v>Alberto</v>
          </cell>
          <cell r="G776" t="str">
            <v/>
          </cell>
          <cell r="H776" t="str">
            <v>TRAPIELLO</v>
          </cell>
          <cell r="I776" t="str">
            <v>CASTRO</v>
          </cell>
          <cell r="J776" t="str">
            <v>ALBERTO</v>
          </cell>
          <cell r="K776" t="str">
            <v/>
          </cell>
          <cell r="L776" t="str">
            <v>Alberto Trapiello C.</v>
          </cell>
          <cell r="M776" t="str">
            <v>Club San Sebastián de los Reyes</v>
          </cell>
          <cell r="N776" t="str">
            <v>Club San Sebastián de los Reyes</v>
          </cell>
          <cell r="O776">
            <v>22282</v>
          </cell>
          <cell r="P776">
            <v>1961</v>
          </cell>
          <cell r="Q776" t="str">
            <v>Vet +50 M</v>
          </cell>
          <cell r="R776" t="str">
            <v>M</v>
          </cell>
        </row>
        <row r="777">
          <cell r="C777">
            <v>26731</v>
          </cell>
          <cell r="D777" t="str">
            <v>Álvarez</v>
          </cell>
          <cell r="E777" t="str">
            <v>Díaz</v>
          </cell>
          <cell r="F777" t="str">
            <v>Teodoro</v>
          </cell>
          <cell r="H777" t="str">
            <v>ALVAREZ</v>
          </cell>
          <cell r="I777" t="str">
            <v>DIAZ</v>
          </cell>
          <cell r="J777" t="str">
            <v>TEODORO</v>
          </cell>
          <cell r="K777" t="str">
            <v/>
          </cell>
          <cell r="L777" t="str">
            <v>Teodoro Álvarez D.</v>
          </cell>
          <cell r="M777" t="str">
            <v>Club San Xoán Tenis de Mesa</v>
          </cell>
          <cell r="N777" t="str">
            <v>Club San Xoán Tenis de Mesa</v>
          </cell>
          <cell r="O777">
            <v>27057</v>
          </cell>
          <cell r="P777">
            <v>1974</v>
          </cell>
          <cell r="Q777" t="str">
            <v>Vet +40 M</v>
          </cell>
          <cell r="R777" t="str">
            <v>M</v>
          </cell>
        </row>
        <row r="778">
          <cell r="C778">
            <v>18438</v>
          </cell>
          <cell r="D778" t="str">
            <v>Baamonde</v>
          </cell>
          <cell r="E778" t="str">
            <v>Beceiro</v>
          </cell>
          <cell r="F778" t="str">
            <v>Nuno</v>
          </cell>
          <cell r="G778" t="str">
            <v/>
          </cell>
          <cell r="H778" t="str">
            <v>BAAMONDE</v>
          </cell>
          <cell r="I778" t="str">
            <v>BECEIRO</v>
          </cell>
          <cell r="J778" t="str">
            <v>NUNO</v>
          </cell>
          <cell r="K778" t="str">
            <v/>
          </cell>
          <cell r="L778" t="str">
            <v>Nuno Baamonde B.</v>
          </cell>
          <cell r="M778" t="str">
            <v>Club San Xoán Tenis de Mesa</v>
          </cell>
          <cell r="N778" t="str">
            <v>Club San Xoán Tenis de Mesa</v>
          </cell>
          <cell r="O778">
            <v>37322</v>
          </cell>
          <cell r="P778">
            <v>2002</v>
          </cell>
          <cell r="Q778" t="str">
            <v>Infantil M</v>
          </cell>
          <cell r="R778" t="str">
            <v>M</v>
          </cell>
        </row>
        <row r="779">
          <cell r="C779">
            <v>19595</v>
          </cell>
          <cell r="D779" t="str">
            <v>Barrera</v>
          </cell>
          <cell r="E779" t="str">
            <v>López</v>
          </cell>
          <cell r="F779" t="str">
            <v>Rodrigo</v>
          </cell>
          <cell r="G779" t="str">
            <v/>
          </cell>
          <cell r="H779" t="str">
            <v>BARRERA</v>
          </cell>
          <cell r="I779" t="str">
            <v>LOPEZ</v>
          </cell>
          <cell r="J779" t="str">
            <v>RODRIGO</v>
          </cell>
          <cell r="K779" t="str">
            <v/>
          </cell>
          <cell r="L779" t="str">
            <v>Rodrigo Barrera L.</v>
          </cell>
          <cell r="M779" t="str">
            <v>Club San Xoán Tenis de Mesa</v>
          </cell>
          <cell r="N779" t="str">
            <v>Club San Xoán Tenis de Mesa</v>
          </cell>
          <cell r="O779">
            <v>38650</v>
          </cell>
          <cell r="P779">
            <v>2005</v>
          </cell>
          <cell r="Q779" t="str">
            <v>Alevín M</v>
          </cell>
          <cell r="R779" t="str">
            <v>M</v>
          </cell>
        </row>
        <row r="780">
          <cell r="C780">
            <v>26724</v>
          </cell>
          <cell r="D780" t="str">
            <v>Bastida</v>
          </cell>
          <cell r="E780" t="str">
            <v>Martínez</v>
          </cell>
          <cell r="F780" t="str">
            <v>Francisco</v>
          </cell>
          <cell r="H780" t="str">
            <v>BASTIDA</v>
          </cell>
          <cell r="I780" t="str">
            <v>MARTINEZ</v>
          </cell>
          <cell r="J780" t="str">
            <v>FRANCISCO</v>
          </cell>
          <cell r="K780" t="str">
            <v/>
          </cell>
          <cell r="L780" t="str">
            <v>Francisco Bastida M.</v>
          </cell>
          <cell r="M780" t="str">
            <v>Club San Xoán Tenis de Mesa</v>
          </cell>
          <cell r="N780" t="str">
            <v>Club San Xoán Tenis de Mesa</v>
          </cell>
          <cell r="O780">
            <v>24013</v>
          </cell>
          <cell r="P780">
            <v>1965</v>
          </cell>
          <cell r="Q780" t="str">
            <v>Vet +50 M</v>
          </cell>
          <cell r="R780" t="str">
            <v>M</v>
          </cell>
        </row>
        <row r="781">
          <cell r="C781">
            <v>26727</v>
          </cell>
          <cell r="D781" t="str">
            <v>Bastida</v>
          </cell>
          <cell r="E781" t="str">
            <v>Tizón</v>
          </cell>
          <cell r="F781" t="str">
            <v>Juan</v>
          </cell>
          <cell r="G781" t="str">
            <v>M.</v>
          </cell>
          <cell r="H781" t="str">
            <v>BASTIDA</v>
          </cell>
          <cell r="I781" t="str">
            <v>TIZON</v>
          </cell>
          <cell r="J781" t="str">
            <v>JUAN</v>
          </cell>
          <cell r="K781" t="str">
            <v>M.</v>
          </cell>
          <cell r="L781" t="str">
            <v>Juan M. Bastida T.</v>
          </cell>
          <cell r="M781" t="str">
            <v>Club San Xoán Tenis de Mesa</v>
          </cell>
          <cell r="N781" t="str">
            <v>Club San Xoán Tenis de Mesa</v>
          </cell>
          <cell r="O781">
            <v>17819</v>
          </cell>
          <cell r="P781">
            <v>1948</v>
          </cell>
          <cell r="Q781" t="str">
            <v>Vet +65 M</v>
          </cell>
          <cell r="R781" t="str">
            <v>M</v>
          </cell>
        </row>
        <row r="782">
          <cell r="C782">
            <v>15914</v>
          </cell>
          <cell r="D782" t="str">
            <v>Bereijo</v>
          </cell>
          <cell r="E782" t="str">
            <v>Couceiro</v>
          </cell>
          <cell r="F782" t="str">
            <v>Adrián</v>
          </cell>
          <cell r="G782" t="str">
            <v/>
          </cell>
          <cell r="H782" t="str">
            <v>BEREIJO</v>
          </cell>
          <cell r="I782" t="str">
            <v>COUCEIRO</v>
          </cell>
          <cell r="J782" t="str">
            <v>ADRIAN</v>
          </cell>
          <cell r="K782" t="str">
            <v/>
          </cell>
          <cell r="L782" t="str">
            <v>Adrián Bereijo C.</v>
          </cell>
          <cell r="M782" t="str">
            <v>Club San Xoán Tenis de Mesa</v>
          </cell>
          <cell r="N782" t="str">
            <v>Club San Xoán Tenis de Mesa</v>
          </cell>
          <cell r="O782">
            <v>35811</v>
          </cell>
          <cell r="P782">
            <v>1998</v>
          </cell>
          <cell r="Q782" t="str">
            <v>Sub-23 M</v>
          </cell>
          <cell r="R782" t="str">
            <v>M</v>
          </cell>
        </row>
        <row r="783">
          <cell r="C783">
            <v>26720</v>
          </cell>
          <cell r="D783" t="str">
            <v>Blanco</v>
          </cell>
          <cell r="E783" t="str">
            <v>González</v>
          </cell>
          <cell r="F783" t="str">
            <v>Jorge</v>
          </cell>
          <cell r="G783" t="str">
            <v>J.</v>
          </cell>
          <cell r="H783" t="str">
            <v>BLANCO</v>
          </cell>
          <cell r="I783" t="str">
            <v>GONZALEZ</v>
          </cell>
          <cell r="J783" t="str">
            <v>JORGE</v>
          </cell>
          <cell r="K783" t="str">
            <v>J.</v>
          </cell>
          <cell r="L783" t="str">
            <v>Jorge J. Blanco G.</v>
          </cell>
          <cell r="M783" t="str">
            <v>Club San Xoán Tenis de Mesa</v>
          </cell>
          <cell r="N783" t="str">
            <v>Club San Xoán Tenis de Mesa</v>
          </cell>
          <cell r="O783">
            <v>25763</v>
          </cell>
          <cell r="P783">
            <v>1970</v>
          </cell>
          <cell r="Q783" t="str">
            <v>Vet +40 M</v>
          </cell>
          <cell r="R783" t="str">
            <v>M</v>
          </cell>
        </row>
        <row r="784">
          <cell r="C784">
            <v>4404</v>
          </cell>
          <cell r="D784" t="str">
            <v>Calvo</v>
          </cell>
          <cell r="E784" t="str">
            <v>Rodríguez</v>
          </cell>
          <cell r="F784" t="str">
            <v>María</v>
          </cell>
          <cell r="G784" t="str">
            <v/>
          </cell>
          <cell r="H784" t="str">
            <v>CALVO</v>
          </cell>
          <cell r="I784" t="str">
            <v>RODRIGUEZ</v>
          </cell>
          <cell r="J784" t="str">
            <v>MARIA</v>
          </cell>
          <cell r="K784" t="str">
            <v/>
          </cell>
          <cell r="L784" t="str">
            <v>María Calvo R.</v>
          </cell>
          <cell r="M784" t="str">
            <v>Club San Xoán Tenis de Mesa</v>
          </cell>
          <cell r="N784" t="str">
            <v>Club San Xoán Tenis de Mesa</v>
          </cell>
          <cell r="O784">
            <v>31826</v>
          </cell>
          <cell r="P784">
            <v>1987</v>
          </cell>
          <cell r="Q784" t="str">
            <v>Sénior F</v>
          </cell>
          <cell r="R784" t="str">
            <v>F</v>
          </cell>
        </row>
        <row r="785">
          <cell r="C785">
            <v>28714</v>
          </cell>
          <cell r="D785" t="str">
            <v>Campo</v>
          </cell>
          <cell r="E785" t="str">
            <v>Abeal</v>
          </cell>
          <cell r="F785" t="str">
            <v>Francisco</v>
          </cell>
          <cell r="H785" t="str">
            <v>CAMPO</v>
          </cell>
          <cell r="I785" t="str">
            <v>ABEAL</v>
          </cell>
          <cell r="J785" t="str">
            <v>FRANCISCO</v>
          </cell>
          <cell r="K785" t="str">
            <v/>
          </cell>
          <cell r="L785" t="str">
            <v>Francisco Campo A.</v>
          </cell>
          <cell r="M785" t="str">
            <v>Club San Xoán Tenis de Mesa</v>
          </cell>
          <cell r="N785" t="str">
            <v>Club San Xoán Tenis de Mesa</v>
          </cell>
          <cell r="O785">
            <v>39898</v>
          </cell>
          <cell r="P785">
            <v>2009</v>
          </cell>
          <cell r="Q785" t="str">
            <v>Pre-Benjamín M</v>
          </cell>
          <cell r="R785" t="str">
            <v>M</v>
          </cell>
        </row>
        <row r="786">
          <cell r="C786">
            <v>28715</v>
          </cell>
          <cell r="D786" t="str">
            <v>Campo</v>
          </cell>
          <cell r="E786" t="str">
            <v>Díaz</v>
          </cell>
          <cell r="F786" t="str">
            <v>Iván</v>
          </cell>
          <cell r="G786" t="str">
            <v>O.</v>
          </cell>
          <cell r="H786" t="str">
            <v>CAMPO</v>
          </cell>
          <cell r="I786" t="str">
            <v>DIAZ</v>
          </cell>
          <cell r="J786" t="str">
            <v>IVAN</v>
          </cell>
          <cell r="K786" t="str">
            <v>O.</v>
          </cell>
          <cell r="L786" t="str">
            <v>Iván O. Campo D.</v>
          </cell>
          <cell r="M786" t="str">
            <v>Club San Xoán Tenis de Mesa</v>
          </cell>
          <cell r="N786" t="str">
            <v>Club San Xoán Tenis de Mesa</v>
          </cell>
          <cell r="O786">
            <v>28755</v>
          </cell>
          <cell r="P786">
            <v>1978</v>
          </cell>
          <cell r="Q786" t="str">
            <v>Sénior M</v>
          </cell>
          <cell r="R786" t="str">
            <v>M</v>
          </cell>
        </row>
        <row r="787">
          <cell r="C787">
            <v>26722</v>
          </cell>
          <cell r="D787" t="str">
            <v>Carneiro</v>
          </cell>
          <cell r="E787" t="str">
            <v>García</v>
          </cell>
          <cell r="F787" t="str">
            <v>Enrique</v>
          </cell>
          <cell r="H787" t="str">
            <v>CARNEIRO</v>
          </cell>
          <cell r="I787" t="str">
            <v>GARCIA</v>
          </cell>
          <cell r="J787" t="str">
            <v>ENRIQUE</v>
          </cell>
          <cell r="K787" t="str">
            <v/>
          </cell>
          <cell r="L787" t="str">
            <v>Enrique Carneiro G.</v>
          </cell>
          <cell r="M787" t="str">
            <v>Club San Xoán Tenis de Mesa</v>
          </cell>
          <cell r="N787" t="str">
            <v>Club San Xoán Tenis de Mesa</v>
          </cell>
          <cell r="O787">
            <v>25363</v>
          </cell>
          <cell r="P787">
            <v>1969</v>
          </cell>
          <cell r="Q787" t="str">
            <v>Vet +40 M</v>
          </cell>
          <cell r="R787" t="str">
            <v>M</v>
          </cell>
        </row>
        <row r="788">
          <cell r="C788">
            <v>26723</v>
          </cell>
          <cell r="D788" t="str">
            <v>Carnero</v>
          </cell>
          <cell r="E788" t="str">
            <v>García</v>
          </cell>
          <cell r="F788" t="str">
            <v>Juan</v>
          </cell>
          <cell r="G788" t="str">
            <v>A.</v>
          </cell>
          <cell r="H788" t="str">
            <v>CARNERO</v>
          </cell>
          <cell r="I788" t="str">
            <v>GARCIA</v>
          </cell>
          <cell r="J788" t="str">
            <v>JUAN</v>
          </cell>
          <cell r="K788" t="str">
            <v>A.</v>
          </cell>
          <cell r="L788" t="str">
            <v>Juan A. Carnero G.</v>
          </cell>
          <cell r="M788" t="str">
            <v>Club San Xoán Tenis de Mesa</v>
          </cell>
          <cell r="N788" t="str">
            <v>Club San Xoán Tenis de Mesa</v>
          </cell>
          <cell r="O788">
            <v>22441</v>
          </cell>
          <cell r="P788">
            <v>1961</v>
          </cell>
          <cell r="Q788" t="str">
            <v>Vet +50 M</v>
          </cell>
          <cell r="R788" t="str">
            <v>M</v>
          </cell>
        </row>
        <row r="789">
          <cell r="C789">
            <v>428</v>
          </cell>
          <cell r="D789" t="str">
            <v>Casal</v>
          </cell>
          <cell r="E789" t="str">
            <v>Sixto</v>
          </cell>
          <cell r="F789" t="str">
            <v>Antonio</v>
          </cell>
          <cell r="G789" t="str">
            <v/>
          </cell>
          <cell r="H789" t="str">
            <v>CASAL</v>
          </cell>
          <cell r="I789" t="str">
            <v>SIXTO</v>
          </cell>
          <cell r="J789" t="str">
            <v>ANTONIO</v>
          </cell>
          <cell r="K789" t="str">
            <v/>
          </cell>
          <cell r="L789" t="str">
            <v>Antonio Casal S.</v>
          </cell>
          <cell r="M789" t="str">
            <v>Club San Xoán Tenis de Mesa</v>
          </cell>
          <cell r="N789" t="str">
            <v>Club San Xoán Tenis de Mesa</v>
          </cell>
          <cell r="O789">
            <v>20565</v>
          </cell>
          <cell r="P789">
            <v>1956</v>
          </cell>
          <cell r="Q789" t="str">
            <v>Vet +60 M</v>
          </cell>
          <cell r="R789" t="str">
            <v>M</v>
          </cell>
        </row>
        <row r="790">
          <cell r="C790">
            <v>867</v>
          </cell>
          <cell r="D790" t="str">
            <v>Cibantos</v>
          </cell>
          <cell r="E790" t="str">
            <v>Salas</v>
          </cell>
          <cell r="F790" t="str">
            <v>Antonio</v>
          </cell>
          <cell r="G790" t="str">
            <v>Mateo</v>
          </cell>
          <cell r="H790" t="str">
            <v>CIBANTOS</v>
          </cell>
          <cell r="I790" t="str">
            <v>SALAS</v>
          </cell>
          <cell r="J790" t="str">
            <v>ANTONIO</v>
          </cell>
          <cell r="K790" t="str">
            <v>MATEO</v>
          </cell>
          <cell r="L790" t="str">
            <v>Antonio M. Cibantos S.</v>
          </cell>
          <cell r="M790" t="str">
            <v>Club San Xoán Tenis de Mesa</v>
          </cell>
          <cell r="N790" t="str">
            <v>Club San Xoán Tenis de Mesa</v>
          </cell>
          <cell r="O790">
            <v>23275</v>
          </cell>
          <cell r="P790">
            <v>1963</v>
          </cell>
          <cell r="Q790" t="str">
            <v>Vet +50 M</v>
          </cell>
          <cell r="R790" t="str">
            <v>M</v>
          </cell>
        </row>
        <row r="791">
          <cell r="C791">
            <v>24010</v>
          </cell>
          <cell r="D791" t="str">
            <v>Diz</v>
          </cell>
          <cell r="E791" t="str">
            <v>Rodríguez</v>
          </cell>
          <cell r="F791" t="str">
            <v>Esther</v>
          </cell>
          <cell r="H791" t="str">
            <v>DIZ</v>
          </cell>
          <cell r="I791" t="str">
            <v>RODRIGUEZ</v>
          </cell>
          <cell r="J791" t="str">
            <v>ESTHER</v>
          </cell>
          <cell r="K791" t="str">
            <v/>
          </cell>
          <cell r="L791" t="str">
            <v>Esther Diz R.</v>
          </cell>
          <cell r="M791" t="str">
            <v>Club San Xoán Tenis de Mesa</v>
          </cell>
          <cell r="N791" t="str">
            <v>Club San Xoán Tenis de Mesa</v>
          </cell>
          <cell r="O791">
            <v>38599</v>
          </cell>
          <cell r="P791">
            <v>2005</v>
          </cell>
          <cell r="Q791" t="str">
            <v>Alevín F</v>
          </cell>
          <cell r="R791" t="str">
            <v>F</v>
          </cell>
        </row>
        <row r="792">
          <cell r="C792">
            <v>23975</v>
          </cell>
          <cell r="D792" t="str">
            <v>Fernández</v>
          </cell>
          <cell r="E792" t="str">
            <v>Arias</v>
          </cell>
          <cell r="F792" t="str">
            <v>Irene</v>
          </cell>
          <cell r="H792" t="str">
            <v>FERNANDEZ</v>
          </cell>
          <cell r="I792" t="str">
            <v>ARIAS</v>
          </cell>
          <cell r="J792" t="str">
            <v>IRENE</v>
          </cell>
          <cell r="K792" t="str">
            <v/>
          </cell>
          <cell r="L792" t="str">
            <v>Irene Fernández A.</v>
          </cell>
          <cell r="M792" t="str">
            <v>Club San Xoán Tenis de Mesa</v>
          </cell>
          <cell r="N792" t="str">
            <v>Club San Xoán Tenis de Mesa</v>
          </cell>
          <cell r="O792">
            <v>37737</v>
          </cell>
          <cell r="P792">
            <v>2003</v>
          </cell>
          <cell r="Q792" t="str">
            <v>Infantil F</v>
          </cell>
          <cell r="R792" t="str">
            <v>F</v>
          </cell>
        </row>
        <row r="793">
          <cell r="C793">
            <v>26721</v>
          </cell>
          <cell r="D793" t="str">
            <v>Fernández</v>
          </cell>
          <cell r="E793" t="str">
            <v>Fariña</v>
          </cell>
          <cell r="F793" t="str">
            <v>Juan</v>
          </cell>
          <cell r="G793" t="str">
            <v>Aurelio</v>
          </cell>
          <cell r="H793" t="str">
            <v>FERNANDEZ</v>
          </cell>
          <cell r="I793" t="str">
            <v>FARIÑA</v>
          </cell>
          <cell r="J793" t="str">
            <v>JUAN</v>
          </cell>
          <cell r="K793" t="str">
            <v>AURELIO</v>
          </cell>
          <cell r="L793" t="str">
            <v>Juan A. Fernández F.</v>
          </cell>
          <cell r="M793" t="str">
            <v>Club San Xoán Tenis de Mesa</v>
          </cell>
          <cell r="N793" t="str">
            <v>Club San Xoán Tenis de Mesa</v>
          </cell>
          <cell r="O793">
            <v>18146</v>
          </cell>
          <cell r="P793">
            <v>1949</v>
          </cell>
          <cell r="Q793" t="str">
            <v>Vet +65 M</v>
          </cell>
          <cell r="R793" t="str">
            <v>M</v>
          </cell>
        </row>
        <row r="794">
          <cell r="C794">
            <v>16082</v>
          </cell>
          <cell r="D794" t="str">
            <v>Fernández</v>
          </cell>
          <cell r="E794" t="str">
            <v>Fernández</v>
          </cell>
          <cell r="F794" t="str">
            <v>Paula</v>
          </cell>
          <cell r="G794" t="str">
            <v/>
          </cell>
          <cell r="H794" t="str">
            <v>FERNANDEZ</v>
          </cell>
          <cell r="I794" t="str">
            <v>FERNANDEZ</v>
          </cell>
          <cell r="J794" t="str">
            <v>PAULA</v>
          </cell>
          <cell r="K794" t="str">
            <v/>
          </cell>
          <cell r="L794" t="str">
            <v>Paula Fernández F.</v>
          </cell>
          <cell r="M794" t="str">
            <v>Club San Xoán Tenis de Mesa</v>
          </cell>
          <cell r="N794" t="str">
            <v>Club San Xoán Tenis de Mesa</v>
          </cell>
          <cell r="O794">
            <v>36431</v>
          </cell>
          <cell r="P794">
            <v>1999</v>
          </cell>
          <cell r="Q794" t="str">
            <v>Juvenil F</v>
          </cell>
          <cell r="R794" t="str">
            <v>F</v>
          </cell>
        </row>
        <row r="795">
          <cell r="C795">
            <v>6664</v>
          </cell>
          <cell r="D795" t="str">
            <v>Fernández</v>
          </cell>
          <cell r="E795" t="str">
            <v>Horjales</v>
          </cell>
          <cell r="F795" t="str">
            <v>Noa</v>
          </cell>
          <cell r="G795" t="str">
            <v/>
          </cell>
          <cell r="H795" t="str">
            <v>FERNANDEZ</v>
          </cell>
          <cell r="I795" t="str">
            <v>HORJALES</v>
          </cell>
          <cell r="J795" t="str">
            <v>NOA</v>
          </cell>
          <cell r="K795" t="str">
            <v/>
          </cell>
          <cell r="L795" t="str">
            <v>Noa Fernández H.</v>
          </cell>
          <cell r="M795" t="str">
            <v>Club San Xoán Tenis de Mesa</v>
          </cell>
          <cell r="N795" t="str">
            <v>Club San Xoán Tenis de Mesa</v>
          </cell>
          <cell r="O795">
            <v>34924</v>
          </cell>
          <cell r="P795">
            <v>1995</v>
          </cell>
          <cell r="Q795" t="str">
            <v>Sub-23 F</v>
          </cell>
          <cell r="R795" t="str">
            <v>F</v>
          </cell>
        </row>
        <row r="796">
          <cell r="C796">
            <v>7474</v>
          </cell>
          <cell r="D796" t="str">
            <v>Fernández</v>
          </cell>
          <cell r="E796" t="str">
            <v>Lorenzo</v>
          </cell>
          <cell r="F796" t="str">
            <v>Manuel</v>
          </cell>
          <cell r="G796" t="str">
            <v/>
          </cell>
          <cell r="H796" t="str">
            <v>FERNANDEZ</v>
          </cell>
          <cell r="I796" t="str">
            <v>LORENZO</v>
          </cell>
          <cell r="J796" t="str">
            <v>MANUEL</v>
          </cell>
          <cell r="K796" t="str">
            <v/>
          </cell>
          <cell r="L796" t="str">
            <v>Manuel Fernández L.</v>
          </cell>
          <cell r="M796" t="str">
            <v>Club San Xoán Tenis de Mesa</v>
          </cell>
          <cell r="N796" t="str">
            <v>Club San Xoán Tenis de Mesa</v>
          </cell>
          <cell r="O796">
            <v>23792</v>
          </cell>
          <cell r="P796">
            <v>1965</v>
          </cell>
          <cell r="Q796" t="str">
            <v>Vet +50 M</v>
          </cell>
          <cell r="R796" t="str">
            <v>M</v>
          </cell>
        </row>
        <row r="797">
          <cell r="C797">
            <v>1108</v>
          </cell>
          <cell r="D797" t="str">
            <v>Fernández</v>
          </cell>
          <cell r="E797" t="str">
            <v>Mosquera</v>
          </cell>
          <cell r="F797" t="str">
            <v>José</v>
          </cell>
          <cell r="G797" t="str">
            <v>Manuel</v>
          </cell>
          <cell r="H797" t="str">
            <v>FERNANDEZ</v>
          </cell>
          <cell r="I797" t="str">
            <v>MOSQUERA</v>
          </cell>
          <cell r="J797" t="str">
            <v>JOSE</v>
          </cell>
          <cell r="K797" t="str">
            <v>MANUEL</v>
          </cell>
          <cell r="L797" t="str">
            <v>José M. Fernández M.</v>
          </cell>
          <cell r="M797" t="str">
            <v>Club San Xoán Tenis de Mesa</v>
          </cell>
          <cell r="N797" t="str">
            <v>Club San Xoán Tenis de Mesa</v>
          </cell>
          <cell r="O797">
            <v>24811</v>
          </cell>
          <cell r="P797">
            <v>1967</v>
          </cell>
          <cell r="Q797" t="str">
            <v>Vet +50 M</v>
          </cell>
          <cell r="R797" t="str">
            <v>M</v>
          </cell>
        </row>
        <row r="798">
          <cell r="C798">
            <v>2747</v>
          </cell>
          <cell r="D798" t="str">
            <v>Fernández</v>
          </cell>
          <cell r="E798" t="str">
            <v>Pérez</v>
          </cell>
          <cell r="F798" t="str">
            <v>Cristóbal</v>
          </cell>
          <cell r="G798" t="str">
            <v/>
          </cell>
          <cell r="H798" t="str">
            <v>FERNANDEZ</v>
          </cell>
          <cell r="I798" t="str">
            <v>PEREZ</v>
          </cell>
          <cell r="J798" t="str">
            <v>CRISTOBAL</v>
          </cell>
          <cell r="K798" t="str">
            <v/>
          </cell>
          <cell r="L798" t="str">
            <v>Cristóbal Fernández P.</v>
          </cell>
          <cell r="M798" t="str">
            <v>Club San Xoán Tenis de Mesa</v>
          </cell>
          <cell r="N798" t="str">
            <v>Club San Xoán Tenis de Mesa</v>
          </cell>
          <cell r="O798">
            <v>31448</v>
          </cell>
          <cell r="P798">
            <v>1986</v>
          </cell>
          <cell r="Q798" t="str">
            <v>Sénior M</v>
          </cell>
          <cell r="R798" t="str">
            <v>M</v>
          </cell>
        </row>
        <row r="799">
          <cell r="C799">
            <v>20016</v>
          </cell>
          <cell r="D799" t="str">
            <v>Fernández</v>
          </cell>
          <cell r="E799" t="str">
            <v/>
          </cell>
          <cell r="F799" t="str">
            <v>Mario</v>
          </cell>
          <cell r="G799" t="str">
            <v/>
          </cell>
          <cell r="H799" t="str">
            <v>FERNANDEZ</v>
          </cell>
          <cell r="I799" t="str">
            <v/>
          </cell>
          <cell r="J799" t="str">
            <v>MARIO</v>
          </cell>
          <cell r="K799" t="str">
            <v/>
          </cell>
          <cell r="L799" t="str">
            <v>Mario Fernández</v>
          </cell>
          <cell r="M799" t="str">
            <v>Club San Xoán Tenis de Mesa</v>
          </cell>
          <cell r="N799" t="str">
            <v>Club San Xoán Tenis de Mesa</v>
          </cell>
          <cell r="P799">
            <v>0</v>
          </cell>
          <cell r="Q799" t="str">
            <v>- M</v>
          </cell>
          <cell r="R799" t="str">
            <v>M</v>
          </cell>
        </row>
        <row r="800">
          <cell r="C800">
            <v>19594</v>
          </cell>
          <cell r="D800" t="str">
            <v>Franco</v>
          </cell>
          <cell r="E800" t="str">
            <v>Páez</v>
          </cell>
          <cell r="F800" t="str">
            <v>Iván</v>
          </cell>
          <cell r="G800" t="str">
            <v/>
          </cell>
          <cell r="H800" t="str">
            <v>FRANCO</v>
          </cell>
          <cell r="I800" t="str">
            <v>PAEZ</v>
          </cell>
          <cell r="J800" t="str">
            <v>IVAN</v>
          </cell>
          <cell r="K800" t="str">
            <v/>
          </cell>
          <cell r="L800" t="str">
            <v>Iván Franco P.</v>
          </cell>
          <cell r="M800" t="str">
            <v>Club San Xoán Tenis de Mesa</v>
          </cell>
          <cell r="N800" t="str">
            <v>Club San Xoán Tenis de Mesa</v>
          </cell>
          <cell r="O800">
            <v>38523</v>
          </cell>
          <cell r="P800">
            <v>2005</v>
          </cell>
          <cell r="Q800" t="str">
            <v>Alevín M</v>
          </cell>
          <cell r="R800" t="str">
            <v>M</v>
          </cell>
        </row>
        <row r="801">
          <cell r="C801">
            <v>6467</v>
          </cell>
          <cell r="D801" t="str">
            <v>García</v>
          </cell>
          <cell r="E801" t="str">
            <v>Fernández</v>
          </cell>
          <cell r="F801" t="str">
            <v>Fernando</v>
          </cell>
          <cell r="H801" t="str">
            <v>GARCIA</v>
          </cell>
          <cell r="I801" t="str">
            <v>FERNANDEZ</v>
          </cell>
          <cell r="J801" t="str">
            <v>FERNANDO</v>
          </cell>
          <cell r="K801" t="str">
            <v/>
          </cell>
          <cell r="L801" t="str">
            <v>Fernando García F.</v>
          </cell>
          <cell r="M801" t="str">
            <v>Club San Xoán Tenis de Mesa</v>
          </cell>
          <cell r="N801" t="str">
            <v>Club San Xoán Tenis de Mesa</v>
          </cell>
          <cell r="O801">
            <v>22234</v>
          </cell>
          <cell r="P801">
            <v>1960</v>
          </cell>
          <cell r="Q801" t="str">
            <v>Vet +50 M</v>
          </cell>
          <cell r="R801" t="str">
            <v>M</v>
          </cell>
        </row>
        <row r="802">
          <cell r="C802">
            <v>26725</v>
          </cell>
          <cell r="D802" t="str">
            <v>García</v>
          </cell>
          <cell r="E802" t="str">
            <v>Mier</v>
          </cell>
          <cell r="F802" t="str">
            <v>Manuel</v>
          </cell>
          <cell r="H802" t="str">
            <v>GARCIA</v>
          </cell>
          <cell r="I802" t="str">
            <v>MIER</v>
          </cell>
          <cell r="J802" t="str">
            <v>MANUEL</v>
          </cell>
          <cell r="K802" t="str">
            <v/>
          </cell>
          <cell r="L802" t="str">
            <v>Manuel García M.</v>
          </cell>
          <cell r="M802" t="str">
            <v>Club San Xoán Tenis de Mesa</v>
          </cell>
          <cell r="N802" t="str">
            <v>Club San Xoán Tenis de Mesa</v>
          </cell>
          <cell r="O802">
            <v>23287</v>
          </cell>
          <cell r="P802">
            <v>1963</v>
          </cell>
          <cell r="Q802" t="str">
            <v>Vet +50 M</v>
          </cell>
          <cell r="R802" t="str">
            <v>M</v>
          </cell>
        </row>
        <row r="803">
          <cell r="C803">
            <v>27079</v>
          </cell>
          <cell r="D803" t="str">
            <v>García</v>
          </cell>
          <cell r="E803" t="str">
            <v>Pérez</v>
          </cell>
          <cell r="F803" t="str">
            <v>Tomás</v>
          </cell>
          <cell r="H803" t="str">
            <v>GARCIA</v>
          </cell>
          <cell r="I803" t="str">
            <v>PEREZ</v>
          </cell>
          <cell r="J803" t="str">
            <v>TOMAS</v>
          </cell>
          <cell r="K803" t="str">
            <v/>
          </cell>
          <cell r="L803" t="str">
            <v>Tomás García P.</v>
          </cell>
          <cell r="M803" t="str">
            <v>Club San Xoán Tenis de Mesa</v>
          </cell>
          <cell r="N803" t="str">
            <v>Club San Xoán Tenis de Mesa</v>
          </cell>
          <cell r="O803">
            <v>17518</v>
          </cell>
          <cell r="P803">
            <v>1947</v>
          </cell>
          <cell r="Q803" t="str">
            <v>Vet +65 M</v>
          </cell>
          <cell r="R803" t="str">
            <v>M</v>
          </cell>
        </row>
        <row r="804">
          <cell r="C804">
            <v>8287</v>
          </cell>
          <cell r="D804" t="str">
            <v>García</v>
          </cell>
          <cell r="E804" t="str">
            <v>Rodríguez</v>
          </cell>
          <cell r="F804" t="str">
            <v>Rubén</v>
          </cell>
          <cell r="G804" t="str">
            <v/>
          </cell>
          <cell r="H804" t="str">
            <v>GARCIA</v>
          </cell>
          <cell r="I804" t="str">
            <v>RODRIGUEZ</v>
          </cell>
          <cell r="J804" t="str">
            <v>RUBEN</v>
          </cell>
          <cell r="K804" t="str">
            <v/>
          </cell>
          <cell r="L804" t="str">
            <v>Rubén García R.</v>
          </cell>
          <cell r="M804" t="str">
            <v>Club San Xoán Tenis de Mesa</v>
          </cell>
          <cell r="N804" t="str">
            <v>Club San Xoán Tenis de Mesa</v>
          </cell>
          <cell r="O804">
            <v>35202</v>
          </cell>
          <cell r="P804">
            <v>1996</v>
          </cell>
          <cell r="Q804" t="str">
            <v>Sub-23 M</v>
          </cell>
          <cell r="R804" t="str">
            <v>M</v>
          </cell>
        </row>
        <row r="805">
          <cell r="C805">
            <v>26726</v>
          </cell>
          <cell r="D805" t="str">
            <v>García</v>
          </cell>
          <cell r="E805" t="str">
            <v>Salgado</v>
          </cell>
          <cell r="F805" t="str">
            <v>Juan</v>
          </cell>
          <cell r="H805" t="str">
            <v>GARCIA</v>
          </cell>
          <cell r="I805" t="str">
            <v>SALGADO</v>
          </cell>
          <cell r="J805" t="str">
            <v>JUAN</v>
          </cell>
          <cell r="K805" t="str">
            <v/>
          </cell>
          <cell r="L805" t="str">
            <v>Juan García S.</v>
          </cell>
          <cell r="M805" t="str">
            <v>Club San Xoán Tenis de Mesa</v>
          </cell>
          <cell r="N805" t="str">
            <v>Club San Xoán Tenis de Mesa</v>
          </cell>
          <cell r="O805">
            <v>26768</v>
          </cell>
          <cell r="P805">
            <v>1973</v>
          </cell>
          <cell r="Q805" t="str">
            <v>Vet +40 M</v>
          </cell>
          <cell r="R805" t="str">
            <v>M</v>
          </cell>
        </row>
        <row r="806">
          <cell r="C806">
            <v>29092</v>
          </cell>
          <cell r="D806" t="str">
            <v>García</v>
          </cell>
          <cell r="E806" t="str">
            <v>Sánchez</v>
          </cell>
          <cell r="F806" t="str">
            <v>Martina</v>
          </cell>
          <cell r="H806" t="str">
            <v>GARCIA</v>
          </cell>
          <cell r="I806" t="str">
            <v>SANCHEZ</v>
          </cell>
          <cell r="J806" t="str">
            <v>MARTINA</v>
          </cell>
          <cell r="K806" t="str">
            <v/>
          </cell>
          <cell r="L806" t="str">
            <v>Martina García S.</v>
          </cell>
          <cell r="M806" t="str">
            <v>Club San Xoán Tenis de Mesa</v>
          </cell>
          <cell r="N806" t="str">
            <v>Club San Xoán Tenis de Mesa</v>
          </cell>
          <cell r="O806">
            <v>39126</v>
          </cell>
          <cell r="P806">
            <v>2007</v>
          </cell>
          <cell r="Q806" t="str">
            <v>Benjamín F</v>
          </cell>
          <cell r="R806" t="str">
            <v>F</v>
          </cell>
        </row>
        <row r="807">
          <cell r="C807">
            <v>22000</v>
          </cell>
          <cell r="D807" t="str">
            <v>Grueiro</v>
          </cell>
          <cell r="E807" t="str">
            <v>Linos</v>
          </cell>
          <cell r="F807" t="str">
            <v>Iago</v>
          </cell>
          <cell r="G807" t="str">
            <v/>
          </cell>
          <cell r="H807" t="str">
            <v>GRUEIRO</v>
          </cell>
          <cell r="I807" t="str">
            <v>LINOS</v>
          </cell>
          <cell r="J807" t="str">
            <v>IAGO</v>
          </cell>
          <cell r="K807" t="str">
            <v/>
          </cell>
          <cell r="L807" t="str">
            <v>Iago Grueiro L.</v>
          </cell>
          <cell r="M807" t="str">
            <v>Club San Xoán Tenis de Mesa</v>
          </cell>
          <cell r="N807" t="str">
            <v>Club San Xoán Tenis de Mesa</v>
          </cell>
          <cell r="O807">
            <v>39156</v>
          </cell>
          <cell r="P807">
            <v>2007</v>
          </cell>
          <cell r="Q807" t="str">
            <v>Benjamín M</v>
          </cell>
          <cell r="R807" t="str">
            <v>M</v>
          </cell>
        </row>
        <row r="808">
          <cell r="C808">
            <v>26402</v>
          </cell>
          <cell r="D808" t="str">
            <v>Haraszti</v>
          </cell>
          <cell r="F808" t="str">
            <v>Nora</v>
          </cell>
          <cell r="H808" t="str">
            <v>HARASZTI</v>
          </cell>
          <cell r="I808" t="str">
            <v/>
          </cell>
          <cell r="J808" t="str">
            <v>NORA</v>
          </cell>
          <cell r="K808" t="str">
            <v/>
          </cell>
          <cell r="L808" t="str">
            <v>Nora Haraszti</v>
          </cell>
          <cell r="M808" t="str">
            <v>Club San Xoán Tenis de Mesa</v>
          </cell>
          <cell r="N808" t="str">
            <v>Club San Xoán Tenis de Mesa</v>
          </cell>
          <cell r="O808">
            <v>33343</v>
          </cell>
          <cell r="P808">
            <v>1991</v>
          </cell>
          <cell r="Q808" t="str">
            <v>Sénior F</v>
          </cell>
          <cell r="R808" t="str">
            <v>F</v>
          </cell>
        </row>
        <row r="809">
          <cell r="C809">
            <v>20837</v>
          </cell>
          <cell r="D809" t="str">
            <v>Hernández</v>
          </cell>
          <cell r="E809" t="str">
            <v>Van Geffen</v>
          </cell>
          <cell r="F809" t="str">
            <v>Sara</v>
          </cell>
          <cell r="G809" t="str">
            <v/>
          </cell>
          <cell r="H809" t="str">
            <v>HERNANDEZ</v>
          </cell>
          <cell r="I809" t="str">
            <v>VAN GEFFEN</v>
          </cell>
          <cell r="J809" t="str">
            <v>SARA</v>
          </cell>
          <cell r="K809" t="str">
            <v/>
          </cell>
          <cell r="L809" t="str">
            <v>Sara Hernández V.</v>
          </cell>
          <cell r="M809" t="str">
            <v>Club San Xoán Tenis de Mesa</v>
          </cell>
          <cell r="N809" t="str">
            <v>Club San Xoán Tenis de Mesa</v>
          </cell>
          <cell r="O809">
            <v>38757</v>
          </cell>
          <cell r="P809">
            <v>2006</v>
          </cell>
          <cell r="Q809" t="str">
            <v>Benjamín F</v>
          </cell>
          <cell r="R809" t="str">
            <v>F</v>
          </cell>
        </row>
        <row r="810">
          <cell r="C810">
            <v>24009</v>
          </cell>
          <cell r="D810" t="str">
            <v>Iglesias</v>
          </cell>
          <cell r="E810" t="str">
            <v>Sánchez</v>
          </cell>
          <cell r="F810" t="str">
            <v>Nayra</v>
          </cell>
          <cell r="H810" t="str">
            <v>IGLESIAS</v>
          </cell>
          <cell r="I810" t="str">
            <v>SANCHEZ</v>
          </cell>
          <cell r="J810" t="str">
            <v>NAYRA</v>
          </cell>
          <cell r="K810" t="str">
            <v/>
          </cell>
          <cell r="L810" t="str">
            <v>Nayra Iglesias S.</v>
          </cell>
          <cell r="M810" t="str">
            <v>Club San Xoán Tenis de Mesa</v>
          </cell>
          <cell r="N810" t="str">
            <v>Club San Xoán Tenis de Mesa</v>
          </cell>
          <cell r="O810">
            <v>38576</v>
          </cell>
          <cell r="P810">
            <v>2005</v>
          </cell>
          <cell r="Q810" t="str">
            <v>Alevín F</v>
          </cell>
          <cell r="R810" t="str">
            <v>F</v>
          </cell>
        </row>
        <row r="811">
          <cell r="C811">
            <v>18450</v>
          </cell>
          <cell r="D811" t="str">
            <v>Illobre</v>
          </cell>
          <cell r="E811" t="str">
            <v>Saavedra</v>
          </cell>
          <cell r="F811" t="str">
            <v>Álvaro</v>
          </cell>
          <cell r="G811" t="str">
            <v/>
          </cell>
          <cell r="H811" t="str">
            <v>ILLOBRE</v>
          </cell>
          <cell r="I811" t="str">
            <v>SAAVEDRA</v>
          </cell>
          <cell r="J811" t="str">
            <v>ALVARO</v>
          </cell>
          <cell r="K811" t="str">
            <v/>
          </cell>
          <cell r="L811" t="str">
            <v>Álvaro Illobre S.</v>
          </cell>
          <cell r="M811" t="str">
            <v>Club San Xoán Tenis de Mesa</v>
          </cell>
          <cell r="N811" t="str">
            <v>Club San Xoán Tenis de Mesa</v>
          </cell>
          <cell r="O811">
            <v>26391</v>
          </cell>
          <cell r="P811">
            <v>-1</v>
          </cell>
          <cell r="Q811" t="str">
            <v>Discapacitados M</v>
          </cell>
          <cell r="R811" t="str">
            <v>M</v>
          </cell>
        </row>
        <row r="812">
          <cell r="C812">
            <v>20997</v>
          </cell>
          <cell r="D812" t="str">
            <v>Isiaka</v>
          </cell>
          <cell r="E812" t="str">
            <v>Adebowale</v>
          </cell>
          <cell r="F812" t="str">
            <v>Wahab</v>
          </cell>
          <cell r="G812" t="str">
            <v/>
          </cell>
          <cell r="H812" t="str">
            <v>ISIAKA</v>
          </cell>
          <cell r="I812" t="str">
            <v>ADEBOWALE</v>
          </cell>
          <cell r="J812" t="str">
            <v>WAHAB</v>
          </cell>
          <cell r="K812" t="str">
            <v/>
          </cell>
          <cell r="L812" t="str">
            <v>Wahab Isiaka A.</v>
          </cell>
          <cell r="M812" t="str">
            <v>Club San Xoán Tenis de Mesa</v>
          </cell>
          <cell r="N812" t="str">
            <v>Club San Xoán Tenis de Mesa</v>
          </cell>
          <cell r="O812">
            <v>27792</v>
          </cell>
          <cell r="P812">
            <v>1976</v>
          </cell>
          <cell r="Q812" t="str">
            <v>Vet +40 M</v>
          </cell>
          <cell r="R812" t="str">
            <v>M</v>
          </cell>
        </row>
        <row r="813">
          <cell r="C813">
            <v>23976</v>
          </cell>
          <cell r="D813" t="str">
            <v>Lestayo</v>
          </cell>
          <cell r="E813" t="str">
            <v>Roca</v>
          </cell>
          <cell r="F813" t="str">
            <v>Ángela</v>
          </cell>
          <cell r="H813" t="str">
            <v>LESTAYO</v>
          </cell>
          <cell r="I813" t="str">
            <v>ROCA</v>
          </cell>
          <cell r="J813" t="str">
            <v>ANGELA</v>
          </cell>
          <cell r="K813" t="str">
            <v/>
          </cell>
          <cell r="L813" t="str">
            <v>Ángela Lestayo R.</v>
          </cell>
          <cell r="M813" t="str">
            <v>Club San Xoán Tenis de Mesa</v>
          </cell>
          <cell r="N813" t="str">
            <v>Club San Xoán Tenis de Mesa</v>
          </cell>
          <cell r="O813">
            <v>37914</v>
          </cell>
          <cell r="P813">
            <v>2003</v>
          </cell>
          <cell r="Q813" t="str">
            <v>Infantil F</v>
          </cell>
          <cell r="R813" t="str">
            <v>F</v>
          </cell>
        </row>
        <row r="814">
          <cell r="C814">
            <v>19634</v>
          </cell>
          <cell r="D814" t="str">
            <v>López</v>
          </cell>
          <cell r="E814" t="str">
            <v>Herrera</v>
          </cell>
          <cell r="F814" t="str">
            <v>Nicolás</v>
          </cell>
          <cell r="G814" t="str">
            <v/>
          </cell>
          <cell r="H814" t="str">
            <v>LOPEZ</v>
          </cell>
          <cell r="I814" t="str">
            <v>HERRERA</v>
          </cell>
          <cell r="J814" t="str">
            <v>NICOLAS</v>
          </cell>
          <cell r="K814" t="str">
            <v/>
          </cell>
          <cell r="L814" t="str">
            <v>Nicolás López H.</v>
          </cell>
          <cell r="M814" t="str">
            <v>Club San Xoán Tenis de Mesa</v>
          </cell>
          <cell r="N814" t="str">
            <v>Club San Xoán Tenis de Mesa</v>
          </cell>
          <cell r="O814">
            <v>37278</v>
          </cell>
          <cell r="P814">
            <v>2002</v>
          </cell>
          <cell r="Q814" t="str">
            <v>Infantil M</v>
          </cell>
          <cell r="R814" t="str">
            <v>M</v>
          </cell>
        </row>
        <row r="815">
          <cell r="C815">
            <v>6856</v>
          </cell>
          <cell r="D815" t="str">
            <v>López</v>
          </cell>
          <cell r="E815" t="str">
            <v>Loureiro</v>
          </cell>
          <cell r="F815" t="str">
            <v>Saleta</v>
          </cell>
          <cell r="G815" t="str">
            <v>Guadalupe</v>
          </cell>
          <cell r="H815" t="str">
            <v>LOPEZ</v>
          </cell>
          <cell r="I815" t="str">
            <v>LOUREIRO</v>
          </cell>
          <cell r="J815" t="str">
            <v>SALETA</v>
          </cell>
          <cell r="K815" t="str">
            <v>GUADALUPE</v>
          </cell>
          <cell r="L815" t="str">
            <v>Saleta G. López L.</v>
          </cell>
          <cell r="M815" t="str">
            <v>Club San Xoán Tenis de Mesa</v>
          </cell>
          <cell r="N815" t="str">
            <v>Club San Xoán Tenis de Mesa</v>
          </cell>
          <cell r="O815">
            <v>35325</v>
          </cell>
          <cell r="P815">
            <v>1996</v>
          </cell>
          <cell r="Q815" t="str">
            <v>Sub-23 F</v>
          </cell>
          <cell r="R815" t="str">
            <v>F</v>
          </cell>
        </row>
        <row r="816">
          <cell r="C816">
            <v>8283</v>
          </cell>
          <cell r="D816" t="str">
            <v>López</v>
          </cell>
          <cell r="E816" t="str">
            <v>Salorio</v>
          </cell>
          <cell r="F816" t="str">
            <v>Fernando</v>
          </cell>
          <cell r="G816" t="str">
            <v/>
          </cell>
          <cell r="H816" t="str">
            <v>LOPEZ</v>
          </cell>
          <cell r="I816" t="str">
            <v>SALORIO</v>
          </cell>
          <cell r="J816" t="str">
            <v>FERNANDO</v>
          </cell>
          <cell r="K816" t="str">
            <v/>
          </cell>
          <cell r="L816" t="str">
            <v>Fernando López S.</v>
          </cell>
          <cell r="M816" t="str">
            <v>Club San Xoán Tenis de Mesa</v>
          </cell>
          <cell r="N816" t="str">
            <v>Club San Xoán Tenis de Mesa</v>
          </cell>
          <cell r="O816">
            <v>35577</v>
          </cell>
          <cell r="P816">
            <v>1997</v>
          </cell>
          <cell r="Q816" t="str">
            <v>Sub-23 M</v>
          </cell>
          <cell r="R816" t="str">
            <v>M</v>
          </cell>
        </row>
        <row r="817">
          <cell r="C817">
            <v>20838</v>
          </cell>
          <cell r="D817" t="str">
            <v>Lorenzo</v>
          </cell>
          <cell r="E817" t="str">
            <v>Sanesteban</v>
          </cell>
          <cell r="F817" t="str">
            <v>Sara</v>
          </cell>
          <cell r="G817" t="str">
            <v/>
          </cell>
          <cell r="H817" t="str">
            <v>LORENZO</v>
          </cell>
          <cell r="I817" t="str">
            <v>SANESTEBAN</v>
          </cell>
          <cell r="J817" t="str">
            <v>SARA</v>
          </cell>
          <cell r="K817" t="str">
            <v/>
          </cell>
          <cell r="L817" t="str">
            <v>Sara Lorenzo S.</v>
          </cell>
          <cell r="M817" t="str">
            <v>Club San Xoán Tenis de Mesa</v>
          </cell>
          <cell r="N817" t="str">
            <v>Club San Xoán Tenis de Mesa</v>
          </cell>
          <cell r="O817">
            <v>38353</v>
          </cell>
          <cell r="P817">
            <v>2005</v>
          </cell>
          <cell r="Q817" t="str">
            <v>Alevín F</v>
          </cell>
          <cell r="R817" t="str">
            <v>F</v>
          </cell>
        </row>
        <row r="818">
          <cell r="C818">
            <v>28572</v>
          </cell>
          <cell r="D818" t="str">
            <v>Marcos</v>
          </cell>
          <cell r="E818" t="str">
            <v>Rodeiro</v>
          </cell>
          <cell r="F818" t="str">
            <v>Luis</v>
          </cell>
          <cell r="G818" t="str">
            <v>M.</v>
          </cell>
          <cell r="H818" t="str">
            <v>MARCOS</v>
          </cell>
          <cell r="I818" t="str">
            <v>RODEIRO</v>
          </cell>
          <cell r="J818" t="str">
            <v>LUIS</v>
          </cell>
          <cell r="K818" t="str">
            <v>M.</v>
          </cell>
          <cell r="L818" t="str">
            <v>Luis M. Marcos R.</v>
          </cell>
          <cell r="M818" t="str">
            <v>Club San Xoán Tenis de Mesa</v>
          </cell>
          <cell r="N818" t="str">
            <v>Club San Xoán Tenis de Mesa</v>
          </cell>
          <cell r="O818">
            <v>25059</v>
          </cell>
          <cell r="P818">
            <v>1968</v>
          </cell>
          <cell r="Q818" t="str">
            <v>Vet +40 M</v>
          </cell>
          <cell r="R818" t="str">
            <v>M</v>
          </cell>
        </row>
        <row r="819">
          <cell r="C819">
            <v>28582</v>
          </cell>
          <cell r="D819" t="str">
            <v>Marcos</v>
          </cell>
          <cell r="E819" t="str">
            <v>Rodríguez</v>
          </cell>
          <cell r="F819" t="str">
            <v>Yago</v>
          </cell>
          <cell r="H819" t="str">
            <v>MARCOS</v>
          </cell>
          <cell r="I819" t="str">
            <v>RODRIGUEZ</v>
          </cell>
          <cell r="J819" t="str">
            <v>YAGO</v>
          </cell>
          <cell r="K819" t="str">
            <v/>
          </cell>
          <cell r="L819" t="str">
            <v>Yago Marcos R.</v>
          </cell>
          <cell r="M819" t="str">
            <v>Club San Xoán Tenis de Mesa</v>
          </cell>
          <cell r="N819" t="str">
            <v>Club San Xoán Tenis de Mesa</v>
          </cell>
          <cell r="O819">
            <v>38577</v>
          </cell>
          <cell r="P819">
            <v>2005</v>
          </cell>
          <cell r="Q819" t="str">
            <v>Alevín M</v>
          </cell>
          <cell r="R819" t="str">
            <v>M</v>
          </cell>
        </row>
        <row r="820">
          <cell r="C820">
            <v>18439</v>
          </cell>
          <cell r="D820" t="str">
            <v>Martínez</v>
          </cell>
          <cell r="E820" t="str">
            <v>Estévez</v>
          </cell>
          <cell r="F820" t="str">
            <v>Mario</v>
          </cell>
          <cell r="G820" t="str">
            <v/>
          </cell>
          <cell r="H820" t="str">
            <v>MARTINEZ</v>
          </cell>
          <cell r="I820" t="str">
            <v>ESTEVEZ</v>
          </cell>
          <cell r="J820" t="str">
            <v>MARIO</v>
          </cell>
          <cell r="K820" t="str">
            <v/>
          </cell>
          <cell r="L820" t="str">
            <v>Mario Martínez E.</v>
          </cell>
          <cell r="M820" t="str">
            <v>Club San Xoán Tenis de Mesa</v>
          </cell>
          <cell r="N820" t="str">
            <v>Club San Xoán Tenis de Mesa</v>
          </cell>
          <cell r="O820">
            <v>37208</v>
          </cell>
          <cell r="P820">
            <v>2001</v>
          </cell>
          <cell r="Q820" t="str">
            <v>Juvenil M</v>
          </cell>
          <cell r="R820" t="str">
            <v>M</v>
          </cell>
        </row>
        <row r="821">
          <cell r="C821">
            <v>21997</v>
          </cell>
          <cell r="D821" t="str">
            <v>Martínez</v>
          </cell>
          <cell r="E821" t="str">
            <v>Jiménez</v>
          </cell>
          <cell r="F821" t="str">
            <v>Álvaro</v>
          </cell>
          <cell r="G821" t="str">
            <v/>
          </cell>
          <cell r="H821" t="str">
            <v>MARTINEZ</v>
          </cell>
          <cell r="I821" t="str">
            <v>JIMENEZ</v>
          </cell>
          <cell r="J821" t="str">
            <v>ALVARO</v>
          </cell>
          <cell r="K821" t="str">
            <v/>
          </cell>
          <cell r="L821" t="str">
            <v>Álvaro Martínez J.</v>
          </cell>
          <cell r="M821" t="str">
            <v>Club San Xoán Tenis de Mesa</v>
          </cell>
          <cell r="N821" t="str">
            <v>Club San Xoán Tenis de Mesa</v>
          </cell>
          <cell r="P821">
            <v>0</v>
          </cell>
          <cell r="Q821" t="str">
            <v>- M</v>
          </cell>
          <cell r="R821" t="str">
            <v>M</v>
          </cell>
        </row>
        <row r="822">
          <cell r="C822">
            <v>6468</v>
          </cell>
          <cell r="D822" t="str">
            <v>Martínez</v>
          </cell>
          <cell r="E822" t="str">
            <v>Pena</v>
          </cell>
          <cell r="F822" t="str">
            <v>Jaime</v>
          </cell>
          <cell r="G822" t="str">
            <v>Remigio</v>
          </cell>
          <cell r="H822" t="str">
            <v>MARTINEZ</v>
          </cell>
          <cell r="I822" t="str">
            <v>PENA</v>
          </cell>
          <cell r="J822" t="str">
            <v>JAIME</v>
          </cell>
          <cell r="K822" t="str">
            <v>REMIGIO</v>
          </cell>
          <cell r="L822" t="str">
            <v>Jaime R. Martínez P.</v>
          </cell>
          <cell r="M822" t="str">
            <v>Club San Xoán Tenis de Mesa</v>
          </cell>
          <cell r="N822" t="str">
            <v>Club San Xoán Tenis de Mesa</v>
          </cell>
          <cell r="O822">
            <v>24359</v>
          </cell>
          <cell r="P822">
            <v>1966</v>
          </cell>
          <cell r="Q822" t="str">
            <v>Vet +50 M</v>
          </cell>
          <cell r="R822" t="str">
            <v>M</v>
          </cell>
        </row>
        <row r="823">
          <cell r="C823">
            <v>24128</v>
          </cell>
          <cell r="D823" t="str">
            <v>Martínez</v>
          </cell>
          <cell r="F823" t="str">
            <v>Santiago</v>
          </cell>
          <cell r="H823" t="str">
            <v>MARTINEZ</v>
          </cell>
          <cell r="I823" t="str">
            <v/>
          </cell>
          <cell r="J823" t="str">
            <v>SANTIAGO</v>
          </cell>
          <cell r="K823" t="str">
            <v/>
          </cell>
          <cell r="L823" t="str">
            <v>Santiago Martínez</v>
          </cell>
          <cell r="M823" t="str">
            <v>Club San Xoán Tenis de Mesa</v>
          </cell>
          <cell r="N823" t="str">
            <v>Club San Xoán Tenis de Mesa</v>
          </cell>
          <cell r="O823">
            <v>39435</v>
          </cell>
          <cell r="P823">
            <v>2007</v>
          </cell>
          <cell r="Q823" t="str">
            <v>Benjamín M</v>
          </cell>
          <cell r="R823" t="str">
            <v>M</v>
          </cell>
        </row>
        <row r="824">
          <cell r="C824">
            <v>2971</v>
          </cell>
          <cell r="D824" t="str">
            <v>Meizoso</v>
          </cell>
          <cell r="E824" t="str">
            <v>Montero</v>
          </cell>
          <cell r="F824" t="str">
            <v>David</v>
          </cell>
          <cell r="G824" t="str">
            <v/>
          </cell>
          <cell r="H824" t="str">
            <v>MEIZOSO</v>
          </cell>
          <cell r="I824" t="str">
            <v>MONTERO</v>
          </cell>
          <cell r="J824" t="str">
            <v>DAVID</v>
          </cell>
          <cell r="K824" t="str">
            <v/>
          </cell>
          <cell r="L824" t="str">
            <v>David Meizoso M.</v>
          </cell>
          <cell r="M824" t="str">
            <v>Club San Xoán Tenis de Mesa</v>
          </cell>
          <cell r="N824" t="str">
            <v>Club San Xoán Tenis de Mesa</v>
          </cell>
          <cell r="O824">
            <v>31957</v>
          </cell>
          <cell r="P824">
            <v>1987</v>
          </cell>
          <cell r="Q824" t="str">
            <v>Sénior M</v>
          </cell>
          <cell r="R824" t="str">
            <v>M</v>
          </cell>
        </row>
        <row r="825">
          <cell r="C825">
            <v>18197</v>
          </cell>
          <cell r="D825" t="str">
            <v>Méndez</v>
          </cell>
          <cell r="E825" t="str">
            <v>Díaz</v>
          </cell>
          <cell r="F825" t="str">
            <v>Carlos</v>
          </cell>
          <cell r="G825" t="str">
            <v/>
          </cell>
          <cell r="H825" t="str">
            <v>MENDEZ</v>
          </cell>
          <cell r="I825" t="str">
            <v>DIAZ</v>
          </cell>
          <cell r="J825" t="str">
            <v>CARLOS</v>
          </cell>
          <cell r="K825" t="str">
            <v/>
          </cell>
          <cell r="L825" t="str">
            <v>Carlos Méndez D.</v>
          </cell>
          <cell r="M825" t="str">
            <v>Club San Xoán Tenis de Mesa</v>
          </cell>
          <cell r="N825" t="str">
            <v>Club San Xoán Tenis de Mesa</v>
          </cell>
          <cell r="O825">
            <v>35065</v>
          </cell>
          <cell r="P825">
            <v>1996</v>
          </cell>
          <cell r="Q825" t="str">
            <v>Sub-23 M</v>
          </cell>
          <cell r="R825" t="str">
            <v>M</v>
          </cell>
        </row>
        <row r="826">
          <cell r="C826">
            <v>19413</v>
          </cell>
          <cell r="D826" t="str">
            <v>Molina</v>
          </cell>
          <cell r="E826" t="str">
            <v/>
          </cell>
          <cell r="F826" t="str">
            <v>Ernesto</v>
          </cell>
          <cell r="G826" t="str">
            <v/>
          </cell>
          <cell r="H826" t="str">
            <v>MOLINA</v>
          </cell>
          <cell r="I826" t="str">
            <v/>
          </cell>
          <cell r="J826" t="str">
            <v>ERNESTO</v>
          </cell>
          <cell r="K826" t="str">
            <v/>
          </cell>
          <cell r="L826" t="str">
            <v>Ernesto Molina</v>
          </cell>
          <cell r="M826" t="str">
            <v>Club San Xoán Tenis de Mesa</v>
          </cell>
          <cell r="N826" t="str">
            <v>Club San Xoán Tenis de Mesa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8280</v>
          </cell>
          <cell r="D827" t="str">
            <v>Moreira</v>
          </cell>
          <cell r="E827" t="str">
            <v>Paulino</v>
          </cell>
          <cell r="F827" t="str">
            <v>Sasha</v>
          </cell>
          <cell r="G827" t="str">
            <v>Meg</v>
          </cell>
          <cell r="H827" t="str">
            <v>MOREIRA</v>
          </cell>
          <cell r="I827" t="str">
            <v>PAULINO</v>
          </cell>
          <cell r="J827" t="str">
            <v>SASHA</v>
          </cell>
          <cell r="K827" t="str">
            <v>MEG</v>
          </cell>
          <cell r="L827" t="str">
            <v>Sasha M. Moreira P.</v>
          </cell>
          <cell r="M827" t="str">
            <v>Club San Xoán Tenis de Mesa</v>
          </cell>
          <cell r="N827" t="str">
            <v>Club San Xoán Tenis de Mesa</v>
          </cell>
          <cell r="O827">
            <v>36206</v>
          </cell>
          <cell r="P827">
            <v>1999</v>
          </cell>
          <cell r="Q827" t="str">
            <v>Juvenil F</v>
          </cell>
          <cell r="R827" t="str">
            <v>F</v>
          </cell>
        </row>
        <row r="828">
          <cell r="C828">
            <v>18451</v>
          </cell>
          <cell r="D828" t="str">
            <v>Novo</v>
          </cell>
          <cell r="E828" t="str">
            <v>Castro</v>
          </cell>
          <cell r="F828" t="str">
            <v>Alberto</v>
          </cell>
          <cell r="G828" t="str">
            <v/>
          </cell>
          <cell r="H828" t="str">
            <v>NOVO</v>
          </cell>
          <cell r="I828" t="str">
            <v>CASTRO</v>
          </cell>
          <cell r="J828" t="str">
            <v>ALBERTO</v>
          </cell>
          <cell r="K828" t="str">
            <v/>
          </cell>
          <cell r="L828" t="str">
            <v>Alberto Novo C.</v>
          </cell>
          <cell r="M828" t="str">
            <v>Club San Xoán Tenis de Mesa</v>
          </cell>
          <cell r="N828" t="str">
            <v>Club San Xoán Tenis de Mesa</v>
          </cell>
          <cell r="O828">
            <v>25426</v>
          </cell>
          <cell r="P828">
            <v>-1</v>
          </cell>
          <cell r="Q828" t="str">
            <v>Discapacitados M</v>
          </cell>
          <cell r="R828" t="str">
            <v>M</v>
          </cell>
        </row>
        <row r="829">
          <cell r="C829">
            <v>27236</v>
          </cell>
          <cell r="D829" t="str">
            <v>Olugbenga</v>
          </cell>
          <cell r="F829" t="str">
            <v>Anthony</v>
          </cell>
          <cell r="H829" t="str">
            <v>OLUGBENGA</v>
          </cell>
          <cell r="I829" t="str">
            <v/>
          </cell>
          <cell r="J829" t="str">
            <v>ANTHONY</v>
          </cell>
          <cell r="K829" t="str">
            <v/>
          </cell>
          <cell r="L829" t="str">
            <v>Anthony Olugbenga</v>
          </cell>
          <cell r="M829" t="str">
            <v>Club San Xoán Tenis de Mesa</v>
          </cell>
          <cell r="N829" t="str">
            <v>Club San Xoán Tenis de Mesa</v>
          </cell>
          <cell r="O829">
            <v>31768</v>
          </cell>
          <cell r="P829">
            <v>1986</v>
          </cell>
          <cell r="Q829" t="str">
            <v>Sénior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 t="str">
            <v/>
          </cell>
          <cell r="H830" t="str">
            <v>ORJALES</v>
          </cell>
          <cell r="I830" t="str">
            <v>VARELA</v>
          </cell>
          <cell r="J830" t="str">
            <v>FERNANDO</v>
          </cell>
          <cell r="K830" t="str">
            <v/>
          </cell>
          <cell r="L830" t="str">
            <v>Fernando Orjales V.</v>
          </cell>
          <cell r="M830" t="str">
            <v>Club San Xoán Tenis de Mesa</v>
          </cell>
          <cell r="N830" t="str">
            <v>Club San Xoán Tenis de Mesa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27028</v>
          </cell>
          <cell r="D831" t="str">
            <v>Otero</v>
          </cell>
          <cell r="E831" t="str">
            <v>Sequeiros</v>
          </cell>
          <cell r="F831" t="str">
            <v>Julio</v>
          </cell>
          <cell r="G831" t="str">
            <v>M.</v>
          </cell>
          <cell r="H831" t="str">
            <v>OTERO</v>
          </cell>
          <cell r="I831" t="str">
            <v>SEQUEIROS</v>
          </cell>
          <cell r="J831" t="str">
            <v>JULIO</v>
          </cell>
          <cell r="K831" t="str">
            <v>M.</v>
          </cell>
          <cell r="L831" t="str">
            <v>Julio M. Otero S.</v>
          </cell>
          <cell r="M831" t="str">
            <v>Club San Xoán Tenis de Mesa</v>
          </cell>
          <cell r="N831" t="str">
            <v>Club San Xoán Tenis de Mesa</v>
          </cell>
          <cell r="O831">
            <v>22302</v>
          </cell>
          <cell r="P831">
            <v>1961</v>
          </cell>
          <cell r="Q831" t="str">
            <v>Vet +50 M</v>
          </cell>
          <cell r="R831" t="str">
            <v>M</v>
          </cell>
        </row>
        <row r="832">
          <cell r="C832">
            <v>9313</v>
          </cell>
          <cell r="D832" t="str">
            <v>Páez</v>
          </cell>
          <cell r="E832" t="str">
            <v>Blanco</v>
          </cell>
          <cell r="F832" t="str">
            <v>Víctor</v>
          </cell>
          <cell r="G832" t="str">
            <v/>
          </cell>
          <cell r="H832" t="str">
            <v>PAEZ</v>
          </cell>
          <cell r="I832" t="str">
            <v>BLANCO</v>
          </cell>
          <cell r="J832" t="str">
            <v>VICTOR</v>
          </cell>
          <cell r="K832" t="str">
            <v/>
          </cell>
          <cell r="L832" t="str">
            <v>Víctor Páez B.</v>
          </cell>
          <cell r="M832" t="str">
            <v>Club San Xoán Tenis de Mesa</v>
          </cell>
          <cell r="N832" t="str">
            <v>Club San Xoán Tenis de Mesa</v>
          </cell>
          <cell r="O832">
            <v>35603</v>
          </cell>
          <cell r="P832">
            <v>1997</v>
          </cell>
          <cell r="Q832" t="str">
            <v>Sub-23 M</v>
          </cell>
          <cell r="R832" t="str">
            <v>M</v>
          </cell>
        </row>
        <row r="833">
          <cell r="C833">
            <v>11020</v>
          </cell>
          <cell r="D833" t="str">
            <v>Paulino</v>
          </cell>
          <cell r="E833" t="str">
            <v>Chaves</v>
          </cell>
          <cell r="F833" t="str">
            <v>Patricia</v>
          </cell>
          <cell r="G833" t="str">
            <v/>
          </cell>
          <cell r="H833" t="str">
            <v>PAULINO</v>
          </cell>
          <cell r="I833" t="str">
            <v>CHAVES</v>
          </cell>
          <cell r="J833" t="str">
            <v>PATRICIA</v>
          </cell>
          <cell r="K833" t="str">
            <v/>
          </cell>
          <cell r="L833" t="str">
            <v>Patricia Paulino C.</v>
          </cell>
          <cell r="M833" t="str">
            <v>Club San Xoán Tenis de Mesa</v>
          </cell>
          <cell r="N833" t="str">
            <v>Club San Xoán Tenis de Mesa</v>
          </cell>
          <cell r="O833">
            <v>27030</v>
          </cell>
          <cell r="P833">
            <v>1974</v>
          </cell>
          <cell r="Q833" t="str">
            <v>Vet +40 F</v>
          </cell>
          <cell r="R833" t="str">
            <v>F</v>
          </cell>
        </row>
        <row r="834">
          <cell r="C834">
            <v>19889</v>
          </cell>
          <cell r="D834" t="str">
            <v>Pérez</v>
          </cell>
          <cell r="E834" t="str">
            <v>Díaz</v>
          </cell>
          <cell r="F834" t="str">
            <v>Francisco</v>
          </cell>
          <cell r="G834" t="str">
            <v>Javier</v>
          </cell>
          <cell r="H834" t="str">
            <v>PEREZ</v>
          </cell>
          <cell r="I834" t="str">
            <v>DIAZ</v>
          </cell>
          <cell r="J834" t="str">
            <v>FRANCISCO</v>
          </cell>
          <cell r="K834" t="str">
            <v>JAVIER</v>
          </cell>
          <cell r="L834" t="str">
            <v>Francisco J. Pérez D.</v>
          </cell>
          <cell r="M834" t="str">
            <v>Club San Xoán Tenis de Mesa</v>
          </cell>
          <cell r="N834" t="str">
            <v>Club San Xoán Tenis de Mesa</v>
          </cell>
          <cell r="O834">
            <v>28276</v>
          </cell>
          <cell r="P834">
            <v>1977</v>
          </cell>
          <cell r="Q834" t="str">
            <v>Vet +40 M</v>
          </cell>
          <cell r="R834" t="str">
            <v>M</v>
          </cell>
        </row>
        <row r="835">
          <cell r="C835">
            <v>18441</v>
          </cell>
          <cell r="D835" t="str">
            <v>Pérez</v>
          </cell>
          <cell r="E835" t="str">
            <v>Nieto</v>
          </cell>
          <cell r="F835" t="str">
            <v>Kevin</v>
          </cell>
          <cell r="G835" t="str">
            <v/>
          </cell>
          <cell r="H835" t="str">
            <v>PEREZ</v>
          </cell>
          <cell r="I835" t="str">
            <v>NIETO</v>
          </cell>
          <cell r="J835" t="str">
            <v>KEVIN</v>
          </cell>
          <cell r="K835" t="str">
            <v/>
          </cell>
          <cell r="L835" t="str">
            <v>Kevin Pérez N.</v>
          </cell>
          <cell r="M835" t="str">
            <v>Club San Xoán Tenis de Mesa</v>
          </cell>
          <cell r="N835" t="str">
            <v>Club San Xoán Tenis de Mesa</v>
          </cell>
          <cell r="O835">
            <v>37028</v>
          </cell>
          <cell r="P835">
            <v>2001</v>
          </cell>
          <cell r="Q835" t="str">
            <v>Juvenil M</v>
          </cell>
          <cell r="R835" t="str">
            <v>M</v>
          </cell>
        </row>
        <row r="836">
          <cell r="C836">
            <v>11106</v>
          </cell>
          <cell r="D836" t="str">
            <v>Piñón</v>
          </cell>
          <cell r="E836" t="str">
            <v>Tembras</v>
          </cell>
          <cell r="F836" t="str">
            <v>Felipe</v>
          </cell>
          <cell r="G836" t="str">
            <v/>
          </cell>
          <cell r="H836" t="str">
            <v>PIÑON</v>
          </cell>
          <cell r="I836" t="str">
            <v>TEMBRAS</v>
          </cell>
          <cell r="J836" t="str">
            <v>FELIPE</v>
          </cell>
          <cell r="K836" t="str">
            <v/>
          </cell>
          <cell r="L836" t="str">
            <v>Felipe Piñón T.</v>
          </cell>
          <cell r="M836" t="str">
            <v>Club San Xoán Tenis de Mesa</v>
          </cell>
          <cell r="N836" t="str">
            <v>Club San Xoán Tenis de Mesa</v>
          </cell>
          <cell r="O836">
            <v>35444</v>
          </cell>
          <cell r="P836">
            <v>1997</v>
          </cell>
          <cell r="Q836" t="str">
            <v>Sub-23 M</v>
          </cell>
          <cell r="R836" t="str">
            <v>M</v>
          </cell>
        </row>
        <row r="837">
          <cell r="C837">
            <v>18437</v>
          </cell>
          <cell r="D837" t="str">
            <v>Ponce</v>
          </cell>
          <cell r="E837" t="str">
            <v>Vilariño</v>
          </cell>
          <cell r="F837" t="str">
            <v>Yeray</v>
          </cell>
          <cell r="G837" t="str">
            <v/>
          </cell>
          <cell r="H837" t="str">
            <v>PONCE</v>
          </cell>
          <cell r="I837" t="str">
            <v>VILARIÑO</v>
          </cell>
          <cell r="J837" t="str">
            <v>YERAY</v>
          </cell>
          <cell r="K837" t="str">
            <v/>
          </cell>
          <cell r="L837" t="str">
            <v>Yeray Ponce V.</v>
          </cell>
          <cell r="M837" t="str">
            <v>Club San Xoán Tenis de Mesa</v>
          </cell>
          <cell r="N837" t="str">
            <v>Club San Xoán Tenis de Mesa</v>
          </cell>
          <cell r="O837">
            <v>37184</v>
          </cell>
          <cell r="P837">
            <v>2001</v>
          </cell>
          <cell r="Q837" t="str">
            <v>Juvenil M</v>
          </cell>
          <cell r="R837" t="str">
            <v>M</v>
          </cell>
        </row>
        <row r="838">
          <cell r="C838">
            <v>18436</v>
          </cell>
          <cell r="D838" t="str">
            <v>Prieto-Puga</v>
          </cell>
          <cell r="E838" t="str">
            <v>Gonzales</v>
          </cell>
          <cell r="F838" t="str">
            <v>Claudia</v>
          </cell>
          <cell r="G838" t="str">
            <v/>
          </cell>
          <cell r="H838" t="str">
            <v>PRIETO-PUGA</v>
          </cell>
          <cell r="I838" t="str">
            <v>GONZALES</v>
          </cell>
          <cell r="J838" t="str">
            <v>CLAUDIA</v>
          </cell>
          <cell r="K838" t="str">
            <v/>
          </cell>
          <cell r="L838" t="str">
            <v>Claudia Prieto-Puga G.</v>
          </cell>
          <cell r="M838" t="str">
            <v>Club San Xoán Tenis de Mesa</v>
          </cell>
          <cell r="N838" t="str">
            <v>Club San Xoán Tenis de Mesa</v>
          </cell>
          <cell r="O838">
            <v>36892</v>
          </cell>
          <cell r="P838">
            <v>2001</v>
          </cell>
          <cell r="Q838" t="str">
            <v>Juvenil F</v>
          </cell>
          <cell r="R838" t="str">
            <v>F</v>
          </cell>
        </row>
        <row r="839">
          <cell r="C839">
            <v>24127</v>
          </cell>
          <cell r="D839" t="str">
            <v>Ramallo</v>
          </cell>
          <cell r="E839" t="str">
            <v>Lestayo</v>
          </cell>
          <cell r="F839" t="str">
            <v>Adrián</v>
          </cell>
          <cell r="H839" t="str">
            <v>RAMALLO</v>
          </cell>
          <cell r="I839" t="str">
            <v>LESTAYO</v>
          </cell>
          <cell r="J839" t="str">
            <v>ADRIAN</v>
          </cell>
          <cell r="K839" t="str">
            <v/>
          </cell>
          <cell r="L839" t="str">
            <v>Adrián Ramallo L.</v>
          </cell>
          <cell r="M839" t="str">
            <v>Club San Xoán Tenis de Mesa</v>
          </cell>
          <cell r="N839" t="str">
            <v>Club San Xoán Tenis de Mesa</v>
          </cell>
          <cell r="O839">
            <v>38577</v>
          </cell>
          <cell r="P839">
            <v>2005</v>
          </cell>
          <cell r="Q839" t="str">
            <v>Alevín M</v>
          </cell>
          <cell r="R839" t="str">
            <v>M</v>
          </cell>
        </row>
        <row r="840">
          <cell r="C840">
            <v>24122</v>
          </cell>
          <cell r="D840" t="str">
            <v>Rico</v>
          </cell>
          <cell r="E840" t="str">
            <v>Noceda</v>
          </cell>
          <cell r="F840" t="str">
            <v>André</v>
          </cell>
          <cell r="H840" t="str">
            <v>RICO</v>
          </cell>
          <cell r="I840" t="str">
            <v>NOCEDA</v>
          </cell>
          <cell r="J840" t="str">
            <v>ANDRE</v>
          </cell>
          <cell r="K840" t="str">
            <v/>
          </cell>
          <cell r="L840" t="str">
            <v>André Rico N.</v>
          </cell>
          <cell r="M840" t="str">
            <v>Club San Xoán Tenis de Mesa</v>
          </cell>
          <cell r="N840" t="str">
            <v>Club San Xoán Tenis de Mesa</v>
          </cell>
          <cell r="O840">
            <v>38285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8285</v>
          </cell>
          <cell r="D841" t="str">
            <v>Rico</v>
          </cell>
          <cell r="E841" t="str">
            <v>Ocampo</v>
          </cell>
          <cell r="F841" t="str">
            <v>Lois</v>
          </cell>
          <cell r="G841" t="str">
            <v/>
          </cell>
          <cell r="H841" t="str">
            <v>RICO</v>
          </cell>
          <cell r="I841" t="str">
            <v>OCAMPO</v>
          </cell>
          <cell r="J841" t="str">
            <v>LOIS</v>
          </cell>
          <cell r="K841" t="str">
            <v/>
          </cell>
          <cell r="L841" t="str">
            <v>Lois Rico O.</v>
          </cell>
          <cell r="M841" t="str">
            <v>Club San Xoán Tenis de Mesa</v>
          </cell>
          <cell r="N841" t="str">
            <v>Club San Xoán Tenis de Mesa</v>
          </cell>
          <cell r="O841">
            <v>35615</v>
          </cell>
          <cell r="P841">
            <v>1997</v>
          </cell>
          <cell r="Q841" t="str">
            <v>Sub-23 M</v>
          </cell>
          <cell r="R841" t="str">
            <v>M</v>
          </cell>
        </row>
        <row r="842">
          <cell r="C842">
            <v>7473</v>
          </cell>
          <cell r="D842" t="str">
            <v>Rodríguez</v>
          </cell>
          <cell r="E842" t="str">
            <v>Aneiros</v>
          </cell>
          <cell r="F842" t="str">
            <v>Jesús</v>
          </cell>
          <cell r="G842" t="str">
            <v>Víctor</v>
          </cell>
          <cell r="H842" t="str">
            <v>RODRIGUEZ</v>
          </cell>
          <cell r="I842" t="str">
            <v>ANEIROS</v>
          </cell>
          <cell r="J842" t="str">
            <v>JESUS</v>
          </cell>
          <cell r="K842" t="str">
            <v>VICTOR</v>
          </cell>
          <cell r="L842" t="str">
            <v>Jesús V. Rodríguez A.</v>
          </cell>
          <cell r="M842" t="str">
            <v>Club San Xoán Tenis de Mesa</v>
          </cell>
          <cell r="N842" t="str">
            <v>Club San Xoán Tenis de Mesa</v>
          </cell>
          <cell r="O842">
            <v>22996</v>
          </cell>
          <cell r="P842">
            <v>1962</v>
          </cell>
          <cell r="Q842" t="str">
            <v>Vet +50 M</v>
          </cell>
          <cell r="R842" t="str">
            <v>M</v>
          </cell>
        </row>
        <row r="843">
          <cell r="C843">
            <v>26732</v>
          </cell>
          <cell r="D843" t="str">
            <v>Rodríguez-Modes</v>
          </cell>
          <cell r="E843" t="str">
            <v>Rey</v>
          </cell>
          <cell r="F843" t="str">
            <v>Luis</v>
          </cell>
          <cell r="H843" t="str">
            <v>RODRIGUEZ-MODES</v>
          </cell>
          <cell r="I843" t="str">
            <v>REY</v>
          </cell>
          <cell r="J843" t="str">
            <v>LUIS</v>
          </cell>
          <cell r="K843" t="str">
            <v/>
          </cell>
          <cell r="L843" t="str">
            <v>Luis Rodríguez-Modes R.</v>
          </cell>
          <cell r="M843" t="str">
            <v>Club San Xoán Tenis de Mesa</v>
          </cell>
          <cell r="N843" t="str">
            <v>Club San Xoán Tenis de Mesa</v>
          </cell>
          <cell r="O843">
            <v>20940</v>
          </cell>
          <cell r="P843">
            <v>1957</v>
          </cell>
          <cell r="Q843" t="str">
            <v>Vet +60 M</v>
          </cell>
          <cell r="R843" t="str">
            <v>M</v>
          </cell>
        </row>
        <row r="844">
          <cell r="C844">
            <v>20882</v>
          </cell>
          <cell r="D844" t="str">
            <v>Saarinen</v>
          </cell>
          <cell r="F844" t="str">
            <v>Sandra</v>
          </cell>
          <cell r="H844" t="str">
            <v>SAARINEN</v>
          </cell>
          <cell r="I844" t="str">
            <v/>
          </cell>
          <cell r="J844" t="str">
            <v>SANDRA</v>
          </cell>
          <cell r="K844" t="str">
            <v/>
          </cell>
          <cell r="L844" t="str">
            <v>Sandra Saarinen</v>
          </cell>
          <cell r="M844" t="str">
            <v>Club San Xoán Tenis de Mesa</v>
          </cell>
          <cell r="N844" t="str">
            <v>Club San Xoán Tenis de Mesa</v>
          </cell>
          <cell r="O844">
            <v>31584</v>
          </cell>
          <cell r="P844">
            <v>1986</v>
          </cell>
          <cell r="Q844" t="str">
            <v>Sénior F</v>
          </cell>
          <cell r="R844" t="str">
            <v>F</v>
          </cell>
        </row>
        <row r="845">
          <cell r="C845">
            <v>20546</v>
          </cell>
          <cell r="D845" t="str">
            <v>Salzano</v>
          </cell>
          <cell r="E845" t="str">
            <v/>
          </cell>
          <cell r="F845" t="str">
            <v>Marco</v>
          </cell>
          <cell r="G845" t="str">
            <v/>
          </cell>
          <cell r="H845" t="str">
            <v>SALZANO</v>
          </cell>
          <cell r="I845" t="str">
            <v/>
          </cell>
          <cell r="J845" t="str">
            <v>MARCO</v>
          </cell>
          <cell r="K845" t="str">
            <v/>
          </cell>
          <cell r="L845" t="str">
            <v>Marco Salzano</v>
          </cell>
          <cell r="M845" t="str">
            <v>Club San Xoán Tenis de Mesa</v>
          </cell>
          <cell r="N845" t="str">
            <v>Club San Xoán Tenis de Mesa</v>
          </cell>
          <cell r="O845">
            <v>38274</v>
          </cell>
          <cell r="P845">
            <v>2004</v>
          </cell>
          <cell r="Q845" t="str">
            <v>Alevín M</v>
          </cell>
          <cell r="R845" t="str">
            <v>M</v>
          </cell>
        </row>
        <row r="846">
          <cell r="C846">
            <v>27077</v>
          </cell>
          <cell r="D846" t="str">
            <v>Sánchez</v>
          </cell>
          <cell r="E846" t="str">
            <v>Iglesias</v>
          </cell>
          <cell r="F846" t="str">
            <v>Xabier</v>
          </cell>
          <cell r="H846" t="str">
            <v>SANCHEZ</v>
          </cell>
          <cell r="I846" t="str">
            <v>IGLESIAS</v>
          </cell>
          <cell r="J846" t="str">
            <v>XABIER</v>
          </cell>
          <cell r="K846" t="str">
            <v/>
          </cell>
          <cell r="L846" t="str">
            <v>Xabier Sánchez I.</v>
          </cell>
          <cell r="M846" t="str">
            <v>Club San Xoán Tenis de Mesa</v>
          </cell>
          <cell r="N846" t="str">
            <v>Club San Xoán Tenis de Mesa</v>
          </cell>
          <cell r="O846">
            <v>38421</v>
          </cell>
          <cell r="P846">
            <v>2005</v>
          </cell>
          <cell r="Q846" t="str">
            <v>Alevín M</v>
          </cell>
          <cell r="R846" t="str">
            <v>M</v>
          </cell>
        </row>
        <row r="847">
          <cell r="C847">
            <v>23998</v>
          </cell>
          <cell r="D847" t="str">
            <v>Sánchez</v>
          </cell>
          <cell r="F847" t="str">
            <v>Paula</v>
          </cell>
          <cell r="H847" t="str">
            <v>SANCHEZ</v>
          </cell>
          <cell r="I847" t="str">
            <v/>
          </cell>
          <cell r="J847" t="str">
            <v>PAULA</v>
          </cell>
          <cell r="K847" t="str">
            <v/>
          </cell>
          <cell r="L847" t="str">
            <v>Paula Sánchez</v>
          </cell>
          <cell r="M847" t="str">
            <v>Club San Xoán Tenis de Mesa</v>
          </cell>
          <cell r="N847" t="str">
            <v>Club San Xoán Tenis de Mesa</v>
          </cell>
          <cell r="O847">
            <v>37813</v>
          </cell>
          <cell r="P847">
            <v>2003</v>
          </cell>
          <cell r="Q847" t="str">
            <v>Infantil F</v>
          </cell>
          <cell r="R847" t="str">
            <v>F</v>
          </cell>
        </row>
        <row r="848">
          <cell r="C848">
            <v>7952</v>
          </cell>
          <cell r="D848" t="str">
            <v>Santalla</v>
          </cell>
          <cell r="E848" t="str">
            <v>Pazos</v>
          </cell>
          <cell r="F848" t="str">
            <v>Guillermo</v>
          </cell>
          <cell r="G848" t="str">
            <v/>
          </cell>
          <cell r="H848" t="str">
            <v>SANTALLA</v>
          </cell>
          <cell r="I848" t="str">
            <v>PAZOS</v>
          </cell>
          <cell r="J848" t="str">
            <v>GUILLERMO</v>
          </cell>
          <cell r="K848" t="str">
            <v/>
          </cell>
          <cell r="L848" t="str">
            <v>Guillermo Santalla P.</v>
          </cell>
          <cell r="M848" t="str">
            <v>Club San Xoán Tenis de Mesa</v>
          </cell>
          <cell r="N848" t="str">
            <v>Club San Xoán Tenis de Mesa</v>
          </cell>
          <cell r="O848">
            <v>33868</v>
          </cell>
          <cell r="P848">
            <v>1992</v>
          </cell>
          <cell r="Q848" t="str">
            <v>Sénior M</v>
          </cell>
          <cell r="R848" t="str">
            <v>M</v>
          </cell>
        </row>
        <row r="849">
          <cell r="C849">
            <v>22072</v>
          </cell>
          <cell r="D849" t="str">
            <v>Savic</v>
          </cell>
          <cell r="F849" t="str">
            <v>Milos</v>
          </cell>
          <cell r="H849" t="str">
            <v>SAVIC</v>
          </cell>
          <cell r="I849" t="str">
            <v/>
          </cell>
          <cell r="J849" t="str">
            <v>MILOS</v>
          </cell>
          <cell r="K849" t="str">
            <v/>
          </cell>
          <cell r="L849" t="str">
            <v>Milos Savic</v>
          </cell>
          <cell r="M849" t="str">
            <v>Club San Xoán Tenis de Mesa</v>
          </cell>
          <cell r="N849" t="str">
            <v>Club San Xoán Tenis de Mesa</v>
          </cell>
          <cell r="O849">
            <v>31411</v>
          </cell>
          <cell r="P849">
            <v>1985</v>
          </cell>
          <cell r="Q849" t="str">
            <v>Sénior M</v>
          </cell>
          <cell r="R849" t="str">
            <v>M</v>
          </cell>
        </row>
        <row r="850">
          <cell r="C850">
            <v>20605</v>
          </cell>
          <cell r="D850" t="str">
            <v>Suspes</v>
          </cell>
          <cell r="E850" t="str">
            <v>Aguiar</v>
          </cell>
          <cell r="F850" t="str">
            <v>Andrés</v>
          </cell>
          <cell r="G850" t="str">
            <v>Felipe</v>
          </cell>
          <cell r="H850" t="str">
            <v>SUSPES</v>
          </cell>
          <cell r="I850" t="str">
            <v>AGUIAR</v>
          </cell>
          <cell r="J850" t="str">
            <v>ANDRES</v>
          </cell>
          <cell r="K850" t="str">
            <v>FELIPE</v>
          </cell>
          <cell r="L850" t="str">
            <v>Andrés F. Suspes A.</v>
          </cell>
          <cell r="M850" t="str">
            <v>Club San Xoán Tenis de Mesa</v>
          </cell>
          <cell r="N850" t="str">
            <v>Club San Xoán Tenis de Mesa</v>
          </cell>
          <cell r="O850">
            <v>32952</v>
          </cell>
          <cell r="P850">
            <v>1990</v>
          </cell>
          <cell r="Q850" t="str">
            <v>Sénior M</v>
          </cell>
          <cell r="R850" t="str">
            <v>M</v>
          </cell>
        </row>
        <row r="851">
          <cell r="C851">
            <v>2932</v>
          </cell>
          <cell r="D851" t="str">
            <v>Suspes</v>
          </cell>
          <cell r="E851" t="str">
            <v>Aguiar</v>
          </cell>
          <cell r="F851" t="str">
            <v>Jonathan</v>
          </cell>
          <cell r="G851" t="str">
            <v/>
          </cell>
          <cell r="H851" t="str">
            <v>SUSPES</v>
          </cell>
          <cell r="I851" t="str">
            <v>AGUIAR</v>
          </cell>
          <cell r="J851" t="str">
            <v>JONATHAN</v>
          </cell>
          <cell r="K851" t="str">
            <v/>
          </cell>
          <cell r="L851" t="str">
            <v>Jonathan Suspes A.</v>
          </cell>
          <cell r="M851" t="str">
            <v>Club San Xoán Tenis de Mesa</v>
          </cell>
          <cell r="N851" t="str">
            <v>Club San Xoán Tenis de Mesa</v>
          </cell>
          <cell r="O851">
            <v>31877</v>
          </cell>
          <cell r="P851">
            <v>1987</v>
          </cell>
          <cell r="Q851" t="str">
            <v>Sénior M</v>
          </cell>
          <cell r="R851" t="str">
            <v>M</v>
          </cell>
        </row>
        <row r="852">
          <cell r="C852">
            <v>18443</v>
          </cell>
          <cell r="D852" t="str">
            <v>Teijido</v>
          </cell>
          <cell r="E852" t="str">
            <v>Lage</v>
          </cell>
          <cell r="F852" t="str">
            <v>Abelardo</v>
          </cell>
          <cell r="G852" t="str">
            <v/>
          </cell>
          <cell r="H852" t="str">
            <v>TEIJIDO</v>
          </cell>
          <cell r="I852" t="str">
            <v>LAGE</v>
          </cell>
          <cell r="J852" t="str">
            <v>ABELARDO</v>
          </cell>
          <cell r="K852" t="str">
            <v/>
          </cell>
          <cell r="L852" t="str">
            <v>Abelardo Teijido L.</v>
          </cell>
          <cell r="M852" t="str">
            <v>Club San Xoán Tenis de Mesa</v>
          </cell>
          <cell r="N852" t="str">
            <v>Club San Xoán Tenis de Mesa</v>
          </cell>
          <cell r="O852">
            <v>16438</v>
          </cell>
          <cell r="P852">
            <v>1945</v>
          </cell>
          <cell r="Q852" t="str">
            <v>Vet +65 M</v>
          </cell>
          <cell r="R852" t="str">
            <v>M</v>
          </cell>
        </row>
        <row r="853">
          <cell r="C853">
            <v>27078</v>
          </cell>
          <cell r="D853" t="str">
            <v>Terradillos</v>
          </cell>
          <cell r="E853" t="str">
            <v>Molina</v>
          </cell>
          <cell r="F853" t="str">
            <v>Luis</v>
          </cell>
          <cell r="H853" t="str">
            <v>TERRADILLOS</v>
          </cell>
          <cell r="I853" t="str">
            <v>MOLINA</v>
          </cell>
          <cell r="J853" t="str">
            <v>LUIS</v>
          </cell>
          <cell r="K853" t="str">
            <v/>
          </cell>
          <cell r="L853" t="str">
            <v>Luis Terradillos M.</v>
          </cell>
          <cell r="M853" t="str">
            <v>Club San Xoán Tenis de Mesa</v>
          </cell>
          <cell r="N853" t="str">
            <v>Club San Xoán Tenis de Mesa</v>
          </cell>
          <cell r="O853">
            <v>39206</v>
          </cell>
          <cell r="P853">
            <v>2007</v>
          </cell>
          <cell r="Q853" t="str">
            <v>Benjamín M</v>
          </cell>
          <cell r="R853" t="str">
            <v>M</v>
          </cell>
        </row>
        <row r="854">
          <cell r="C854">
            <v>29036</v>
          </cell>
          <cell r="D854" t="str">
            <v>Veiga</v>
          </cell>
          <cell r="E854" t="str">
            <v>Freire</v>
          </cell>
          <cell r="F854" t="str">
            <v>Alejandro</v>
          </cell>
          <cell r="H854" t="str">
            <v>VEIGA</v>
          </cell>
          <cell r="I854" t="str">
            <v>FREIRE</v>
          </cell>
          <cell r="J854" t="str">
            <v>ALEJANDRO</v>
          </cell>
          <cell r="K854" t="str">
            <v/>
          </cell>
          <cell r="L854" t="str">
            <v>Alejandro Veiga F.</v>
          </cell>
          <cell r="M854" t="str">
            <v>Club San Xoán Tenis de Mesa</v>
          </cell>
          <cell r="N854" t="str">
            <v>Club San Xoán Tenis de Mesa</v>
          </cell>
          <cell r="O854">
            <v>38520</v>
          </cell>
          <cell r="P854">
            <v>2005</v>
          </cell>
          <cell r="Q854" t="str">
            <v>Alevín M</v>
          </cell>
          <cell r="R854" t="str">
            <v>M</v>
          </cell>
        </row>
        <row r="855">
          <cell r="C855">
            <v>24132</v>
          </cell>
          <cell r="D855" t="str">
            <v>Vila</v>
          </cell>
          <cell r="F855" t="str">
            <v>Xoán</v>
          </cell>
          <cell r="H855" t="str">
            <v>VILA</v>
          </cell>
          <cell r="I855" t="str">
            <v/>
          </cell>
          <cell r="J855" t="str">
            <v>XOAN</v>
          </cell>
          <cell r="K855" t="str">
            <v/>
          </cell>
          <cell r="L855" t="str">
            <v>Xoán Vila</v>
          </cell>
          <cell r="M855" t="str">
            <v>Club San Xoán Tenis de Mesa</v>
          </cell>
          <cell r="N855" t="str">
            <v>Club San Xoán Tenis de Mesa</v>
          </cell>
          <cell r="O855">
            <v>39403</v>
          </cell>
          <cell r="P855">
            <v>2007</v>
          </cell>
          <cell r="Q855" t="str">
            <v>Benjamín M</v>
          </cell>
          <cell r="R855" t="str">
            <v>M</v>
          </cell>
        </row>
        <row r="856">
          <cell r="C856">
            <v>50133</v>
          </cell>
          <cell r="D856" t="str">
            <v>Alañón</v>
          </cell>
          <cell r="E856" t="str">
            <v>Cortizo</v>
          </cell>
          <cell r="F856" t="str">
            <v>Mario</v>
          </cell>
          <cell r="G856" t="str">
            <v/>
          </cell>
          <cell r="H856" t="str">
            <v>ALAÑON</v>
          </cell>
          <cell r="I856" t="str">
            <v>CORTIZO</v>
          </cell>
          <cell r="J856" t="str">
            <v>MARIO</v>
          </cell>
          <cell r="K856" t="str">
            <v/>
          </cell>
          <cell r="L856" t="str">
            <v>Mario Alañón C.</v>
          </cell>
          <cell r="M856" t="str">
            <v>Club Tenis de Mesa Breogán - Oleiros</v>
          </cell>
          <cell r="N856" t="str">
            <v>Club Tenis de Mesa Breogán - Oleiros</v>
          </cell>
          <cell r="O856">
            <v>38302</v>
          </cell>
          <cell r="P856">
            <v>2004</v>
          </cell>
          <cell r="Q856" t="str">
            <v>Alevín M</v>
          </cell>
          <cell r="R856" t="str">
            <v>M</v>
          </cell>
        </row>
        <row r="857">
          <cell r="C857">
            <v>50210</v>
          </cell>
          <cell r="D857" t="str">
            <v>Alonso</v>
          </cell>
          <cell r="E857" t="str">
            <v>Allegue</v>
          </cell>
          <cell r="F857" t="str">
            <v>Miguel</v>
          </cell>
          <cell r="G857" t="str">
            <v/>
          </cell>
          <cell r="H857" t="str">
            <v>ALONSO</v>
          </cell>
          <cell r="I857" t="str">
            <v>ALLEGUE</v>
          </cell>
          <cell r="J857" t="str">
            <v>MIGUEL</v>
          </cell>
          <cell r="K857" t="str">
            <v/>
          </cell>
          <cell r="L857" t="str">
            <v>Miguel Alonso A.</v>
          </cell>
          <cell r="M857" t="str">
            <v>Club Tenis de Mesa Breogán - Oleiros</v>
          </cell>
          <cell r="N857" t="str">
            <v>Club Tenis de Mesa Breogán - Oleiros</v>
          </cell>
          <cell r="O857">
            <v>38459</v>
          </cell>
          <cell r="P857">
            <v>2005</v>
          </cell>
          <cell r="Q857" t="str">
            <v>Alevín M</v>
          </cell>
          <cell r="R857" t="str">
            <v>M</v>
          </cell>
        </row>
        <row r="858">
          <cell r="C858">
            <v>28172</v>
          </cell>
          <cell r="D858" t="str">
            <v>Amor</v>
          </cell>
          <cell r="E858" t="str">
            <v>Balongo</v>
          </cell>
          <cell r="F858" t="str">
            <v>Darío</v>
          </cell>
          <cell r="H858" t="str">
            <v>AMOR</v>
          </cell>
          <cell r="I858" t="str">
            <v>BALONGO</v>
          </cell>
          <cell r="J858" t="str">
            <v>DARIO</v>
          </cell>
          <cell r="K858" t="str">
            <v/>
          </cell>
          <cell r="L858" t="str">
            <v>Darío Amor B.</v>
          </cell>
          <cell r="M858" t="str">
            <v>Club Tenis de Mesa Breogán - Oleiros</v>
          </cell>
          <cell r="N858" t="str">
            <v>Club Tenis de Mesa Breogán - Oleiros</v>
          </cell>
          <cell r="O858">
            <v>36828</v>
          </cell>
          <cell r="P858">
            <v>2000</v>
          </cell>
          <cell r="Q858" t="str">
            <v>Juvenil M</v>
          </cell>
          <cell r="R858" t="str">
            <v>M</v>
          </cell>
        </row>
        <row r="859">
          <cell r="C859">
            <v>50213</v>
          </cell>
          <cell r="D859" t="str">
            <v>Barreiro</v>
          </cell>
          <cell r="E859" t="str">
            <v>González</v>
          </cell>
          <cell r="F859" t="str">
            <v>Hugo</v>
          </cell>
          <cell r="G859" t="str">
            <v/>
          </cell>
          <cell r="H859" t="str">
            <v>BARREIRO</v>
          </cell>
          <cell r="I859" t="str">
            <v>GONZALEZ</v>
          </cell>
          <cell r="J859" t="str">
            <v>HUGO</v>
          </cell>
          <cell r="K859" t="str">
            <v/>
          </cell>
          <cell r="L859" t="str">
            <v>Hugo Barreiro G.</v>
          </cell>
          <cell r="M859" t="str">
            <v>Club Tenis de Mesa Breogán - Oleiros</v>
          </cell>
          <cell r="N859" t="str">
            <v>Club Tenis de Mesa Breogán - Oleiros</v>
          </cell>
          <cell r="O859">
            <v>38195</v>
          </cell>
          <cell r="P859">
            <v>2004</v>
          </cell>
          <cell r="Q859" t="str">
            <v>Alevín M</v>
          </cell>
          <cell r="R859" t="str">
            <v>M</v>
          </cell>
        </row>
        <row r="860">
          <cell r="C860" t="str">
            <v>G54</v>
          </cell>
          <cell r="D860" t="str">
            <v>Boquete</v>
          </cell>
          <cell r="E860" t="str">
            <v>Fernández</v>
          </cell>
          <cell r="F860" t="str">
            <v>Marcos</v>
          </cell>
          <cell r="G860" t="str">
            <v/>
          </cell>
          <cell r="H860" t="str">
            <v>BOQUETE</v>
          </cell>
          <cell r="I860" t="str">
            <v>FERNANDEZ</v>
          </cell>
          <cell r="J860" t="str">
            <v>MARCOS</v>
          </cell>
          <cell r="K860" t="str">
            <v/>
          </cell>
          <cell r="L860" t="str">
            <v>Marcos Boquete F.</v>
          </cell>
          <cell r="M860" t="str">
            <v>Club Tenis de Mesa Breogán - Oleiros</v>
          </cell>
          <cell r="N860" t="str">
            <v>Club Tenis de Mesa Breogán - Oleiros</v>
          </cell>
          <cell r="O860">
            <v>36526</v>
          </cell>
          <cell r="P860">
            <v>2000</v>
          </cell>
          <cell r="Q860" t="str">
            <v>Juvenil M</v>
          </cell>
          <cell r="R860" t="str">
            <v>M</v>
          </cell>
        </row>
        <row r="861">
          <cell r="C861">
            <v>18635</v>
          </cell>
          <cell r="D861" t="str">
            <v>Cal</v>
          </cell>
          <cell r="E861" t="str">
            <v>Díaz</v>
          </cell>
          <cell r="F861" t="str">
            <v>Jorge</v>
          </cell>
          <cell r="G861" t="str">
            <v/>
          </cell>
          <cell r="H861" t="str">
            <v>CAL</v>
          </cell>
          <cell r="I861" t="str">
            <v>DIAZ</v>
          </cell>
          <cell r="J861" t="str">
            <v>JORGE</v>
          </cell>
          <cell r="K861" t="str">
            <v/>
          </cell>
          <cell r="L861" t="str">
            <v>Jorge Cal D.</v>
          </cell>
          <cell r="M861" t="str">
            <v>Club Tenis de Mesa Breogán - Oleiros</v>
          </cell>
          <cell r="N861" t="str">
            <v>Club Tenis de Mesa Breogán - Oleiros</v>
          </cell>
          <cell r="O861">
            <v>29448</v>
          </cell>
          <cell r="P861">
            <v>1980</v>
          </cell>
          <cell r="Q861" t="str">
            <v>Sénior M</v>
          </cell>
          <cell r="R861" t="str">
            <v>M</v>
          </cell>
        </row>
        <row r="862">
          <cell r="C862">
            <v>9189</v>
          </cell>
          <cell r="D862" t="str">
            <v>Canzobre</v>
          </cell>
          <cell r="E862" t="str">
            <v>Pereira</v>
          </cell>
          <cell r="F862" t="str">
            <v>Javier</v>
          </cell>
          <cell r="G862" t="str">
            <v/>
          </cell>
          <cell r="H862" t="str">
            <v>CANZOBRE</v>
          </cell>
          <cell r="I862" t="str">
            <v>PEREIRA</v>
          </cell>
          <cell r="J862" t="str">
            <v>JAVIER</v>
          </cell>
          <cell r="K862" t="str">
            <v/>
          </cell>
          <cell r="L862" t="str">
            <v>Javier Canzobre P.</v>
          </cell>
          <cell r="M862" t="str">
            <v>Club Tenis de Mesa Breogán - Oleiros</v>
          </cell>
          <cell r="N862" t="str">
            <v>Club Tenis de Mesa Breogán - Oleiros</v>
          </cell>
          <cell r="O862">
            <v>33669</v>
          </cell>
          <cell r="P862">
            <v>1992</v>
          </cell>
          <cell r="Q862" t="str">
            <v>Sénior M</v>
          </cell>
          <cell r="R862" t="str">
            <v>M</v>
          </cell>
        </row>
        <row r="863">
          <cell r="C863">
            <v>9191</v>
          </cell>
          <cell r="D863" t="str">
            <v>Canzobre</v>
          </cell>
          <cell r="E863" t="str">
            <v>Varela</v>
          </cell>
          <cell r="F863" t="str">
            <v>José</v>
          </cell>
          <cell r="G863" t="str">
            <v>Carlos</v>
          </cell>
          <cell r="H863" t="str">
            <v>CANZOBRE</v>
          </cell>
          <cell r="I863" t="str">
            <v>VARELA</v>
          </cell>
          <cell r="J863" t="str">
            <v>JOSE</v>
          </cell>
          <cell r="K863" t="str">
            <v>CARLOS</v>
          </cell>
          <cell r="L863" t="str">
            <v>José C. Canzobre V.</v>
          </cell>
          <cell r="M863" t="str">
            <v>Club Tenis de Mesa Breogán - Oleiros</v>
          </cell>
          <cell r="N863" t="str">
            <v>Club Tenis de Mesa Breogán - Oleiros</v>
          </cell>
          <cell r="O863">
            <v>22836</v>
          </cell>
          <cell r="P863">
            <v>1962</v>
          </cell>
          <cell r="Q863" t="str">
            <v>Vet +50 M</v>
          </cell>
          <cell r="R863" t="str">
            <v>M</v>
          </cell>
        </row>
        <row r="864">
          <cell r="C864">
            <v>7775</v>
          </cell>
          <cell r="D864" t="str">
            <v>Casas</v>
          </cell>
          <cell r="E864" t="str">
            <v>Castellanos</v>
          </cell>
          <cell r="F864" t="str">
            <v>Ramón</v>
          </cell>
          <cell r="G864" t="str">
            <v/>
          </cell>
          <cell r="H864" t="str">
            <v>CASAS</v>
          </cell>
          <cell r="I864" t="str">
            <v>CASTELLANOS</v>
          </cell>
          <cell r="J864" t="str">
            <v>RAMON</v>
          </cell>
          <cell r="K864" t="str">
            <v/>
          </cell>
          <cell r="L864" t="str">
            <v>Ramón Casas C.</v>
          </cell>
          <cell r="M864" t="str">
            <v>Club Tenis de Mesa Breogán - Oleiros</v>
          </cell>
          <cell r="N864" t="str">
            <v>Club Tenis de Mesa Breogán - Oleiros</v>
          </cell>
          <cell r="O864">
            <v>20463</v>
          </cell>
          <cell r="P864">
            <v>1956</v>
          </cell>
          <cell r="Q864" t="str">
            <v>Vet +60 M</v>
          </cell>
          <cell r="R864" t="str">
            <v>M</v>
          </cell>
        </row>
        <row r="865">
          <cell r="C865" t="str">
            <v>G53</v>
          </cell>
          <cell r="D865" t="str">
            <v>de Andrés</v>
          </cell>
          <cell r="E865" t="str">
            <v>Martínez</v>
          </cell>
          <cell r="F865" t="str">
            <v>Santiago</v>
          </cell>
          <cell r="G865" t="str">
            <v/>
          </cell>
          <cell r="H865" t="str">
            <v>DE ANDRES</v>
          </cell>
          <cell r="I865" t="str">
            <v>MARTINEZ</v>
          </cell>
          <cell r="J865" t="str">
            <v>SANTIAGO</v>
          </cell>
          <cell r="K865" t="str">
            <v/>
          </cell>
          <cell r="L865" t="str">
            <v>Santiago de Andrés M.</v>
          </cell>
          <cell r="M865" t="str">
            <v>Club Tenis de Mesa Breogán - Oleiros</v>
          </cell>
          <cell r="N865" t="str">
            <v>Club Tenis de Mesa Breogán - Oleiros</v>
          </cell>
          <cell r="O865">
            <v>36526</v>
          </cell>
          <cell r="P865">
            <v>2000</v>
          </cell>
          <cell r="Q865" t="str">
            <v>Juvenil M</v>
          </cell>
          <cell r="R865" t="str">
            <v>M</v>
          </cell>
        </row>
        <row r="866">
          <cell r="C866">
            <v>27041</v>
          </cell>
          <cell r="D866" t="str">
            <v>Deben</v>
          </cell>
          <cell r="E866" t="str">
            <v>Fernández</v>
          </cell>
          <cell r="F866" t="str">
            <v>Alberto</v>
          </cell>
          <cell r="H866" t="str">
            <v>DEBEN</v>
          </cell>
          <cell r="I866" t="str">
            <v>FERNANDEZ</v>
          </cell>
          <cell r="J866" t="str">
            <v>ALBERTO</v>
          </cell>
          <cell r="K866" t="str">
            <v/>
          </cell>
          <cell r="L866" t="str">
            <v>Alberto Deben F.</v>
          </cell>
          <cell r="M866" t="str">
            <v>Club Tenis de Mesa Breogán - Oleiros</v>
          </cell>
          <cell r="N866" t="str">
            <v>Club Tenis de Mesa Breogán - Oleiros</v>
          </cell>
          <cell r="O866">
            <v>37820</v>
          </cell>
          <cell r="P866">
            <v>2003</v>
          </cell>
          <cell r="Q866" t="str">
            <v>Infantil M</v>
          </cell>
          <cell r="R866" t="str">
            <v>M</v>
          </cell>
        </row>
        <row r="867">
          <cell r="C867">
            <v>2842</v>
          </cell>
          <cell r="D867" t="str">
            <v>Díaz</v>
          </cell>
          <cell r="E867" t="str">
            <v>Arenas</v>
          </cell>
          <cell r="F867" t="str">
            <v>Diego</v>
          </cell>
          <cell r="G867" t="str">
            <v>José</v>
          </cell>
          <cell r="H867" t="str">
            <v>DIAZ</v>
          </cell>
          <cell r="I867" t="str">
            <v>ARENAS</v>
          </cell>
          <cell r="J867" t="str">
            <v>DIEGO</v>
          </cell>
          <cell r="K867" t="str">
            <v>JOSE</v>
          </cell>
          <cell r="L867" t="str">
            <v>Diego J. Díaz A.</v>
          </cell>
          <cell r="M867" t="str">
            <v>Club Tenis de Mesa Breogán - Oleiros</v>
          </cell>
          <cell r="N867" t="str">
            <v>Club Tenis de Mesa Breogán - Oleiros</v>
          </cell>
          <cell r="O867">
            <v>31666</v>
          </cell>
          <cell r="P867">
            <v>1986</v>
          </cell>
          <cell r="Q867" t="str">
            <v>Sénior M</v>
          </cell>
          <cell r="R867" t="str">
            <v>M</v>
          </cell>
        </row>
        <row r="868">
          <cell r="C868">
            <v>10742</v>
          </cell>
          <cell r="D868" t="str">
            <v>Doval</v>
          </cell>
          <cell r="E868" t="str">
            <v>Loureda</v>
          </cell>
          <cell r="F868" t="str">
            <v>Alberto</v>
          </cell>
          <cell r="G868" t="str">
            <v/>
          </cell>
          <cell r="H868" t="str">
            <v>DOVAL</v>
          </cell>
          <cell r="I868" t="str">
            <v>LOUREDA</v>
          </cell>
          <cell r="J868" t="str">
            <v>ALBERTO</v>
          </cell>
          <cell r="K868" t="str">
            <v/>
          </cell>
          <cell r="L868" t="str">
            <v>Alberto Doval L.</v>
          </cell>
          <cell r="M868" t="str">
            <v>Club Tenis de Mesa Breogán - Oleiros</v>
          </cell>
          <cell r="N868" t="str">
            <v>Club Tenis de Mesa Breogán - Oleiros</v>
          </cell>
          <cell r="O868">
            <v>35427</v>
          </cell>
          <cell r="P868">
            <v>1996</v>
          </cell>
          <cell r="Q868" t="str">
            <v>Sub-23 M</v>
          </cell>
          <cell r="R868" t="str">
            <v>M</v>
          </cell>
        </row>
        <row r="869">
          <cell r="C869">
            <v>10040</v>
          </cell>
          <cell r="D869" t="str">
            <v>Doval</v>
          </cell>
          <cell r="E869" t="str">
            <v>Loureda</v>
          </cell>
          <cell r="F869" t="str">
            <v>Óscar</v>
          </cell>
          <cell r="G869" t="str">
            <v>Antonio</v>
          </cell>
          <cell r="H869" t="str">
            <v>DOVAL</v>
          </cell>
          <cell r="I869" t="str">
            <v>LOUREDA</v>
          </cell>
          <cell r="J869" t="str">
            <v>OSCAR</v>
          </cell>
          <cell r="K869" t="str">
            <v>ANTONIO</v>
          </cell>
          <cell r="L869" t="str">
            <v>Óscar A. Doval L.</v>
          </cell>
          <cell r="M869" t="str">
            <v>Club Tenis de Mesa Breogán - Oleiros</v>
          </cell>
          <cell r="N869" t="str">
            <v>Club Tenis de Mesa Breogán - Oleiros</v>
          </cell>
          <cell r="O869">
            <v>33953</v>
          </cell>
          <cell r="P869">
            <v>1992</v>
          </cell>
          <cell r="Q869" t="str">
            <v>Sénior M</v>
          </cell>
          <cell r="R869" t="str">
            <v>M</v>
          </cell>
        </row>
        <row r="870">
          <cell r="C870">
            <v>891</v>
          </cell>
          <cell r="D870" t="str">
            <v>Estévez</v>
          </cell>
          <cell r="E870" t="str">
            <v>Riveiro</v>
          </cell>
          <cell r="F870" t="str">
            <v>Antonio</v>
          </cell>
          <cell r="G870" t="str">
            <v/>
          </cell>
          <cell r="H870" t="str">
            <v>ESTEVEZ</v>
          </cell>
          <cell r="I870" t="str">
            <v>RIVEIRO</v>
          </cell>
          <cell r="J870" t="str">
            <v>ANTONIO</v>
          </cell>
          <cell r="K870" t="str">
            <v/>
          </cell>
          <cell r="L870" t="str">
            <v>Antonio Estévez R.</v>
          </cell>
          <cell r="M870" t="str">
            <v>Club Tenis de Mesa Breogán - Oleiros</v>
          </cell>
          <cell r="N870" t="str">
            <v>Club Tenis de Mesa Breogán - Oleiros</v>
          </cell>
          <cell r="O870">
            <v>23412</v>
          </cell>
          <cell r="P870">
            <v>1964</v>
          </cell>
          <cell r="Q870" t="str">
            <v>Vet +50 M</v>
          </cell>
          <cell r="R870" t="str">
            <v>M</v>
          </cell>
        </row>
        <row r="871">
          <cell r="C871">
            <v>19947</v>
          </cell>
          <cell r="D871" t="str">
            <v>Fernández</v>
          </cell>
          <cell r="E871" t="str">
            <v>Otero</v>
          </cell>
          <cell r="F871" t="str">
            <v>Nicolás</v>
          </cell>
          <cell r="G871" t="str">
            <v/>
          </cell>
          <cell r="H871" t="str">
            <v>FERNANDEZ</v>
          </cell>
          <cell r="I871" t="str">
            <v>OTERO</v>
          </cell>
          <cell r="J871" t="str">
            <v>NICOLAS</v>
          </cell>
          <cell r="K871" t="str">
            <v/>
          </cell>
          <cell r="L871" t="str">
            <v>Nicolás Fernández O.</v>
          </cell>
          <cell r="M871" t="str">
            <v>Club Tenis de Mesa Breogán - Oleiros</v>
          </cell>
          <cell r="N871" t="str">
            <v>Club Tenis de Mesa Breogán - Oleiros</v>
          </cell>
          <cell r="O871">
            <v>37230</v>
          </cell>
          <cell r="P871">
            <v>2001</v>
          </cell>
          <cell r="Q871" t="str">
            <v>Juvenil M</v>
          </cell>
          <cell r="R871" t="str">
            <v>M</v>
          </cell>
        </row>
        <row r="872">
          <cell r="C872">
            <v>354</v>
          </cell>
          <cell r="D872" t="str">
            <v>Fernández</v>
          </cell>
          <cell r="E872" t="str">
            <v>Pontigo</v>
          </cell>
          <cell r="F872" t="str">
            <v>José</v>
          </cell>
          <cell r="G872" t="str">
            <v>Manuel</v>
          </cell>
          <cell r="H872" t="str">
            <v>FERNANDEZ</v>
          </cell>
          <cell r="I872" t="str">
            <v>PONTIGO</v>
          </cell>
          <cell r="J872" t="str">
            <v>JOSE</v>
          </cell>
          <cell r="K872" t="str">
            <v>MANUEL</v>
          </cell>
          <cell r="L872" t="str">
            <v>José M. Fernández P.</v>
          </cell>
          <cell r="M872" t="str">
            <v>Club Tenis de Mesa Breogán - Oleiros</v>
          </cell>
          <cell r="N872" t="str">
            <v>Club Tenis de Mesa Breogán - Oleiros</v>
          </cell>
          <cell r="O872">
            <v>20024</v>
          </cell>
          <cell r="P872">
            <v>1954</v>
          </cell>
          <cell r="Q872" t="str">
            <v>Vet +60 M</v>
          </cell>
          <cell r="R872" t="str">
            <v>M</v>
          </cell>
        </row>
        <row r="873">
          <cell r="C873">
            <v>252</v>
          </cell>
          <cell r="D873" t="str">
            <v>García</v>
          </cell>
          <cell r="E873" t="str">
            <v>Souza</v>
          </cell>
          <cell r="F873" t="str">
            <v>Emiliano</v>
          </cell>
          <cell r="G873" t="str">
            <v/>
          </cell>
          <cell r="H873" t="str">
            <v>GARCIA</v>
          </cell>
          <cell r="I873" t="str">
            <v>SOUZA</v>
          </cell>
          <cell r="J873" t="str">
            <v>EMILIANO</v>
          </cell>
          <cell r="K873" t="str">
            <v/>
          </cell>
          <cell r="L873" t="str">
            <v>Emiliano García S.</v>
          </cell>
          <cell r="M873" t="str">
            <v>Club Tenis de Mesa Breogán - Oleiros</v>
          </cell>
          <cell r="N873" t="str">
            <v>Club Tenis de Mesa Breogán - Oleiros</v>
          </cell>
          <cell r="O873">
            <v>18995</v>
          </cell>
          <cell r="P873">
            <v>1952</v>
          </cell>
          <cell r="Q873" t="str">
            <v>Vet +65 M</v>
          </cell>
          <cell r="R873" t="str">
            <v>M</v>
          </cell>
        </row>
        <row r="874">
          <cell r="C874">
            <v>1059</v>
          </cell>
          <cell r="D874" t="str">
            <v>González</v>
          </cell>
          <cell r="E874" t="str">
            <v>García</v>
          </cell>
          <cell r="F874" t="str">
            <v>Miguel</v>
          </cell>
          <cell r="G874" t="str">
            <v>Ángel</v>
          </cell>
          <cell r="H874" t="str">
            <v>GONZALEZ</v>
          </cell>
          <cell r="I874" t="str">
            <v>GARCIA</v>
          </cell>
          <cell r="J874" t="str">
            <v>MIGUEL</v>
          </cell>
          <cell r="K874" t="str">
            <v>ANGEL</v>
          </cell>
          <cell r="L874" t="str">
            <v>Miguel Á. González G.</v>
          </cell>
          <cell r="M874" t="str">
            <v>Club Tenis de Mesa Breogán - Oleiros</v>
          </cell>
          <cell r="N874" t="str">
            <v>Club Tenis de Mesa Breogán - Oleiros</v>
          </cell>
          <cell r="O874">
            <v>24554</v>
          </cell>
          <cell r="P874">
            <v>1967</v>
          </cell>
          <cell r="Q874" t="str">
            <v>Vet +50 M</v>
          </cell>
          <cell r="R874" t="str">
            <v>M</v>
          </cell>
        </row>
        <row r="875">
          <cell r="C875">
            <v>6469</v>
          </cell>
          <cell r="D875" t="str">
            <v>González</v>
          </cell>
          <cell r="E875" t="str">
            <v>Rodríguez</v>
          </cell>
          <cell r="F875" t="str">
            <v>Antonio</v>
          </cell>
          <cell r="G875" t="str">
            <v>Luis</v>
          </cell>
          <cell r="H875" t="str">
            <v>GONZALEZ</v>
          </cell>
          <cell r="I875" t="str">
            <v>RODRIGUEZ</v>
          </cell>
          <cell r="J875" t="str">
            <v>ANTONIO</v>
          </cell>
          <cell r="K875" t="str">
            <v>LUIS</v>
          </cell>
          <cell r="L875" t="str">
            <v>Antonio L. González R.</v>
          </cell>
          <cell r="M875" t="str">
            <v>Club Tenis de Mesa Breogán - Oleiros</v>
          </cell>
          <cell r="N875" t="str">
            <v>Club Tenis de Mesa Breogán - Oleiros</v>
          </cell>
          <cell r="O875">
            <v>23854</v>
          </cell>
          <cell r="P875">
            <v>1965</v>
          </cell>
          <cell r="Q875" t="str">
            <v>Vet +50 M</v>
          </cell>
          <cell r="R875" t="str">
            <v>M</v>
          </cell>
        </row>
        <row r="876">
          <cell r="C876">
            <v>7778</v>
          </cell>
          <cell r="D876" t="str">
            <v>López</v>
          </cell>
          <cell r="E876" t="str">
            <v>Álvarez</v>
          </cell>
          <cell r="F876" t="str">
            <v>José</v>
          </cell>
          <cell r="G876" t="str">
            <v>Luis</v>
          </cell>
          <cell r="H876" t="str">
            <v>LOPEZ</v>
          </cell>
          <cell r="I876" t="str">
            <v>ALVAREZ</v>
          </cell>
          <cell r="J876" t="str">
            <v>JOSE</v>
          </cell>
          <cell r="K876" t="str">
            <v>LUIS</v>
          </cell>
          <cell r="L876" t="str">
            <v>José L. López Á.</v>
          </cell>
          <cell r="M876" t="str">
            <v>Club Tenis de Mesa Breogán - Oleiros</v>
          </cell>
          <cell r="N876" t="str">
            <v>Club Tenis de Mesa Breogán - Oleiros</v>
          </cell>
          <cell r="O876">
            <v>22172</v>
          </cell>
          <cell r="P876">
            <v>1960</v>
          </cell>
          <cell r="Q876" t="str">
            <v>Vet +50 M</v>
          </cell>
          <cell r="R876" t="str">
            <v>M</v>
          </cell>
        </row>
        <row r="877">
          <cell r="C877">
            <v>28175</v>
          </cell>
          <cell r="D877" t="str">
            <v>López</v>
          </cell>
          <cell r="E877" t="str">
            <v>Beiro</v>
          </cell>
          <cell r="F877" t="str">
            <v>Alberto</v>
          </cell>
          <cell r="H877" t="str">
            <v>LOPEZ</v>
          </cell>
          <cell r="I877" t="str">
            <v>BEIRO</v>
          </cell>
          <cell r="J877" t="str">
            <v>ALBERTO</v>
          </cell>
          <cell r="K877" t="str">
            <v/>
          </cell>
          <cell r="L877" t="str">
            <v>Alberto López B.</v>
          </cell>
          <cell r="M877" t="str">
            <v>Club Tenis de Mesa Breogán - Oleiros</v>
          </cell>
          <cell r="N877" t="str">
            <v>Club Tenis de Mesa Breogán - Oleiros</v>
          </cell>
          <cell r="O877">
            <v>37730</v>
          </cell>
          <cell r="P877">
            <v>2003</v>
          </cell>
          <cell r="Q877" t="str">
            <v>Infantil M</v>
          </cell>
          <cell r="R877" t="str">
            <v>M</v>
          </cell>
        </row>
        <row r="878">
          <cell r="C878">
            <v>28174</v>
          </cell>
          <cell r="D878" t="str">
            <v>López</v>
          </cell>
          <cell r="E878" t="str">
            <v>Beiro</v>
          </cell>
          <cell r="F878" t="str">
            <v>Javier</v>
          </cell>
          <cell r="H878" t="str">
            <v>LOPEZ</v>
          </cell>
          <cell r="I878" t="str">
            <v>BEIRO</v>
          </cell>
          <cell r="J878" t="str">
            <v>JAVIER</v>
          </cell>
          <cell r="K878" t="str">
            <v/>
          </cell>
          <cell r="L878" t="str">
            <v>Javier López B.</v>
          </cell>
          <cell r="M878" t="str">
            <v>Club Tenis de Mesa Breogán - Oleiros</v>
          </cell>
          <cell r="N878" t="str">
            <v>Club Tenis de Mesa Breogán - Oleiros</v>
          </cell>
          <cell r="O878">
            <v>36804</v>
          </cell>
          <cell r="P878">
            <v>2000</v>
          </cell>
          <cell r="Q878" t="str">
            <v>Juvenil M</v>
          </cell>
          <cell r="R878" t="str">
            <v>M</v>
          </cell>
        </row>
        <row r="879">
          <cell r="C879">
            <v>11209</v>
          </cell>
          <cell r="D879" t="str">
            <v>López</v>
          </cell>
          <cell r="E879" t="str">
            <v>Iglesias</v>
          </cell>
          <cell r="F879" t="str">
            <v>Samuel</v>
          </cell>
          <cell r="G879" t="str">
            <v/>
          </cell>
          <cell r="H879" t="str">
            <v>LOPEZ</v>
          </cell>
          <cell r="I879" t="str">
            <v>IGLESIAS</v>
          </cell>
          <cell r="J879" t="str">
            <v>SAMUEL</v>
          </cell>
          <cell r="K879" t="str">
            <v/>
          </cell>
          <cell r="L879" t="str">
            <v>Samuel López I.</v>
          </cell>
          <cell r="M879" t="str">
            <v>Club Tenis de Mesa Breogán - Oleiros</v>
          </cell>
          <cell r="N879" t="str">
            <v>Club Tenis de Mesa Breogán - Oleiros</v>
          </cell>
          <cell r="O879">
            <v>36903</v>
          </cell>
          <cell r="P879">
            <v>2001</v>
          </cell>
          <cell r="Q879" t="str">
            <v>Juvenil M</v>
          </cell>
          <cell r="R879" t="str">
            <v>M</v>
          </cell>
        </row>
        <row r="880">
          <cell r="C880">
            <v>11201</v>
          </cell>
          <cell r="D880" t="str">
            <v>López</v>
          </cell>
          <cell r="E880" t="str">
            <v>López</v>
          </cell>
          <cell r="F880" t="str">
            <v>Manuel</v>
          </cell>
          <cell r="G880" t="str">
            <v/>
          </cell>
          <cell r="H880" t="str">
            <v>LOPEZ</v>
          </cell>
          <cell r="I880" t="str">
            <v>LOPEZ</v>
          </cell>
          <cell r="J880" t="str">
            <v>MANUEL</v>
          </cell>
          <cell r="K880" t="str">
            <v/>
          </cell>
          <cell r="L880" t="str">
            <v>Manuel López L.</v>
          </cell>
          <cell r="M880" t="str">
            <v>Club Tenis de Mesa Breogán - Oleiros</v>
          </cell>
          <cell r="N880" t="str">
            <v>Club Tenis de Mesa Breogán - Oleiros</v>
          </cell>
          <cell r="O880">
            <v>24243</v>
          </cell>
          <cell r="P880">
            <v>1966</v>
          </cell>
          <cell r="Q880" t="str">
            <v>Vet +50 M</v>
          </cell>
          <cell r="R880" t="str">
            <v>M</v>
          </cell>
        </row>
        <row r="881">
          <cell r="C881">
            <v>6670</v>
          </cell>
          <cell r="D881" t="str">
            <v>Losada</v>
          </cell>
          <cell r="E881" t="str">
            <v>Queiruga</v>
          </cell>
          <cell r="F881" t="str">
            <v>Fernando</v>
          </cell>
          <cell r="G881" t="str">
            <v>José</v>
          </cell>
          <cell r="H881" t="str">
            <v>LOSADA</v>
          </cell>
          <cell r="I881" t="str">
            <v>QUEIRUGA</v>
          </cell>
          <cell r="J881" t="str">
            <v>FERNANDO</v>
          </cell>
          <cell r="K881" t="str">
            <v>JOSE</v>
          </cell>
          <cell r="L881" t="str">
            <v>Fernando J. Losada Q.</v>
          </cell>
          <cell r="M881" t="str">
            <v>Club Tenis de Mesa Breogán - Oleiros</v>
          </cell>
          <cell r="N881" t="str">
            <v>Club Tenis de Mesa Breogán - Oleiros</v>
          </cell>
          <cell r="O881">
            <v>19011</v>
          </cell>
          <cell r="P881">
            <v>1952</v>
          </cell>
          <cell r="Q881" t="str">
            <v>Vet +65 M</v>
          </cell>
          <cell r="R881" t="str">
            <v>M</v>
          </cell>
        </row>
        <row r="882">
          <cell r="C882">
            <v>28170</v>
          </cell>
          <cell r="D882" t="str">
            <v>Manteiga</v>
          </cell>
          <cell r="E882" t="str">
            <v>Moar</v>
          </cell>
          <cell r="F882" t="str">
            <v>Ovidio</v>
          </cell>
          <cell r="H882" t="str">
            <v>MANTEIGA</v>
          </cell>
          <cell r="I882" t="str">
            <v>MOAR</v>
          </cell>
          <cell r="J882" t="str">
            <v>OVIDIO</v>
          </cell>
          <cell r="K882" t="str">
            <v/>
          </cell>
          <cell r="L882" t="str">
            <v>Ovidio Manteiga M.</v>
          </cell>
          <cell r="M882" t="str">
            <v>Club Tenis de Mesa Breogán - Oleiros</v>
          </cell>
          <cell r="N882" t="str">
            <v>Club Tenis de Mesa Breogán - Oleiros</v>
          </cell>
          <cell r="O882">
            <v>31072</v>
          </cell>
          <cell r="P882">
            <v>1985</v>
          </cell>
          <cell r="Q882" t="str">
            <v>Sénior M</v>
          </cell>
          <cell r="R882" t="str">
            <v>M</v>
          </cell>
        </row>
        <row r="883">
          <cell r="C883">
            <v>20879</v>
          </cell>
          <cell r="D883" t="str">
            <v>Monteagudo</v>
          </cell>
          <cell r="E883" t="str">
            <v>Esteiro</v>
          </cell>
          <cell r="F883" t="str">
            <v>Alfonso</v>
          </cell>
          <cell r="G883" t="str">
            <v/>
          </cell>
          <cell r="H883" t="str">
            <v>MONTEAGUDO</v>
          </cell>
          <cell r="I883" t="str">
            <v>ESTEIRO</v>
          </cell>
          <cell r="J883" t="str">
            <v>ALFONSO</v>
          </cell>
          <cell r="K883" t="str">
            <v/>
          </cell>
          <cell r="L883" t="str">
            <v>Alfonso Monteagudo E.</v>
          </cell>
          <cell r="M883" t="str">
            <v>Club Tenis de Mesa Breogán - Oleiros</v>
          </cell>
          <cell r="N883" t="str">
            <v>Club Tenis de Mesa Breogán - Oleiros</v>
          </cell>
          <cell r="O883">
            <v>26074</v>
          </cell>
          <cell r="P883">
            <v>1971</v>
          </cell>
          <cell r="Q883" t="str">
            <v>Vet +40 M</v>
          </cell>
          <cell r="R883" t="str">
            <v>M</v>
          </cell>
        </row>
        <row r="884">
          <cell r="C884" t="str">
            <v>G55</v>
          </cell>
          <cell r="D884" t="str">
            <v>Monteagudo</v>
          </cell>
          <cell r="E884" t="str">
            <v>Lago</v>
          </cell>
          <cell r="F884" t="str">
            <v>Paula</v>
          </cell>
          <cell r="G884" t="str">
            <v/>
          </cell>
          <cell r="H884" t="str">
            <v>MONTEAGUDO</v>
          </cell>
          <cell r="I884" t="str">
            <v>LAGO</v>
          </cell>
          <cell r="J884" t="str">
            <v>PAULA</v>
          </cell>
          <cell r="K884" t="str">
            <v/>
          </cell>
          <cell r="L884" t="str">
            <v>Paula Monteagudo L.</v>
          </cell>
          <cell r="M884" t="str">
            <v>Club Tenis de Mesa Breogán - Oleiros</v>
          </cell>
          <cell r="N884" t="str">
            <v>Club Tenis de Mesa Breogán - Oleiros</v>
          </cell>
          <cell r="O884">
            <v>37987</v>
          </cell>
          <cell r="P884">
            <v>2004</v>
          </cell>
          <cell r="Q884" t="str">
            <v>Alevín F</v>
          </cell>
          <cell r="R884" t="str">
            <v>F</v>
          </cell>
        </row>
        <row r="885">
          <cell r="C885">
            <v>10032</v>
          </cell>
          <cell r="D885" t="str">
            <v>Mora</v>
          </cell>
          <cell r="E885" t="str">
            <v>Antequera</v>
          </cell>
          <cell r="F885" t="str">
            <v>Inmaculada</v>
          </cell>
          <cell r="G885" t="str">
            <v/>
          </cell>
          <cell r="H885" t="str">
            <v>MORA</v>
          </cell>
          <cell r="I885" t="str">
            <v>ANTEQUERA</v>
          </cell>
          <cell r="J885" t="str">
            <v>INMACULADA</v>
          </cell>
          <cell r="K885" t="str">
            <v/>
          </cell>
          <cell r="L885" t="str">
            <v>Inmaculada Mora A.</v>
          </cell>
          <cell r="M885" t="str">
            <v>Club Tenis de Mesa Breogán - Oleiros</v>
          </cell>
          <cell r="N885" t="str">
            <v>Club Tenis de Mesa Breogán - Oleiros</v>
          </cell>
          <cell r="O885">
            <v>21812</v>
          </cell>
          <cell r="P885">
            <v>1959</v>
          </cell>
          <cell r="Q885" t="str">
            <v>Vet +50 F</v>
          </cell>
          <cell r="R885" t="str">
            <v>F</v>
          </cell>
        </row>
        <row r="886">
          <cell r="C886">
            <v>11207</v>
          </cell>
          <cell r="D886" t="str">
            <v>Oliveira</v>
          </cell>
          <cell r="E886" t="str">
            <v>Lens</v>
          </cell>
          <cell r="F886" t="str">
            <v>Mauro</v>
          </cell>
          <cell r="G886" t="str">
            <v/>
          </cell>
          <cell r="H886" t="str">
            <v>OLIVEIRA</v>
          </cell>
          <cell r="I886" t="str">
            <v>LENS</v>
          </cell>
          <cell r="J886" t="str">
            <v>MAURO</v>
          </cell>
          <cell r="K886" t="str">
            <v/>
          </cell>
          <cell r="L886" t="str">
            <v>Mauro Oliveira L.</v>
          </cell>
          <cell r="M886" t="str">
            <v>Club Tenis de Mesa Breogán - Oleiros</v>
          </cell>
          <cell r="N886" t="str">
            <v>Club Tenis de Mesa Breogán - Oleiros</v>
          </cell>
          <cell r="O886">
            <v>34700</v>
          </cell>
          <cell r="P886">
            <v>1995</v>
          </cell>
          <cell r="Q886" t="str">
            <v>Sub-23 M</v>
          </cell>
          <cell r="R886" t="str">
            <v>M</v>
          </cell>
        </row>
        <row r="887">
          <cell r="C887">
            <v>14539</v>
          </cell>
          <cell r="D887" t="str">
            <v>Peral</v>
          </cell>
          <cell r="E887" t="str">
            <v>Gil</v>
          </cell>
          <cell r="F887" t="str">
            <v>Gloria</v>
          </cell>
          <cell r="G887" t="str">
            <v/>
          </cell>
          <cell r="H887" t="str">
            <v>PERAL</v>
          </cell>
          <cell r="I887" t="str">
            <v>GIL</v>
          </cell>
          <cell r="J887" t="str">
            <v>GLORIA</v>
          </cell>
          <cell r="K887" t="str">
            <v/>
          </cell>
          <cell r="L887" t="str">
            <v>Gloria Peral G.</v>
          </cell>
          <cell r="M887" t="str">
            <v>Club Tenis de Mesa Breogán - Oleiros</v>
          </cell>
          <cell r="N887" t="str">
            <v>Club Tenis de Mesa Breogán - Oleiros</v>
          </cell>
          <cell r="O887">
            <v>21045</v>
          </cell>
          <cell r="P887">
            <v>1957</v>
          </cell>
          <cell r="Q887" t="str">
            <v>Vet +60 F</v>
          </cell>
          <cell r="R887" t="str">
            <v>F</v>
          </cell>
        </row>
        <row r="888">
          <cell r="C888">
            <v>497</v>
          </cell>
          <cell r="D888" t="str">
            <v>Peral</v>
          </cell>
          <cell r="E888" t="str">
            <v>Gil</v>
          </cell>
          <cell r="F888" t="str">
            <v>María</v>
          </cell>
          <cell r="G888" t="str">
            <v>Gloria</v>
          </cell>
          <cell r="H888" t="str">
            <v>PERAL</v>
          </cell>
          <cell r="I888" t="str">
            <v>GIL</v>
          </cell>
          <cell r="J888" t="str">
            <v>MARIA</v>
          </cell>
          <cell r="K888" t="str">
            <v>GLORIA</v>
          </cell>
          <cell r="L888" t="str">
            <v>María G. Peral G.</v>
          </cell>
          <cell r="M888" t="str">
            <v>Club Tenis de Mesa Breogán - Oleiros</v>
          </cell>
          <cell r="N888" t="str">
            <v>Club Tenis de Mesa Breogán - Oleiros</v>
          </cell>
          <cell r="O888">
            <v>21045</v>
          </cell>
          <cell r="P888">
            <v>1957</v>
          </cell>
          <cell r="Q888" t="str">
            <v>Vet +60 F</v>
          </cell>
          <cell r="R888" t="str">
            <v>F</v>
          </cell>
        </row>
        <row r="889">
          <cell r="C889">
            <v>24220</v>
          </cell>
          <cell r="D889" t="str">
            <v>Pereiro</v>
          </cell>
          <cell r="E889" t="str">
            <v>Romero</v>
          </cell>
          <cell r="F889" t="str">
            <v>Lois</v>
          </cell>
          <cell r="G889" t="str">
            <v/>
          </cell>
          <cell r="H889" t="str">
            <v>PEREIRO</v>
          </cell>
          <cell r="I889" t="str">
            <v>ROMERO</v>
          </cell>
          <cell r="J889" t="str">
            <v>LOIS</v>
          </cell>
          <cell r="K889" t="str">
            <v/>
          </cell>
          <cell r="L889" t="str">
            <v>Lois Pereiro R.</v>
          </cell>
          <cell r="M889" t="str">
            <v>Club Tenis de Mesa Breogán - Oleiros</v>
          </cell>
          <cell r="N889" t="str">
            <v>Club Tenis de Mesa Breogán - Oleiros</v>
          </cell>
          <cell r="O889">
            <v>38956</v>
          </cell>
          <cell r="P889">
            <v>2006</v>
          </cell>
          <cell r="Q889" t="str">
            <v>Benjamín M</v>
          </cell>
          <cell r="R889" t="str">
            <v>M</v>
          </cell>
        </row>
        <row r="890">
          <cell r="C890">
            <v>24216</v>
          </cell>
          <cell r="D890" t="str">
            <v>Queiruga</v>
          </cell>
          <cell r="E890" t="str">
            <v>Caparrós</v>
          </cell>
          <cell r="F890" t="str">
            <v>Antón</v>
          </cell>
          <cell r="G890" t="str">
            <v/>
          </cell>
          <cell r="H890" t="str">
            <v>QUEIRUGA</v>
          </cell>
          <cell r="I890" t="str">
            <v>CAPARROS</v>
          </cell>
          <cell r="J890" t="str">
            <v>ANTON</v>
          </cell>
          <cell r="K890" t="str">
            <v/>
          </cell>
          <cell r="L890" t="str">
            <v>Antón Queiruga C.</v>
          </cell>
          <cell r="M890" t="str">
            <v>Club Tenis de Mesa Breogán - Oleiros</v>
          </cell>
          <cell r="N890" t="str">
            <v>Club Tenis de Mesa Breogán - Oleiros</v>
          </cell>
          <cell r="O890">
            <v>38835</v>
          </cell>
          <cell r="P890">
            <v>2006</v>
          </cell>
          <cell r="Q890" t="str">
            <v>Benjamín M</v>
          </cell>
          <cell r="R890" t="str">
            <v>M</v>
          </cell>
        </row>
        <row r="891">
          <cell r="C891">
            <v>24215</v>
          </cell>
          <cell r="D891" t="str">
            <v>Queiruga</v>
          </cell>
          <cell r="E891" t="str">
            <v>Caparrós</v>
          </cell>
          <cell r="F891" t="str">
            <v>Javier</v>
          </cell>
          <cell r="G891" t="str">
            <v/>
          </cell>
          <cell r="H891" t="str">
            <v>QUEIRUGA</v>
          </cell>
          <cell r="I891" t="str">
            <v>CAPARROS</v>
          </cell>
          <cell r="J891" t="str">
            <v>JAVIER</v>
          </cell>
          <cell r="K891" t="str">
            <v/>
          </cell>
          <cell r="L891" t="str">
            <v>Javier Queiruga C.</v>
          </cell>
          <cell r="M891" t="str">
            <v>Club Tenis de Mesa Breogán - Oleiros</v>
          </cell>
          <cell r="N891" t="str">
            <v>Club Tenis de Mesa Breogán - Oleiros</v>
          </cell>
          <cell r="O891">
            <v>37992</v>
          </cell>
          <cell r="P891">
            <v>2004</v>
          </cell>
          <cell r="Q891" t="str">
            <v>Alevín M</v>
          </cell>
          <cell r="R891" t="str">
            <v>M</v>
          </cell>
        </row>
        <row r="892">
          <cell r="C892">
            <v>17317</v>
          </cell>
          <cell r="D892" t="str">
            <v>Rama</v>
          </cell>
          <cell r="E892" t="str">
            <v>García</v>
          </cell>
          <cell r="F892" t="str">
            <v>José</v>
          </cell>
          <cell r="G892" t="str">
            <v>Manuel</v>
          </cell>
          <cell r="H892" t="str">
            <v>RAMA</v>
          </cell>
          <cell r="I892" t="str">
            <v>GARCIA</v>
          </cell>
          <cell r="J892" t="str">
            <v>JOSE</v>
          </cell>
          <cell r="K892" t="str">
            <v>MANUEL</v>
          </cell>
          <cell r="L892" t="str">
            <v>José M. Rama G.</v>
          </cell>
          <cell r="M892" t="str">
            <v>Club Tenis de Mesa Breogán - Oleiros</v>
          </cell>
          <cell r="N892" t="str">
            <v>Club Tenis de Mesa Breogán - Oleiros</v>
          </cell>
          <cell r="O892">
            <v>27055</v>
          </cell>
          <cell r="P892">
            <v>1974</v>
          </cell>
          <cell r="Q892" t="str">
            <v>Vet +40 M</v>
          </cell>
          <cell r="R892" t="str">
            <v>M</v>
          </cell>
        </row>
        <row r="893">
          <cell r="C893">
            <v>19709</v>
          </cell>
          <cell r="D893" t="str">
            <v>Ramas</v>
          </cell>
          <cell r="E893" t="str">
            <v>Ramírez</v>
          </cell>
          <cell r="F893" t="str">
            <v>José</v>
          </cell>
          <cell r="G893" t="str">
            <v>M.</v>
          </cell>
          <cell r="H893" t="str">
            <v>RAMAS</v>
          </cell>
          <cell r="I893" t="str">
            <v>RAMIREZ</v>
          </cell>
          <cell r="J893" t="str">
            <v>JOSE</v>
          </cell>
          <cell r="K893" t="str">
            <v>M.</v>
          </cell>
          <cell r="L893" t="str">
            <v>José M. Ramas R.</v>
          </cell>
          <cell r="M893" t="str">
            <v>Club Tenis de Mesa Breogán - Oleiros</v>
          </cell>
          <cell r="N893" t="str">
            <v>Club Tenis de Mesa Breogán - Oleiros</v>
          </cell>
          <cell r="O893">
            <v>19806</v>
          </cell>
          <cell r="P893">
            <v>1954</v>
          </cell>
          <cell r="Q893" t="str">
            <v>Vet +60 M</v>
          </cell>
          <cell r="R893" t="str">
            <v>M</v>
          </cell>
        </row>
        <row r="894">
          <cell r="C894">
            <v>6679</v>
          </cell>
          <cell r="D894" t="str">
            <v>Ramírez</v>
          </cell>
          <cell r="E894" t="str">
            <v>Moure</v>
          </cell>
          <cell r="F894" t="str">
            <v>Fernando</v>
          </cell>
          <cell r="H894" t="str">
            <v>RAMIREZ</v>
          </cell>
          <cell r="I894" t="str">
            <v>MOURE</v>
          </cell>
          <cell r="J894" t="str">
            <v>FERNANDO</v>
          </cell>
          <cell r="K894" t="str">
            <v/>
          </cell>
          <cell r="L894" t="str">
            <v>Fernando Ramírez M.</v>
          </cell>
          <cell r="M894" t="str">
            <v>Club Tenis de Mesa Breogán - Oleiros</v>
          </cell>
          <cell r="N894" t="str">
            <v>Club Tenis de Mesa Breogán - Oleiros</v>
          </cell>
          <cell r="O894">
            <v>23581</v>
          </cell>
          <cell r="P894">
            <v>1964</v>
          </cell>
          <cell r="Q894" t="str">
            <v>Vet +50 M</v>
          </cell>
          <cell r="R894" t="str">
            <v>M</v>
          </cell>
        </row>
        <row r="895">
          <cell r="C895" t="str">
            <v>G52</v>
          </cell>
          <cell r="D895" t="str">
            <v>Rodríguez</v>
          </cell>
          <cell r="E895" t="str">
            <v>García</v>
          </cell>
          <cell r="F895" t="str">
            <v>Antón</v>
          </cell>
          <cell r="G895" t="str">
            <v/>
          </cell>
          <cell r="H895" t="str">
            <v>RODRIGUEZ</v>
          </cell>
          <cell r="I895" t="str">
            <v>GARCIA</v>
          </cell>
          <cell r="J895" t="str">
            <v>ANTON</v>
          </cell>
          <cell r="K895" t="str">
            <v/>
          </cell>
          <cell r="L895" t="str">
            <v>Antón Rodríguez G.</v>
          </cell>
          <cell r="M895" t="str">
            <v>Club Tenis de Mesa Breogán - Oleiros</v>
          </cell>
          <cell r="N895" t="str">
            <v>Club Tenis de Mesa Breogán - Oleiros</v>
          </cell>
          <cell r="O895">
            <v>36161</v>
          </cell>
          <cell r="P895">
            <v>1999</v>
          </cell>
          <cell r="Q895" t="str">
            <v>Juvenil M</v>
          </cell>
          <cell r="R895" t="str">
            <v>M</v>
          </cell>
        </row>
        <row r="896">
          <cell r="C896">
            <v>20878</v>
          </cell>
          <cell r="D896" t="str">
            <v>Rodríguez</v>
          </cell>
          <cell r="E896" t="str">
            <v>Suárez</v>
          </cell>
          <cell r="F896" t="str">
            <v>Santiago</v>
          </cell>
          <cell r="G896" t="str">
            <v/>
          </cell>
          <cell r="H896" t="str">
            <v>RODRIGUEZ</v>
          </cell>
          <cell r="I896" t="str">
            <v>SUAREZ</v>
          </cell>
          <cell r="J896" t="str">
            <v>SANTIAGO</v>
          </cell>
          <cell r="K896" t="str">
            <v/>
          </cell>
          <cell r="L896" t="str">
            <v>Santiago Rodríguez S.</v>
          </cell>
          <cell r="M896" t="str">
            <v>Club Tenis de Mesa Breogán - Oleiros</v>
          </cell>
          <cell r="N896" t="str">
            <v>Club Tenis de Mesa Breogán - Oleiros</v>
          </cell>
          <cell r="O896">
            <v>25840</v>
          </cell>
          <cell r="P896">
            <v>1970</v>
          </cell>
          <cell r="Q896" t="str">
            <v>Vet +40 M</v>
          </cell>
          <cell r="R896" t="str">
            <v>M</v>
          </cell>
        </row>
        <row r="897">
          <cell r="C897">
            <v>17768</v>
          </cell>
          <cell r="D897" t="str">
            <v>Sánchez</v>
          </cell>
          <cell r="E897" t="str">
            <v>Torrens</v>
          </cell>
          <cell r="F897" t="str">
            <v>Daniel</v>
          </cell>
          <cell r="G897" t="str">
            <v/>
          </cell>
          <cell r="H897" t="str">
            <v>SANCHEZ</v>
          </cell>
          <cell r="I897" t="str">
            <v>TORRENS</v>
          </cell>
          <cell r="J897" t="str">
            <v>DANIEL</v>
          </cell>
          <cell r="K897" t="str">
            <v/>
          </cell>
          <cell r="L897" t="str">
            <v>Daniel Sánchez T.</v>
          </cell>
          <cell r="M897" t="str">
            <v>Club Tenis de Mesa Breogán - Oleiros</v>
          </cell>
          <cell r="N897" t="str">
            <v>Club Tenis de Mesa Breogán - Oleiros</v>
          </cell>
          <cell r="O897">
            <v>30215</v>
          </cell>
          <cell r="P897">
            <v>1982</v>
          </cell>
          <cell r="Q897" t="str">
            <v>Sénior M</v>
          </cell>
          <cell r="R897" t="str">
            <v>M</v>
          </cell>
        </row>
        <row r="898">
          <cell r="C898">
            <v>50214</v>
          </cell>
          <cell r="D898" t="str">
            <v>Santiago</v>
          </cell>
          <cell r="E898" t="str">
            <v>Rodilla</v>
          </cell>
          <cell r="F898" t="str">
            <v>Manuel</v>
          </cell>
          <cell r="G898" t="str">
            <v/>
          </cell>
          <cell r="H898" t="str">
            <v>SANTIAGO</v>
          </cell>
          <cell r="I898" t="str">
            <v>RODILLA</v>
          </cell>
          <cell r="J898" t="str">
            <v>MANUEL</v>
          </cell>
          <cell r="K898" t="str">
            <v/>
          </cell>
          <cell r="L898" t="str">
            <v>Manuel Santiago R.</v>
          </cell>
          <cell r="M898" t="str">
            <v>Club Tenis de Mesa Breogán - Oleiros</v>
          </cell>
          <cell r="N898" t="str">
            <v>Club Tenis de Mesa Breogán - Oleiros</v>
          </cell>
          <cell r="O898">
            <v>36192</v>
          </cell>
          <cell r="P898">
            <v>1999</v>
          </cell>
          <cell r="Q898" t="str">
            <v>Juvenil M</v>
          </cell>
          <cell r="R898" t="str">
            <v>M</v>
          </cell>
        </row>
        <row r="899">
          <cell r="C899">
            <v>16131</v>
          </cell>
          <cell r="D899" t="str">
            <v>Silva</v>
          </cell>
          <cell r="E899" t="str">
            <v>Díaz</v>
          </cell>
          <cell r="F899" t="str">
            <v>Manuel</v>
          </cell>
          <cell r="G899" t="str">
            <v/>
          </cell>
          <cell r="H899" t="str">
            <v>SILVA</v>
          </cell>
          <cell r="I899" t="str">
            <v>DIAZ</v>
          </cell>
          <cell r="J899" t="str">
            <v>MANUEL</v>
          </cell>
          <cell r="K899" t="str">
            <v/>
          </cell>
          <cell r="L899" t="str">
            <v>Manuel Silva D.</v>
          </cell>
          <cell r="M899" t="str">
            <v>Club Tenis de Mesa Breogán - Oleiros</v>
          </cell>
          <cell r="N899" t="str">
            <v>Club Tenis de Mesa Breogán - Oleiros</v>
          </cell>
          <cell r="O899">
            <v>35476</v>
          </cell>
          <cell r="P899">
            <v>1997</v>
          </cell>
          <cell r="Q899" t="str">
            <v>Sub-23 M</v>
          </cell>
          <cell r="R899" t="str">
            <v>M</v>
          </cell>
        </row>
        <row r="900">
          <cell r="C900">
            <v>50215</v>
          </cell>
          <cell r="D900" t="str">
            <v>Tojeiro</v>
          </cell>
          <cell r="E900" t="str">
            <v>González</v>
          </cell>
          <cell r="F900" t="str">
            <v>Diego</v>
          </cell>
          <cell r="G900" t="str">
            <v/>
          </cell>
          <cell r="H900" t="str">
            <v>TOJEIRO</v>
          </cell>
          <cell r="I900" t="str">
            <v>GONZALEZ</v>
          </cell>
          <cell r="J900" t="str">
            <v>DIEGO</v>
          </cell>
          <cell r="K900" t="str">
            <v/>
          </cell>
          <cell r="L900" t="str">
            <v>Diego Tojeiro G.</v>
          </cell>
          <cell r="M900" t="str">
            <v>Club Tenis de Mesa Breogán - Oleiros</v>
          </cell>
          <cell r="N900" t="str">
            <v>Club Tenis de Mesa Breogán - Oleiros</v>
          </cell>
          <cell r="O900">
            <v>37060</v>
          </cell>
          <cell r="P900">
            <v>2001</v>
          </cell>
          <cell r="Q900" t="str">
            <v>Juvenil M</v>
          </cell>
          <cell r="R900" t="str">
            <v>M</v>
          </cell>
        </row>
        <row r="901">
          <cell r="C901">
            <v>4435</v>
          </cell>
          <cell r="D901" t="str">
            <v>Tuñas</v>
          </cell>
          <cell r="E901" t="str">
            <v>Dugnol</v>
          </cell>
          <cell r="F901" t="str">
            <v>Fernando</v>
          </cell>
          <cell r="G901" t="str">
            <v/>
          </cell>
          <cell r="H901" t="str">
            <v>TUÑAS</v>
          </cell>
          <cell r="I901" t="str">
            <v>DUGNOL</v>
          </cell>
          <cell r="J901" t="str">
            <v>FERNANDO</v>
          </cell>
          <cell r="K901" t="str">
            <v/>
          </cell>
          <cell r="L901" t="str">
            <v>Fernando Tuñas D.</v>
          </cell>
          <cell r="M901" t="str">
            <v>Club Tenis de Mesa Breogán - Oleiros</v>
          </cell>
          <cell r="N901" t="str">
            <v>Club Tenis de Mesa Breogán - Oleiros</v>
          </cell>
          <cell r="O901">
            <v>23796</v>
          </cell>
          <cell r="P901">
            <v>1965</v>
          </cell>
          <cell r="Q901" t="str">
            <v>Vet +50 M</v>
          </cell>
          <cell r="R901" t="str">
            <v>M</v>
          </cell>
        </row>
        <row r="902">
          <cell r="C902">
            <v>10026</v>
          </cell>
          <cell r="D902" t="str">
            <v>Valiño</v>
          </cell>
          <cell r="E902" t="str">
            <v>Rodríguez</v>
          </cell>
          <cell r="F902" t="str">
            <v>Adrián</v>
          </cell>
          <cell r="G902" t="str">
            <v/>
          </cell>
          <cell r="H902" t="str">
            <v>VALIÑO</v>
          </cell>
          <cell r="I902" t="str">
            <v>RODRIGUEZ</v>
          </cell>
          <cell r="J902" t="str">
            <v>ADRIAN</v>
          </cell>
          <cell r="K902" t="str">
            <v/>
          </cell>
          <cell r="L902" t="str">
            <v>Adrián Valiño R.</v>
          </cell>
          <cell r="M902" t="str">
            <v>Club Tenis de Mesa Breogán - Oleiros</v>
          </cell>
          <cell r="N902" t="str">
            <v>Club Tenis de Mesa Breogán - Oleiros</v>
          </cell>
          <cell r="O902">
            <v>37116</v>
          </cell>
          <cell r="P902">
            <v>2001</v>
          </cell>
          <cell r="Q902" t="str">
            <v>Juvenil M</v>
          </cell>
          <cell r="R902" t="str">
            <v>M</v>
          </cell>
        </row>
        <row r="903">
          <cell r="C903">
            <v>7771</v>
          </cell>
          <cell r="D903" t="str">
            <v>Valiño</v>
          </cell>
          <cell r="E903" t="str">
            <v>Rodríguez</v>
          </cell>
          <cell r="F903" t="str">
            <v>Andrea</v>
          </cell>
          <cell r="G903" t="str">
            <v/>
          </cell>
          <cell r="H903" t="str">
            <v>VALIÑO</v>
          </cell>
          <cell r="I903" t="str">
            <v>RODRIGUEZ</v>
          </cell>
          <cell r="J903" t="str">
            <v>ANDREA</v>
          </cell>
          <cell r="K903" t="str">
            <v/>
          </cell>
          <cell r="L903" t="str">
            <v>Andrea Valiño R.</v>
          </cell>
          <cell r="M903" t="str">
            <v>Club Tenis de Mesa Breogán - Oleiros</v>
          </cell>
          <cell r="N903" t="str">
            <v>Club Tenis de Mesa Breogán - Oleiros</v>
          </cell>
          <cell r="O903">
            <v>35337</v>
          </cell>
          <cell r="P903">
            <v>1996</v>
          </cell>
          <cell r="Q903" t="str">
            <v>Sub-23 F</v>
          </cell>
          <cell r="R903" t="str">
            <v>F</v>
          </cell>
        </row>
        <row r="904">
          <cell r="C904">
            <v>7773</v>
          </cell>
          <cell r="D904" t="str">
            <v>Valiño</v>
          </cell>
          <cell r="E904" t="str">
            <v>Rodríguez</v>
          </cell>
          <cell r="F904" t="str">
            <v>Jesús</v>
          </cell>
          <cell r="G904" t="str">
            <v>María</v>
          </cell>
          <cell r="H904" t="str">
            <v>VALIÑO</v>
          </cell>
          <cell r="I904" t="str">
            <v>RODRIGUEZ</v>
          </cell>
          <cell r="J904" t="str">
            <v>JESUS</v>
          </cell>
          <cell r="K904" t="str">
            <v>MARIA</v>
          </cell>
          <cell r="L904" t="str">
            <v>Jesús M. Valiño R.</v>
          </cell>
          <cell r="M904" t="str">
            <v>Club Tenis de Mesa Breogán - Oleiros</v>
          </cell>
          <cell r="N904" t="str">
            <v>Club Tenis de Mesa Breogán - Oleiros</v>
          </cell>
          <cell r="O904">
            <v>24743</v>
          </cell>
          <cell r="P904">
            <v>1967</v>
          </cell>
          <cell r="Q904" t="str">
            <v>Vet +50 M</v>
          </cell>
          <cell r="R904" t="str">
            <v>M</v>
          </cell>
        </row>
        <row r="905">
          <cell r="C905">
            <v>50564</v>
          </cell>
          <cell r="D905" t="str">
            <v>Vecino</v>
          </cell>
          <cell r="E905" t="str">
            <v>Bilbao</v>
          </cell>
          <cell r="F905" t="str">
            <v>José</v>
          </cell>
          <cell r="G905" t="str">
            <v>L.</v>
          </cell>
          <cell r="H905" t="str">
            <v>VECINO</v>
          </cell>
          <cell r="I905" t="str">
            <v>BILBAO</v>
          </cell>
          <cell r="J905" t="str">
            <v>JOSE</v>
          </cell>
          <cell r="K905" t="str">
            <v>L.</v>
          </cell>
          <cell r="L905" t="str">
            <v>José L. Vecino B.</v>
          </cell>
          <cell r="M905" t="str">
            <v>Club Tenis de Mesa Breogán - Oleiros</v>
          </cell>
          <cell r="N905" t="str">
            <v>Club Tenis de Mesa Breogán - Oleiros</v>
          </cell>
          <cell r="P905">
            <v>0</v>
          </cell>
          <cell r="Q905" t="str">
            <v>- M</v>
          </cell>
          <cell r="R905" t="str">
            <v>M</v>
          </cell>
        </row>
        <row r="906">
          <cell r="C906">
            <v>2320</v>
          </cell>
          <cell r="D906" t="str">
            <v>Vecino</v>
          </cell>
          <cell r="E906" t="str">
            <v>Bilbao</v>
          </cell>
          <cell r="F906" t="str">
            <v>Santiago</v>
          </cell>
          <cell r="G906" t="str">
            <v/>
          </cell>
          <cell r="H906" t="str">
            <v>VECINO</v>
          </cell>
          <cell r="I906" t="str">
            <v>BILBAO</v>
          </cell>
          <cell r="J906" t="str">
            <v>SANTIAGO</v>
          </cell>
          <cell r="K906" t="str">
            <v/>
          </cell>
          <cell r="L906" t="str">
            <v>Santiago Vecino B.</v>
          </cell>
          <cell r="M906" t="str">
            <v>Club Tenis de Mesa Breogán - Oleiros</v>
          </cell>
          <cell r="N906" t="str">
            <v>Club Tenis de Mesa Breogán - Oleiros</v>
          </cell>
          <cell r="O906">
            <v>30235</v>
          </cell>
          <cell r="P906">
            <v>1982</v>
          </cell>
          <cell r="Q906" t="str">
            <v>Sénior M</v>
          </cell>
          <cell r="R906" t="str">
            <v>M</v>
          </cell>
        </row>
        <row r="907">
          <cell r="C907">
            <v>24214</v>
          </cell>
          <cell r="D907" t="str">
            <v>Veiga</v>
          </cell>
          <cell r="E907" t="str">
            <v>Fernández</v>
          </cell>
          <cell r="F907" t="str">
            <v>Álvaro</v>
          </cell>
          <cell r="G907" t="str">
            <v/>
          </cell>
          <cell r="H907" t="str">
            <v>VEIGA</v>
          </cell>
          <cell r="I907" t="str">
            <v>FERNANDEZ</v>
          </cell>
          <cell r="J907" t="str">
            <v>ALVARO</v>
          </cell>
          <cell r="K907" t="str">
            <v/>
          </cell>
          <cell r="L907" t="str">
            <v>Álvaro Veiga F.</v>
          </cell>
          <cell r="M907" t="str">
            <v>Club Tenis de Mesa Breogán - Oleiros</v>
          </cell>
          <cell r="N907" t="str">
            <v>Club Tenis de Mesa Breogán - Oleiros</v>
          </cell>
          <cell r="O907">
            <v>39175</v>
          </cell>
          <cell r="P907">
            <v>2007</v>
          </cell>
          <cell r="Q907" t="str">
            <v>Benjamín M</v>
          </cell>
          <cell r="R907" t="str">
            <v>M</v>
          </cell>
        </row>
        <row r="908">
          <cell r="C908">
            <v>20877</v>
          </cell>
          <cell r="D908" t="str">
            <v>Veiga</v>
          </cell>
          <cell r="E908" t="str">
            <v>Magalhaes</v>
          </cell>
          <cell r="F908" t="str">
            <v>Carlos</v>
          </cell>
          <cell r="G908" t="str">
            <v/>
          </cell>
          <cell r="H908" t="str">
            <v>VEIGA</v>
          </cell>
          <cell r="I908" t="str">
            <v>MAGALHAES</v>
          </cell>
          <cell r="J908" t="str">
            <v>CARLOS</v>
          </cell>
          <cell r="K908" t="str">
            <v/>
          </cell>
          <cell r="L908" t="str">
            <v>Carlos Veiga M.</v>
          </cell>
          <cell r="M908" t="str">
            <v>Club Tenis de Mesa Breogán - Oleiros</v>
          </cell>
          <cell r="N908" t="str">
            <v>Club Tenis de Mesa Breogán - Oleiros</v>
          </cell>
          <cell r="O908">
            <v>26968</v>
          </cell>
          <cell r="P908">
            <v>1973</v>
          </cell>
          <cell r="Q908" t="str">
            <v>Vet +40 M</v>
          </cell>
          <cell r="R908" t="str">
            <v>M</v>
          </cell>
        </row>
        <row r="909">
          <cell r="C909">
            <v>50209</v>
          </cell>
          <cell r="D909" t="str">
            <v>Vidal</v>
          </cell>
          <cell r="E909" t="str">
            <v>Loureda</v>
          </cell>
          <cell r="F909" t="str">
            <v>Manuel</v>
          </cell>
          <cell r="G909" t="str">
            <v/>
          </cell>
          <cell r="H909" t="str">
            <v>VIDAL</v>
          </cell>
          <cell r="I909" t="str">
            <v>LOUREDA</v>
          </cell>
          <cell r="J909" t="str">
            <v>MANUEL</v>
          </cell>
          <cell r="K909" t="str">
            <v/>
          </cell>
          <cell r="L909" t="str">
            <v>Manuel Vidal L.</v>
          </cell>
          <cell r="M909" t="str">
            <v>Club Tenis de Mesa Breogán - Oleiros</v>
          </cell>
          <cell r="N909" t="str">
            <v>Club Tenis de Mesa Breogán - Oleiros</v>
          </cell>
          <cell r="O909">
            <v>17838</v>
          </cell>
          <cell r="P909">
            <v>1948</v>
          </cell>
          <cell r="Q909" t="str">
            <v>Vet +65 M</v>
          </cell>
          <cell r="R909" t="str">
            <v>M</v>
          </cell>
        </row>
        <row r="910">
          <cell r="C910">
            <v>6666</v>
          </cell>
          <cell r="D910" t="str">
            <v>Vilar</v>
          </cell>
          <cell r="E910" t="str">
            <v>Caramés</v>
          </cell>
          <cell r="F910" t="str">
            <v>María</v>
          </cell>
          <cell r="G910" t="str">
            <v>Victoria</v>
          </cell>
          <cell r="H910" t="str">
            <v>VILAR</v>
          </cell>
          <cell r="I910" t="str">
            <v>CARAMES</v>
          </cell>
          <cell r="J910" t="str">
            <v>MARIA</v>
          </cell>
          <cell r="K910" t="str">
            <v>VICTORIA</v>
          </cell>
          <cell r="L910" t="str">
            <v>María V. Vilar C.</v>
          </cell>
          <cell r="M910" t="str">
            <v>Club Tenis de Mesa Breogán - Oleiros</v>
          </cell>
          <cell r="N910" t="str">
            <v>Club Tenis de Mesa Breogán - Oleiros</v>
          </cell>
          <cell r="O910">
            <v>21278</v>
          </cell>
          <cell r="P910">
            <v>1958</v>
          </cell>
          <cell r="Q910" t="str">
            <v>Vet +50 F</v>
          </cell>
          <cell r="R910" t="str">
            <v>F</v>
          </cell>
        </row>
        <row r="911">
          <cell r="C911">
            <v>10028</v>
          </cell>
          <cell r="D911" t="str">
            <v>Viqueira</v>
          </cell>
          <cell r="E911" t="str">
            <v>Aller</v>
          </cell>
          <cell r="F911" t="str">
            <v>Bernardo</v>
          </cell>
          <cell r="G911" t="str">
            <v/>
          </cell>
          <cell r="H911" t="str">
            <v>VIQUEIRA</v>
          </cell>
          <cell r="I911" t="str">
            <v>ALLER</v>
          </cell>
          <cell r="J911" t="str">
            <v>BERNARDO</v>
          </cell>
          <cell r="K911" t="str">
            <v/>
          </cell>
          <cell r="L911" t="str">
            <v>Bernardo Viqueira A.</v>
          </cell>
          <cell r="M911" t="str">
            <v>Club Tenis de Mesa Breogán - Oleiros</v>
          </cell>
          <cell r="N911" t="str">
            <v>Club Tenis de Mesa Breogán - Oleiros</v>
          </cell>
          <cell r="O911">
            <v>23356</v>
          </cell>
          <cell r="P911">
            <v>1963</v>
          </cell>
          <cell r="Q911" t="str">
            <v>Vet +50 M</v>
          </cell>
          <cell r="R911" t="str">
            <v>M</v>
          </cell>
        </row>
        <row r="912">
          <cell r="C912">
            <v>24219</v>
          </cell>
          <cell r="D912" t="str">
            <v>Zhang</v>
          </cell>
          <cell r="E912" t="str">
            <v>Wang</v>
          </cell>
          <cell r="F912" t="str">
            <v>Francisco</v>
          </cell>
          <cell r="H912" t="str">
            <v>ZHANG</v>
          </cell>
          <cell r="I912" t="str">
            <v>WANG</v>
          </cell>
          <cell r="J912" t="str">
            <v>FRANCISCO</v>
          </cell>
          <cell r="K912" t="str">
            <v/>
          </cell>
          <cell r="L912" t="str">
            <v>Francisco Zhang W.</v>
          </cell>
          <cell r="M912" t="str">
            <v>Club Tenis de Mesa Breogán - Oleiros</v>
          </cell>
          <cell r="N912" t="str">
            <v>Club Tenis de Mesa Breogán - Oleiros</v>
          </cell>
          <cell r="O912">
            <v>30637</v>
          </cell>
          <cell r="P912">
            <v>1983</v>
          </cell>
          <cell r="Q912" t="str">
            <v>Sénior M</v>
          </cell>
          <cell r="R912" t="str">
            <v>M</v>
          </cell>
        </row>
        <row r="913">
          <cell r="C913">
            <v>19419</v>
          </cell>
          <cell r="D913" t="str">
            <v>Abad</v>
          </cell>
          <cell r="E913" t="str">
            <v>Vázquez</v>
          </cell>
          <cell r="F913" t="str">
            <v>Ana</v>
          </cell>
          <cell r="G913" t="str">
            <v>María</v>
          </cell>
          <cell r="H913" t="str">
            <v>ABAD</v>
          </cell>
          <cell r="I913" t="str">
            <v>VAZQUEZ</v>
          </cell>
          <cell r="J913" t="str">
            <v>ANA</v>
          </cell>
          <cell r="K913" t="str">
            <v>MARIA</v>
          </cell>
          <cell r="L913" t="str">
            <v>Ana M. Abad V.</v>
          </cell>
          <cell r="M913" t="str">
            <v>Club Tenis de Mesa Cidade de Narón</v>
          </cell>
          <cell r="N913" t="str">
            <v>Club Tenis de Mesa Cidade de Narón</v>
          </cell>
          <cell r="O913">
            <v>23837</v>
          </cell>
          <cell r="P913">
            <v>1965</v>
          </cell>
          <cell r="Q913" t="str">
            <v>Vet +50 F</v>
          </cell>
          <cell r="R913" t="str">
            <v>F</v>
          </cell>
        </row>
        <row r="914">
          <cell r="C914">
            <v>18159</v>
          </cell>
          <cell r="D914" t="str">
            <v>Amor</v>
          </cell>
          <cell r="E914" t="str">
            <v>Cortés</v>
          </cell>
          <cell r="F914" t="str">
            <v>Andrea</v>
          </cell>
          <cell r="G914" t="str">
            <v/>
          </cell>
          <cell r="H914" t="str">
            <v>AMOR</v>
          </cell>
          <cell r="I914" t="str">
            <v>CORTES</v>
          </cell>
          <cell r="J914" t="str">
            <v>ANDREA</v>
          </cell>
          <cell r="K914" t="str">
            <v/>
          </cell>
          <cell r="L914" t="str">
            <v>Andrea Amor C.</v>
          </cell>
          <cell r="M914" t="str">
            <v>Club Tenis de Mesa Cidade de Narón</v>
          </cell>
          <cell r="N914" t="str">
            <v>Club Tenis de Mesa Cidade de Narón</v>
          </cell>
          <cell r="O914">
            <v>37494</v>
          </cell>
          <cell r="P914">
            <v>2002</v>
          </cell>
          <cell r="Q914" t="str">
            <v>Infantil F</v>
          </cell>
          <cell r="R914" t="str">
            <v>F</v>
          </cell>
        </row>
        <row r="915">
          <cell r="C915">
            <v>50219</v>
          </cell>
          <cell r="D915" t="str">
            <v>Antón</v>
          </cell>
          <cell r="E915" t="str">
            <v>Barro</v>
          </cell>
          <cell r="F915" t="str">
            <v>Noelia</v>
          </cell>
          <cell r="G915" t="str">
            <v/>
          </cell>
          <cell r="H915" t="str">
            <v>ANTON</v>
          </cell>
          <cell r="I915" t="str">
            <v>BARRO</v>
          </cell>
          <cell r="J915" t="str">
            <v>NOELIA</v>
          </cell>
          <cell r="K915" t="str">
            <v/>
          </cell>
          <cell r="L915" t="str">
            <v>Noelia Antón B.</v>
          </cell>
          <cell r="M915" t="str">
            <v>Club Tenis de Mesa Cidade de Narón</v>
          </cell>
          <cell r="N915" t="str">
            <v>Club Tenis de Mesa Cidade de Narón</v>
          </cell>
          <cell r="O915">
            <v>39579</v>
          </cell>
          <cell r="P915">
            <v>2008</v>
          </cell>
          <cell r="Q915" t="str">
            <v>Pre-Benjamín F</v>
          </cell>
          <cell r="R915" t="str">
            <v>F</v>
          </cell>
        </row>
        <row r="916">
          <cell r="C916">
            <v>11048</v>
          </cell>
          <cell r="D916" t="str">
            <v>Antón</v>
          </cell>
          <cell r="E916" t="str">
            <v>Cabalo</v>
          </cell>
          <cell r="F916" t="str">
            <v>Manuel</v>
          </cell>
          <cell r="H916" t="str">
            <v>ANTON</v>
          </cell>
          <cell r="I916" t="str">
            <v>CABALO</v>
          </cell>
          <cell r="J916" t="str">
            <v>MANUEL</v>
          </cell>
          <cell r="K916" t="str">
            <v/>
          </cell>
          <cell r="L916" t="str">
            <v>Manuel Antón C.</v>
          </cell>
          <cell r="M916" t="str">
            <v>Club Tenis de Mesa Cidade de Narón</v>
          </cell>
          <cell r="N916" t="str">
            <v>Club Tenis de Mesa Cidade de Narón</v>
          </cell>
          <cell r="O916">
            <v>24723</v>
          </cell>
          <cell r="P916">
            <v>1967</v>
          </cell>
          <cell r="Q916" t="str">
            <v>Vet +50 M</v>
          </cell>
          <cell r="R916" t="str">
            <v>M</v>
          </cell>
        </row>
        <row r="917">
          <cell r="C917">
            <v>17793</v>
          </cell>
          <cell r="D917" t="str">
            <v>Badía</v>
          </cell>
          <cell r="E917" t="str">
            <v>Bravo</v>
          </cell>
          <cell r="F917" t="str">
            <v>Juan</v>
          </cell>
          <cell r="G917" t="str">
            <v/>
          </cell>
          <cell r="H917" t="str">
            <v>BADIA</v>
          </cell>
          <cell r="I917" t="str">
            <v>BRAVO</v>
          </cell>
          <cell r="J917" t="str">
            <v>JUAN</v>
          </cell>
          <cell r="K917" t="str">
            <v/>
          </cell>
          <cell r="L917" t="str">
            <v>Juan Badía B.</v>
          </cell>
          <cell r="M917" t="str">
            <v>Club Tenis de Mesa Cidade de Narón</v>
          </cell>
          <cell r="N917" t="str">
            <v>Club Tenis de Mesa Cidade de Narón</v>
          </cell>
          <cell r="O917">
            <v>21937</v>
          </cell>
          <cell r="P917">
            <v>1960</v>
          </cell>
          <cell r="Q917" t="str">
            <v>Vet +50 M</v>
          </cell>
          <cell r="R917" t="str">
            <v>M</v>
          </cell>
        </row>
        <row r="918">
          <cell r="C918">
            <v>50220</v>
          </cell>
          <cell r="D918" t="str">
            <v>Beceiro</v>
          </cell>
          <cell r="E918" t="str">
            <v>Celeiro</v>
          </cell>
          <cell r="F918" t="str">
            <v>Luis</v>
          </cell>
          <cell r="G918" t="str">
            <v>Ángel</v>
          </cell>
          <cell r="H918" t="str">
            <v>BECEIRO</v>
          </cell>
          <cell r="I918" t="str">
            <v>CELEIRO</v>
          </cell>
          <cell r="J918" t="str">
            <v>LUIS</v>
          </cell>
          <cell r="K918" t="str">
            <v>ANGEL</v>
          </cell>
          <cell r="L918" t="str">
            <v>Luis Á. Beceiro C.</v>
          </cell>
          <cell r="M918" t="str">
            <v>Club Tenis de Mesa Cidade de Narón</v>
          </cell>
          <cell r="N918" t="str">
            <v>Club Tenis de Mesa Cidade de Narón</v>
          </cell>
          <cell r="O918">
            <v>39007</v>
          </cell>
          <cell r="P918">
            <v>2006</v>
          </cell>
          <cell r="Q918" t="str">
            <v>Benjamín M</v>
          </cell>
          <cell r="R918" t="str">
            <v>M</v>
          </cell>
        </row>
        <row r="919">
          <cell r="C919">
            <v>50551</v>
          </cell>
          <cell r="D919" t="str">
            <v>Beceiro</v>
          </cell>
          <cell r="E919" t="str">
            <v>Celeiro</v>
          </cell>
          <cell r="F919" t="str">
            <v>Martín</v>
          </cell>
          <cell r="H919" t="str">
            <v>BECEIRO</v>
          </cell>
          <cell r="I919" t="str">
            <v>CELEIRO</v>
          </cell>
          <cell r="J919" t="str">
            <v>MARTIN</v>
          </cell>
          <cell r="K919" t="str">
            <v/>
          </cell>
          <cell r="L919" t="str">
            <v>Martín Beceiro C.</v>
          </cell>
          <cell r="M919" t="str">
            <v>Club Tenis de Mesa Cidade de Narón</v>
          </cell>
          <cell r="N919" t="str">
            <v>Club Tenis de Mesa Cidade de Narón</v>
          </cell>
          <cell r="O919">
            <v>39860</v>
          </cell>
          <cell r="P919">
            <v>2009</v>
          </cell>
          <cell r="Q919" t="str">
            <v>Pre-Benjamín M</v>
          </cell>
          <cell r="R919" t="str">
            <v>M</v>
          </cell>
        </row>
        <row r="920">
          <cell r="C920">
            <v>20537</v>
          </cell>
          <cell r="D920" t="str">
            <v>Bello</v>
          </cell>
          <cell r="E920" t="str">
            <v>Vilariño</v>
          </cell>
          <cell r="F920" t="str">
            <v>Mario</v>
          </cell>
          <cell r="G920" t="str">
            <v/>
          </cell>
          <cell r="H920" t="str">
            <v>BELLO</v>
          </cell>
          <cell r="I920" t="str">
            <v>VILARIÑO</v>
          </cell>
          <cell r="J920" t="str">
            <v>MARIO</v>
          </cell>
          <cell r="K920" t="str">
            <v/>
          </cell>
          <cell r="L920" t="str">
            <v>Mario Bello V.</v>
          </cell>
          <cell r="M920" t="str">
            <v>Club Tenis de Mesa Cidade de Narón</v>
          </cell>
          <cell r="N920" t="str">
            <v>Club Tenis de Mesa Cidade de Narón</v>
          </cell>
          <cell r="O920">
            <v>37604</v>
          </cell>
          <cell r="P920">
            <v>2002</v>
          </cell>
          <cell r="Q920" t="str">
            <v>Infantil M</v>
          </cell>
          <cell r="R920" t="str">
            <v>M</v>
          </cell>
        </row>
        <row r="921">
          <cell r="C921">
            <v>50303</v>
          </cell>
          <cell r="D921" t="str">
            <v>Blanco</v>
          </cell>
          <cell r="E921" t="str">
            <v>López</v>
          </cell>
          <cell r="F921" t="str">
            <v>Inés</v>
          </cell>
          <cell r="G921" t="str">
            <v/>
          </cell>
          <cell r="H921" t="str">
            <v>BLANCO</v>
          </cell>
          <cell r="I921" t="str">
            <v>LOPEZ</v>
          </cell>
          <cell r="J921" t="str">
            <v>INES</v>
          </cell>
          <cell r="K921" t="str">
            <v/>
          </cell>
          <cell r="L921" t="str">
            <v>Inés Blanco L.</v>
          </cell>
          <cell r="M921" t="str">
            <v>Club Tenis de Mesa Cidade de Narón</v>
          </cell>
          <cell r="N921" t="str">
            <v>Club Tenis de Mesa Cidade de Narón</v>
          </cell>
          <cell r="P921">
            <v>0</v>
          </cell>
          <cell r="Q921" t="str">
            <v>- F</v>
          </cell>
          <cell r="R921" t="str">
            <v>F</v>
          </cell>
        </row>
        <row r="922">
          <cell r="C922">
            <v>50535</v>
          </cell>
          <cell r="D922" t="str">
            <v>Blanco</v>
          </cell>
          <cell r="E922" t="str">
            <v>Mosquera</v>
          </cell>
          <cell r="F922" t="str">
            <v>Candela</v>
          </cell>
          <cell r="H922" t="str">
            <v>BLANCO</v>
          </cell>
          <cell r="I922" t="str">
            <v>MOSQUERA</v>
          </cell>
          <cell r="J922" t="str">
            <v>CANDELA</v>
          </cell>
          <cell r="K922" t="str">
            <v/>
          </cell>
          <cell r="L922" t="str">
            <v>Candela Blanco M.</v>
          </cell>
          <cell r="M922" t="str">
            <v>Club Tenis de Mesa Cidade de Narón</v>
          </cell>
          <cell r="N922" t="str">
            <v>Club Tenis de Mesa Cidade de Narón</v>
          </cell>
          <cell r="O922">
            <v>37987</v>
          </cell>
          <cell r="P922">
            <v>2004</v>
          </cell>
          <cell r="Q922" t="str">
            <v>Alevín F</v>
          </cell>
          <cell r="R922" t="str">
            <v>F</v>
          </cell>
        </row>
        <row r="923">
          <cell r="C923">
            <v>50550</v>
          </cell>
          <cell r="D923" t="str">
            <v>Blanco</v>
          </cell>
          <cell r="E923" t="str">
            <v>Mosquera</v>
          </cell>
          <cell r="F923" t="str">
            <v>Juan</v>
          </cell>
          <cell r="H923" t="str">
            <v>BLANCO</v>
          </cell>
          <cell r="I923" t="str">
            <v>MOSQUERA</v>
          </cell>
          <cell r="J923" t="str">
            <v>JUAN</v>
          </cell>
          <cell r="K923" t="str">
            <v/>
          </cell>
          <cell r="L923" t="str">
            <v>Juan Blanco M.</v>
          </cell>
          <cell r="M923" t="str">
            <v>Club Tenis de Mesa Cidade de Narón</v>
          </cell>
          <cell r="N923" t="str">
            <v>Club Tenis de Mesa Cidade de Narón</v>
          </cell>
          <cell r="O923">
            <v>39448</v>
          </cell>
          <cell r="P923">
            <v>2008</v>
          </cell>
          <cell r="Q923" t="str">
            <v>Pre-Benjamín M</v>
          </cell>
          <cell r="R923" t="str">
            <v>M</v>
          </cell>
        </row>
        <row r="924">
          <cell r="C924">
            <v>18446</v>
          </cell>
          <cell r="D924" t="str">
            <v>Blanco</v>
          </cell>
          <cell r="E924" t="str">
            <v>Veiguela</v>
          </cell>
          <cell r="F924" t="str">
            <v>David</v>
          </cell>
          <cell r="G924" t="str">
            <v/>
          </cell>
          <cell r="H924" t="str">
            <v>BLANCO</v>
          </cell>
          <cell r="I924" t="str">
            <v>VEIGUELA</v>
          </cell>
          <cell r="J924" t="str">
            <v>DAVID</v>
          </cell>
          <cell r="K924" t="str">
            <v/>
          </cell>
          <cell r="L924" t="str">
            <v>David Blanco V.</v>
          </cell>
          <cell r="M924" t="str">
            <v>Club Tenis de Mesa Cidade de Narón</v>
          </cell>
          <cell r="N924" t="str">
            <v>Club Tenis de Mesa Cidade de Narón</v>
          </cell>
          <cell r="O924">
            <v>38613</v>
          </cell>
          <cell r="P924">
            <v>2005</v>
          </cell>
          <cell r="Q924" t="str">
            <v>Alevín M</v>
          </cell>
          <cell r="R924" t="str">
            <v>M</v>
          </cell>
        </row>
        <row r="925">
          <cell r="C925">
            <v>50547</v>
          </cell>
          <cell r="D925" t="str">
            <v>Calvo</v>
          </cell>
          <cell r="E925" t="str">
            <v>Muiño</v>
          </cell>
          <cell r="F925" t="str">
            <v>Julia</v>
          </cell>
          <cell r="H925" t="str">
            <v>CALVO</v>
          </cell>
          <cell r="I925" t="str">
            <v>MUIÑO</v>
          </cell>
          <cell r="J925" t="str">
            <v>JULIA</v>
          </cell>
          <cell r="K925" t="str">
            <v/>
          </cell>
          <cell r="L925" t="str">
            <v>Julia Calvo M.</v>
          </cell>
          <cell r="M925" t="str">
            <v>Club Tenis de Mesa Cidade de Narón</v>
          </cell>
          <cell r="N925" t="str">
            <v>Club Tenis de Mesa Cidade de Narón</v>
          </cell>
          <cell r="O925">
            <v>39083</v>
          </cell>
          <cell r="P925">
            <v>2007</v>
          </cell>
          <cell r="Q925" t="str">
            <v>Benjamín F</v>
          </cell>
          <cell r="R925" t="str">
            <v>F</v>
          </cell>
        </row>
        <row r="926">
          <cell r="C926">
            <v>15618</v>
          </cell>
          <cell r="D926" t="str">
            <v>Canay</v>
          </cell>
          <cell r="E926" t="str">
            <v>Chaparro</v>
          </cell>
          <cell r="F926" t="str">
            <v>Borja</v>
          </cell>
          <cell r="G926" t="str">
            <v/>
          </cell>
          <cell r="H926" t="str">
            <v>CANAY</v>
          </cell>
          <cell r="I926" t="str">
            <v>CHAPARRO</v>
          </cell>
          <cell r="J926" t="str">
            <v>BORJA</v>
          </cell>
          <cell r="K926" t="str">
            <v/>
          </cell>
          <cell r="L926" t="str">
            <v>Borja Canay C.</v>
          </cell>
          <cell r="M926" t="str">
            <v>Club Tenis de Mesa Cidade de Narón</v>
          </cell>
          <cell r="N926" t="str">
            <v>Club Tenis de Mesa Cidade de Narón</v>
          </cell>
          <cell r="O926">
            <v>36064</v>
          </cell>
          <cell r="P926">
            <v>1998</v>
          </cell>
          <cell r="Q926" t="str">
            <v>Sub-23 M</v>
          </cell>
          <cell r="R926" t="str">
            <v>M</v>
          </cell>
        </row>
        <row r="927">
          <cell r="C927">
            <v>17434</v>
          </cell>
          <cell r="D927" t="str">
            <v>Canay</v>
          </cell>
          <cell r="E927" t="str">
            <v>Chaparro</v>
          </cell>
          <cell r="F927" t="str">
            <v>Claudia</v>
          </cell>
          <cell r="G927" t="str">
            <v>María</v>
          </cell>
          <cell r="H927" t="str">
            <v>CANAY</v>
          </cell>
          <cell r="I927" t="str">
            <v>CHAPARRO</v>
          </cell>
          <cell r="J927" t="str">
            <v>CLAUDIA</v>
          </cell>
          <cell r="K927" t="str">
            <v>MARIA</v>
          </cell>
          <cell r="L927" t="str">
            <v>Claudia M. Canay C.</v>
          </cell>
          <cell r="M927" t="str">
            <v>Club Tenis de Mesa Cidade de Narón</v>
          </cell>
          <cell r="N927" t="str">
            <v>Club Tenis de Mesa Cidade de Narón</v>
          </cell>
          <cell r="O927">
            <v>37504</v>
          </cell>
          <cell r="P927">
            <v>2002</v>
          </cell>
          <cell r="Q927" t="str">
            <v>Infantil F</v>
          </cell>
          <cell r="R927" t="str">
            <v>F</v>
          </cell>
        </row>
        <row r="928">
          <cell r="C928">
            <v>20534</v>
          </cell>
          <cell r="D928" t="str">
            <v>Caneiro</v>
          </cell>
          <cell r="E928" t="str">
            <v>Paz</v>
          </cell>
          <cell r="F928" t="str">
            <v>Raúl</v>
          </cell>
          <cell r="G928" t="str">
            <v/>
          </cell>
          <cell r="H928" t="str">
            <v>CANEIRO</v>
          </cell>
          <cell r="I928" t="str">
            <v>PAZ</v>
          </cell>
          <cell r="J928" t="str">
            <v>RAUL</v>
          </cell>
          <cell r="K928" t="str">
            <v/>
          </cell>
          <cell r="L928" t="str">
            <v>Raúl Caneiro P.</v>
          </cell>
          <cell r="M928" t="str">
            <v>Club Tenis de Mesa Cidade de Narón</v>
          </cell>
          <cell r="N928" t="str">
            <v>Club Tenis de Mesa Cidade de Narón</v>
          </cell>
          <cell r="O928">
            <v>37650</v>
          </cell>
          <cell r="P928">
            <v>2003</v>
          </cell>
          <cell r="Q928" t="str">
            <v>Infantil M</v>
          </cell>
          <cell r="R928" t="str">
            <v>M</v>
          </cell>
        </row>
        <row r="929">
          <cell r="C929">
            <v>22451</v>
          </cell>
          <cell r="D929" t="str">
            <v>Cano</v>
          </cell>
          <cell r="E929" t="str">
            <v>Díaz</v>
          </cell>
          <cell r="F929" t="str">
            <v>Jacobo</v>
          </cell>
          <cell r="G929" t="str">
            <v/>
          </cell>
          <cell r="H929" t="str">
            <v>CANO</v>
          </cell>
          <cell r="I929" t="str">
            <v>DIAZ</v>
          </cell>
          <cell r="J929" t="str">
            <v>JACOBO</v>
          </cell>
          <cell r="K929" t="str">
            <v/>
          </cell>
          <cell r="L929" t="str">
            <v>Jacobo Cano D.</v>
          </cell>
          <cell r="M929" t="str">
            <v>Club Tenis de Mesa Cidade de Narón</v>
          </cell>
          <cell r="N929" t="str">
            <v>Club Tenis de Mesa Cidade de Narón</v>
          </cell>
          <cell r="O929">
            <v>30147</v>
          </cell>
          <cell r="P929">
            <v>1982</v>
          </cell>
          <cell r="Q929" t="str">
            <v>Sénior M</v>
          </cell>
          <cell r="R929" t="str">
            <v>M</v>
          </cell>
        </row>
        <row r="930">
          <cell r="C930">
            <v>50401</v>
          </cell>
          <cell r="D930" t="str">
            <v>Carrasco</v>
          </cell>
          <cell r="E930" t="str">
            <v>Rodríguez</v>
          </cell>
          <cell r="F930" t="str">
            <v>Modesto</v>
          </cell>
          <cell r="H930" t="str">
            <v>CARRASCO</v>
          </cell>
          <cell r="I930" t="str">
            <v>RODRIGUEZ</v>
          </cell>
          <cell r="J930" t="str">
            <v>MODESTO</v>
          </cell>
          <cell r="K930" t="str">
            <v/>
          </cell>
          <cell r="L930" t="str">
            <v>Modesto Carrasco R.</v>
          </cell>
          <cell r="M930" t="str">
            <v>Club Tenis de Mesa Cidade de Narón</v>
          </cell>
          <cell r="N930" t="str">
            <v>Club Tenis de Mesa Cidade de Narón</v>
          </cell>
          <cell r="O930">
            <v>26512</v>
          </cell>
          <cell r="P930">
            <v>1972</v>
          </cell>
          <cell r="Q930" t="str">
            <v>Vet +40 M</v>
          </cell>
          <cell r="R930" t="str">
            <v>M</v>
          </cell>
        </row>
        <row r="931">
          <cell r="C931">
            <v>20536</v>
          </cell>
          <cell r="D931" t="str">
            <v>Casal</v>
          </cell>
          <cell r="E931" t="str">
            <v>Picos</v>
          </cell>
          <cell r="F931" t="str">
            <v>Carla</v>
          </cell>
          <cell r="G931" t="str">
            <v/>
          </cell>
          <cell r="H931" t="str">
            <v>CASAL</v>
          </cell>
          <cell r="I931" t="str">
            <v>PICOS</v>
          </cell>
          <cell r="J931" t="str">
            <v>CARLA</v>
          </cell>
          <cell r="K931" t="str">
            <v/>
          </cell>
          <cell r="L931" t="str">
            <v>Carla Casal P.</v>
          </cell>
          <cell r="M931" t="str">
            <v>Club Tenis de Mesa Cidade de Narón</v>
          </cell>
          <cell r="N931" t="str">
            <v>Club Tenis de Mesa Cidade de Narón</v>
          </cell>
          <cell r="O931">
            <v>36945</v>
          </cell>
          <cell r="P931">
            <v>2001</v>
          </cell>
          <cell r="Q931" t="str">
            <v>Juvenil F</v>
          </cell>
          <cell r="R931" t="str">
            <v>F</v>
          </cell>
        </row>
        <row r="932">
          <cell r="C932">
            <v>20540</v>
          </cell>
          <cell r="D932" t="str">
            <v>Casteleiro</v>
          </cell>
          <cell r="E932" t="str">
            <v>Pena</v>
          </cell>
          <cell r="F932" t="str">
            <v>Berta</v>
          </cell>
          <cell r="G932" t="str">
            <v/>
          </cell>
          <cell r="H932" t="str">
            <v>CASTELEIRO</v>
          </cell>
          <cell r="I932" t="str">
            <v>PENA</v>
          </cell>
          <cell r="J932" t="str">
            <v>BERTA</v>
          </cell>
          <cell r="K932" t="str">
            <v/>
          </cell>
          <cell r="L932" t="str">
            <v>Berta Casteleiro P.</v>
          </cell>
          <cell r="M932" t="str">
            <v>Club Tenis de Mesa Cidade de Narón</v>
          </cell>
          <cell r="N932" t="str">
            <v>Club Tenis de Mesa Cidade de Narón</v>
          </cell>
          <cell r="O932">
            <v>36151</v>
          </cell>
          <cell r="P932">
            <v>1998</v>
          </cell>
          <cell r="Q932" t="str">
            <v>Sub-23 F</v>
          </cell>
          <cell r="R932" t="str">
            <v>F</v>
          </cell>
        </row>
        <row r="933">
          <cell r="C933">
            <v>50543</v>
          </cell>
          <cell r="D933" t="str">
            <v>Castrillón</v>
          </cell>
          <cell r="E933" t="str">
            <v>Ramos</v>
          </cell>
          <cell r="F933" t="str">
            <v>Sabela</v>
          </cell>
          <cell r="H933" t="str">
            <v>CASTRILLON</v>
          </cell>
          <cell r="I933" t="str">
            <v>RAMOS</v>
          </cell>
          <cell r="J933" t="str">
            <v>SABELA</v>
          </cell>
          <cell r="K933" t="str">
            <v/>
          </cell>
          <cell r="L933" t="str">
            <v>Sabela Castrillón R.</v>
          </cell>
          <cell r="M933" t="str">
            <v>Club Tenis de Mesa Cidade de Narón</v>
          </cell>
          <cell r="N933" t="str">
            <v>Club Tenis de Mesa Cidade de Narón</v>
          </cell>
          <cell r="O933">
            <v>38800</v>
          </cell>
          <cell r="P933">
            <v>2006</v>
          </cell>
          <cell r="Q933" t="str">
            <v>Benjamín F</v>
          </cell>
          <cell r="R933" t="str">
            <v>F</v>
          </cell>
        </row>
        <row r="934">
          <cell r="C934" t="str">
            <v>G305</v>
          </cell>
          <cell r="D934" t="str">
            <v>Castro</v>
          </cell>
          <cell r="E934" t="str">
            <v>Combarro</v>
          </cell>
          <cell r="F934" t="str">
            <v>Brais</v>
          </cell>
          <cell r="G934" t="str">
            <v/>
          </cell>
          <cell r="H934" t="str">
            <v>CASTRO</v>
          </cell>
          <cell r="I934" t="str">
            <v>COMBARRO</v>
          </cell>
          <cell r="J934" t="str">
            <v>BRAIS</v>
          </cell>
          <cell r="K934" t="str">
            <v/>
          </cell>
          <cell r="L934" t="str">
            <v>Brais Castro C.</v>
          </cell>
          <cell r="M934" t="str">
            <v>Club Tenis de Mesa Cidade de Narón</v>
          </cell>
          <cell r="N934" t="str">
            <v>Club Tenis de Mesa Cidade de Narón</v>
          </cell>
          <cell r="O934">
            <v>37622</v>
          </cell>
          <cell r="P934">
            <v>2003</v>
          </cell>
          <cell r="Q934" t="str">
            <v>Infantil M</v>
          </cell>
          <cell r="R934" t="str">
            <v>M</v>
          </cell>
        </row>
        <row r="935">
          <cell r="C935">
            <v>20579</v>
          </cell>
          <cell r="D935" t="str">
            <v>Castro</v>
          </cell>
          <cell r="E935" t="str">
            <v>Ponce</v>
          </cell>
          <cell r="F935" t="str">
            <v>Blanca</v>
          </cell>
          <cell r="G935" t="str">
            <v/>
          </cell>
          <cell r="H935" t="str">
            <v>CASTRO</v>
          </cell>
          <cell r="I935" t="str">
            <v>PONCE</v>
          </cell>
          <cell r="J935" t="str">
            <v>BLANCA</v>
          </cell>
          <cell r="K935" t="str">
            <v/>
          </cell>
          <cell r="L935" t="str">
            <v>Blanca Castro P.</v>
          </cell>
          <cell r="M935" t="str">
            <v>Club Tenis de Mesa Cidade de Narón</v>
          </cell>
          <cell r="N935" t="str">
            <v>Club Tenis de Mesa Cidade de Narón</v>
          </cell>
          <cell r="O935">
            <v>37381</v>
          </cell>
          <cell r="P935">
            <v>2002</v>
          </cell>
          <cell r="Q935" t="str">
            <v>Infantil F</v>
          </cell>
          <cell r="R935" t="str">
            <v>F</v>
          </cell>
        </row>
        <row r="936">
          <cell r="C936">
            <v>15587</v>
          </cell>
          <cell r="D936" t="str">
            <v>Cazas</v>
          </cell>
          <cell r="E936" t="str">
            <v>Fraga</v>
          </cell>
          <cell r="F936" t="str">
            <v>Nerea</v>
          </cell>
          <cell r="G936" t="str">
            <v/>
          </cell>
          <cell r="H936" t="str">
            <v>CAZAS</v>
          </cell>
          <cell r="I936" t="str">
            <v>FRAGA</v>
          </cell>
          <cell r="J936" t="str">
            <v>NEREA</v>
          </cell>
          <cell r="K936" t="str">
            <v/>
          </cell>
          <cell r="L936" t="str">
            <v>Nerea Cazas F.</v>
          </cell>
          <cell r="M936" t="str">
            <v>Club Tenis de Mesa Cidade de Narón</v>
          </cell>
          <cell r="N936" t="str">
            <v>Club Tenis de Mesa Cidade de Narón</v>
          </cell>
          <cell r="O936">
            <v>35956</v>
          </cell>
          <cell r="P936">
            <v>1998</v>
          </cell>
          <cell r="Q936" t="str">
            <v>Sub-23 F</v>
          </cell>
          <cell r="R936" t="str">
            <v>F</v>
          </cell>
        </row>
        <row r="937">
          <cell r="C937">
            <v>11012</v>
          </cell>
          <cell r="D937" t="str">
            <v>Chaves</v>
          </cell>
          <cell r="E937" t="str">
            <v>Fraga</v>
          </cell>
          <cell r="F937" t="str">
            <v>Mariña</v>
          </cell>
          <cell r="G937" t="str">
            <v/>
          </cell>
          <cell r="H937" t="str">
            <v>CHAVES</v>
          </cell>
          <cell r="I937" t="str">
            <v>FRAGA</v>
          </cell>
          <cell r="J937" t="str">
            <v>MARIÑA</v>
          </cell>
          <cell r="K937" t="str">
            <v/>
          </cell>
          <cell r="L937" t="str">
            <v>Mariña Chaves F.</v>
          </cell>
          <cell r="M937" t="str">
            <v>Club Tenis de Mesa Cidade de Narón</v>
          </cell>
          <cell r="N937" t="str">
            <v>Club Tenis de Mesa Cidade de Narón</v>
          </cell>
          <cell r="O937">
            <v>37350</v>
          </cell>
          <cell r="P937">
            <v>2002</v>
          </cell>
          <cell r="Q937" t="str">
            <v>Infantil F</v>
          </cell>
          <cell r="R937" t="str">
            <v>F</v>
          </cell>
        </row>
        <row r="938">
          <cell r="C938">
            <v>15945</v>
          </cell>
          <cell r="D938" t="str">
            <v>Cobelo</v>
          </cell>
          <cell r="E938" t="str">
            <v>Nieto</v>
          </cell>
          <cell r="F938" t="str">
            <v>Diandra</v>
          </cell>
          <cell r="H938" t="str">
            <v>COBELO</v>
          </cell>
          <cell r="I938" t="str">
            <v>NIETO</v>
          </cell>
          <cell r="J938" t="str">
            <v>DIANDRA</v>
          </cell>
          <cell r="K938" t="str">
            <v/>
          </cell>
          <cell r="L938" t="str">
            <v>Diandra Cobelo N.</v>
          </cell>
          <cell r="M938" t="str">
            <v>Club Tenis de Mesa Cidade de Narón</v>
          </cell>
          <cell r="N938" t="str">
            <v>Club Tenis de Mesa Cidade de Narón</v>
          </cell>
          <cell r="O938">
            <v>36587</v>
          </cell>
          <cell r="P938">
            <v>2000</v>
          </cell>
          <cell r="Q938" t="str">
            <v>Juvenil F</v>
          </cell>
          <cell r="R938" t="str">
            <v>F</v>
          </cell>
        </row>
        <row r="939">
          <cell r="C939">
            <v>6578</v>
          </cell>
          <cell r="D939" t="str">
            <v>Colinas</v>
          </cell>
          <cell r="E939" t="str">
            <v>Castella</v>
          </cell>
          <cell r="F939" t="str">
            <v>Helena</v>
          </cell>
          <cell r="G939" t="str">
            <v/>
          </cell>
          <cell r="H939" t="str">
            <v>COLINAS</v>
          </cell>
          <cell r="I939" t="str">
            <v>CASTELLA</v>
          </cell>
          <cell r="J939" t="str">
            <v>HELENA</v>
          </cell>
          <cell r="K939" t="str">
            <v/>
          </cell>
          <cell r="L939" t="str">
            <v>Helena Colinas C.</v>
          </cell>
          <cell r="M939" t="str">
            <v>Club Tenis de Mesa Cidade de Narón</v>
          </cell>
          <cell r="N939" t="str">
            <v>Club Tenis de Mesa Cidade de Narón</v>
          </cell>
          <cell r="O939">
            <v>35148</v>
          </cell>
          <cell r="P939">
            <v>1996</v>
          </cell>
          <cell r="Q939" t="str">
            <v>Sub-23 F</v>
          </cell>
          <cell r="R939" t="str">
            <v>F</v>
          </cell>
        </row>
        <row r="940">
          <cell r="C940">
            <v>20841</v>
          </cell>
          <cell r="D940" t="str">
            <v>Couce</v>
          </cell>
          <cell r="E940" t="str">
            <v>Insua</v>
          </cell>
          <cell r="F940" t="str">
            <v>Sofía</v>
          </cell>
          <cell r="G940" t="str">
            <v/>
          </cell>
          <cell r="H940" t="str">
            <v>COUCE</v>
          </cell>
          <cell r="I940" t="str">
            <v>INSUA</v>
          </cell>
          <cell r="J940" t="str">
            <v>SOFIA</v>
          </cell>
          <cell r="K940" t="str">
            <v/>
          </cell>
          <cell r="L940" t="str">
            <v>Sofía Couce I.</v>
          </cell>
          <cell r="M940" t="str">
            <v>Club Tenis de Mesa Cidade de Narón</v>
          </cell>
          <cell r="N940" t="str">
            <v>Club Tenis de Mesa Cidade de Narón</v>
          </cell>
          <cell r="O940">
            <v>39237</v>
          </cell>
          <cell r="P940">
            <v>2007</v>
          </cell>
          <cell r="Q940" t="str">
            <v>Benjamín F</v>
          </cell>
          <cell r="R940" t="str">
            <v>F</v>
          </cell>
        </row>
        <row r="941">
          <cell r="C941">
            <v>50124</v>
          </cell>
          <cell r="D941" t="str">
            <v>Cruz</v>
          </cell>
          <cell r="E941" t="str">
            <v>García</v>
          </cell>
          <cell r="F941" t="str">
            <v>Alba</v>
          </cell>
          <cell r="G941" t="str">
            <v/>
          </cell>
          <cell r="H941" t="str">
            <v>CRUZ</v>
          </cell>
          <cell r="I941" t="str">
            <v>GARCIA</v>
          </cell>
          <cell r="J941" t="str">
            <v>ALBA</v>
          </cell>
          <cell r="K941" t="str">
            <v/>
          </cell>
          <cell r="L941" t="str">
            <v>Alba Cruz G.</v>
          </cell>
          <cell r="M941" t="str">
            <v>Club Tenis de Mesa Cidade de Narón</v>
          </cell>
          <cell r="N941" t="str">
            <v>Club Tenis de Mesa Cidade de Narón</v>
          </cell>
          <cell r="O941">
            <v>38724</v>
          </cell>
          <cell r="P941">
            <v>2006</v>
          </cell>
          <cell r="Q941" t="str">
            <v>Benjamín F</v>
          </cell>
          <cell r="R941" t="str">
            <v>F</v>
          </cell>
        </row>
        <row r="942">
          <cell r="C942">
            <v>20006</v>
          </cell>
          <cell r="D942" t="str">
            <v>de la Vega</v>
          </cell>
          <cell r="E942" t="str">
            <v>Tenreiro</v>
          </cell>
          <cell r="F942" t="str">
            <v>Eduardo</v>
          </cell>
          <cell r="G942" t="str">
            <v/>
          </cell>
          <cell r="H942" t="str">
            <v>DE LA VEGA</v>
          </cell>
          <cell r="I942" t="str">
            <v>TENREIRO</v>
          </cell>
          <cell r="J942" t="str">
            <v>EDUARDO</v>
          </cell>
          <cell r="K942" t="str">
            <v/>
          </cell>
          <cell r="L942" t="str">
            <v>Eduardo de la Vega T.</v>
          </cell>
          <cell r="M942" t="str">
            <v>Club Tenis de Mesa Cidade de Narón</v>
          </cell>
          <cell r="N942" t="str">
            <v>Club Tenis de Mesa Cidade de Narón</v>
          </cell>
          <cell r="O942">
            <v>20915</v>
          </cell>
          <cell r="P942">
            <v>1957</v>
          </cell>
          <cell r="Q942" t="str">
            <v>Vet +60 M</v>
          </cell>
          <cell r="R942" t="str">
            <v>M</v>
          </cell>
        </row>
        <row r="943">
          <cell r="C943">
            <v>19637</v>
          </cell>
          <cell r="D943" t="str">
            <v>de Oliveira</v>
          </cell>
          <cell r="E943" t="str">
            <v/>
          </cell>
          <cell r="F943" t="str">
            <v>Iago</v>
          </cell>
          <cell r="G943" t="str">
            <v/>
          </cell>
          <cell r="H943" t="str">
            <v>DE OLIVEIRA</v>
          </cell>
          <cell r="I943" t="str">
            <v/>
          </cell>
          <cell r="J943" t="str">
            <v>IAGO</v>
          </cell>
          <cell r="K943" t="str">
            <v/>
          </cell>
          <cell r="L943" t="str">
            <v>Iago de Oliveira</v>
          </cell>
          <cell r="M943" t="str">
            <v>Club Tenis de Mesa Cidade de Narón</v>
          </cell>
          <cell r="N943" t="str">
            <v>Club Tenis de Mesa Cidade de Narón</v>
          </cell>
          <cell r="O943">
            <v>37987</v>
          </cell>
          <cell r="P943">
            <v>2004</v>
          </cell>
          <cell r="Q943" t="str">
            <v>Alevín M</v>
          </cell>
          <cell r="R943" t="str">
            <v>M</v>
          </cell>
        </row>
        <row r="944">
          <cell r="C944">
            <v>28927</v>
          </cell>
          <cell r="D944" t="str">
            <v>Deive</v>
          </cell>
          <cell r="E944" t="str">
            <v>Piñón</v>
          </cell>
          <cell r="F944" t="str">
            <v>Idania</v>
          </cell>
          <cell r="H944" t="str">
            <v>DEIVE</v>
          </cell>
          <cell r="I944" t="str">
            <v>PIÑON</v>
          </cell>
          <cell r="J944" t="str">
            <v>IDANIA</v>
          </cell>
          <cell r="K944" t="str">
            <v/>
          </cell>
          <cell r="L944" t="str">
            <v>Idania Deive P.</v>
          </cell>
          <cell r="M944" t="str">
            <v>Club Tenis de Mesa Cidade de Narón</v>
          </cell>
          <cell r="N944" t="str">
            <v>Club Tenis de Mesa Cidade de Narón</v>
          </cell>
          <cell r="O944">
            <v>37043</v>
          </cell>
          <cell r="P944">
            <v>2001</v>
          </cell>
          <cell r="Q944" t="str">
            <v>Juvenil F</v>
          </cell>
          <cell r="R944" t="str">
            <v>F</v>
          </cell>
        </row>
        <row r="945">
          <cell r="C945" t="str">
            <v>G158</v>
          </cell>
          <cell r="D945" t="str">
            <v>Del Pozo</v>
          </cell>
          <cell r="E945" t="str">
            <v/>
          </cell>
          <cell r="F945" t="str">
            <v>Daniel</v>
          </cell>
          <cell r="G945" t="str">
            <v/>
          </cell>
          <cell r="H945" t="str">
            <v>DEL POZO</v>
          </cell>
          <cell r="I945" t="str">
            <v/>
          </cell>
          <cell r="J945" t="str">
            <v>DANIEL</v>
          </cell>
          <cell r="K945" t="str">
            <v/>
          </cell>
          <cell r="L945" t="str">
            <v>Daniel Del Pozo</v>
          </cell>
          <cell r="M945" t="str">
            <v>Club Tenis de Mesa Cidade de Narón</v>
          </cell>
          <cell r="N945" t="str">
            <v>Club Tenis de Mesa Cidade de Narón</v>
          </cell>
          <cell r="O945">
            <v>37257</v>
          </cell>
          <cell r="P945">
            <v>2002</v>
          </cell>
          <cell r="Q945" t="str">
            <v>Infantil M</v>
          </cell>
          <cell r="R945" t="str">
            <v>M</v>
          </cell>
        </row>
        <row r="946">
          <cell r="C946" t="str">
            <v>G159</v>
          </cell>
          <cell r="D946" t="str">
            <v>Del Pozo</v>
          </cell>
          <cell r="E946" t="str">
            <v/>
          </cell>
          <cell r="F946" t="str">
            <v>Kevin</v>
          </cell>
          <cell r="G946" t="str">
            <v/>
          </cell>
          <cell r="H946" t="str">
            <v>DEL POZO</v>
          </cell>
          <cell r="I946" t="str">
            <v/>
          </cell>
          <cell r="J946" t="str">
            <v>KEVIN</v>
          </cell>
          <cell r="K946" t="str">
            <v/>
          </cell>
          <cell r="L946" t="str">
            <v>Kevin Del Pozo</v>
          </cell>
          <cell r="M946" t="str">
            <v>Club Tenis de Mesa Cidade de Narón</v>
          </cell>
          <cell r="N946" t="str">
            <v>Club Tenis de Mesa Cidade de Narón</v>
          </cell>
          <cell r="O946">
            <v>37622</v>
          </cell>
          <cell r="P946">
            <v>2003</v>
          </cell>
          <cell r="Q946" t="str">
            <v>Infantil M</v>
          </cell>
          <cell r="R946" t="str">
            <v>M</v>
          </cell>
        </row>
        <row r="947">
          <cell r="C947" t="str">
            <v>G160</v>
          </cell>
          <cell r="D947" t="str">
            <v>Del Pozo</v>
          </cell>
          <cell r="E947" t="str">
            <v/>
          </cell>
          <cell r="F947" t="str">
            <v>Sandro</v>
          </cell>
          <cell r="G947" t="str">
            <v/>
          </cell>
          <cell r="H947" t="str">
            <v>DEL POZO</v>
          </cell>
          <cell r="I947" t="str">
            <v/>
          </cell>
          <cell r="J947" t="str">
            <v>SANDRO</v>
          </cell>
          <cell r="K947" t="str">
            <v/>
          </cell>
          <cell r="L947" t="str">
            <v>Sandro Del Pozo</v>
          </cell>
          <cell r="M947" t="str">
            <v>Club Tenis de Mesa Cidade de Narón</v>
          </cell>
          <cell r="N947" t="str">
            <v>Club Tenis de Mesa Cidade de Narón</v>
          </cell>
          <cell r="O947">
            <v>38353</v>
          </cell>
          <cell r="P947">
            <v>2005</v>
          </cell>
          <cell r="Q947" t="str">
            <v>Alevín M</v>
          </cell>
          <cell r="R947" t="str">
            <v>M</v>
          </cell>
        </row>
        <row r="948">
          <cell r="C948">
            <v>50538</v>
          </cell>
          <cell r="D948" t="str">
            <v>Do Rego</v>
          </cell>
          <cell r="E948" t="str">
            <v>Ramil</v>
          </cell>
          <cell r="F948" t="str">
            <v>Luis</v>
          </cell>
          <cell r="G948" t="str">
            <v>Xavier</v>
          </cell>
          <cell r="H948" t="str">
            <v>DO REGO</v>
          </cell>
          <cell r="I948" t="str">
            <v>RAMIL</v>
          </cell>
          <cell r="J948" t="str">
            <v>LUIS</v>
          </cell>
          <cell r="K948" t="str">
            <v>XAVIER</v>
          </cell>
          <cell r="L948" t="str">
            <v>Luis X. Do Rego R.</v>
          </cell>
          <cell r="M948" t="str">
            <v>Club Tenis de Mesa Cidade de Narón</v>
          </cell>
          <cell r="N948" t="str">
            <v>Club Tenis de Mesa Cidade de Narón</v>
          </cell>
          <cell r="O948">
            <v>36892</v>
          </cell>
          <cell r="P948">
            <v>2001</v>
          </cell>
          <cell r="Q948" t="str">
            <v>Juvenil M</v>
          </cell>
          <cell r="R948" t="str">
            <v>M</v>
          </cell>
        </row>
        <row r="949">
          <cell r="C949">
            <v>50545</v>
          </cell>
          <cell r="D949" t="str">
            <v>Do Rego</v>
          </cell>
          <cell r="E949" t="str">
            <v>Ramil</v>
          </cell>
          <cell r="F949" t="str">
            <v>Nuno</v>
          </cell>
          <cell r="G949" t="str">
            <v>Xavier</v>
          </cell>
          <cell r="H949" t="str">
            <v>DO REGO</v>
          </cell>
          <cell r="I949" t="str">
            <v>RAMIL</v>
          </cell>
          <cell r="J949" t="str">
            <v>NUNO</v>
          </cell>
          <cell r="K949" t="str">
            <v>XAVIER</v>
          </cell>
          <cell r="L949" t="str">
            <v>Nuno X. Do Rego R.</v>
          </cell>
          <cell r="M949" t="str">
            <v>Club Tenis de Mesa Cidade de Narón</v>
          </cell>
          <cell r="N949" t="str">
            <v>Club Tenis de Mesa Cidade de Narón</v>
          </cell>
          <cell r="O949">
            <v>38718</v>
          </cell>
          <cell r="P949">
            <v>2006</v>
          </cell>
          <cell r="Q949" t="str">
            <v>Benjamín M</v>
          </cell>
          <cell r="R949" t="str">
            <v>M</v>
          </cell>
        </row>
        <row r="950">
          <cell r="C950">
            <v>50539</v>
          </cell>
          <cell r="D950" t="str">
            <v>Doce</v>
          </cell>
          <cell r="E950" t="str">
            <v>Díaz</v>
          </cell>
          <cell r="F950" t="str">
            <v>Jacobo</v>
          </cell>
          <cell r="H950" t="str">
            <v>DOCE</v>
          </cell>
          <cell r="I950" t="str">
            <v>DIAZ</v>
          </cell>
          <cell r="J950" t="str">
            <v>JACOBO</v>
          </cell>
          <cell r="K950" t="str">
            <v/>
          </cell>
          <cell r="L950" t="str">
            <v>Jacobo Doce D.</v>
          </cell>
          <cell r="M950" t="str">
            <v>Club Tenis de Mesa Cidade de Narón</v>
          </cell>
          <cell r="N950" t="str">
            <v>Club Tenis de Mesa Cidade de Narón</v>
          </cell>
          <cell r="O950">
            <v>28861</v>
          </cell>
          <cell r="P950">
            <v>1979</v>
          </cell>
          <cell r="Q950" t="str">
            <v>Sénior M</v>
          </cell>
          <cell r="R950" t="str">
            <v>M</v>
          </cell>
        </row>
        <row r="951">
          <cell r="C951">
            <v>27093</v>
          </cell>
          <cell r="D951" t="str">
            <v>Domínguez</v>
          </cell>
          <cell r="E951" t="str">
            <v>Pazos</v>
          </cell>
          <cell r="F951" t="str">
            <v>Jorge</v>
          </cell>
          <cell r="G951" t="str">
            <v/>
          </cell>
          <cell r="H951" t="str">
            <v>DOMINGUEZ</v>
          </cell>
          <cell r="I951" t="str">
            <v>PAZOS</v>
          </cell>
          <cell r="J951" t="str">
            <v>JORGE</v>
          </cell>
          <cell r="K951" t="str">
            <v/>
          </cell>
          <cell r="L951" t="str">
            <v>Jorge Domínguez P.</v>
          </cell>
          <cell r="M951" t="str">
            <v>Club Tenis de Mesa Cidade de Narón</v>
          </cell>
          <cell r="N951" t="str">
            <v>Club Tenis de Mesa Cidade de Narón</v>
          </cell>
          <cell r="O951">
            <v>36777</v>
          </cell>
          <cell r="P951">
            <v>2000</v>
          </cell>
          <cell r="Q951" t="str">
            <v>Juvenil M</v>
          </cell>
          <cell r="R951" t="str">
            <v>M</v>
          </cell>
        </row>
        <row r="952">
          <cell r="C952">
            <v>19409</v>
          </cell>
          <cell r="D952" t="str">
            <v>Dopico</v>
          </cell>
          <cell r="E952" t="str">
            <v>Casteleiro</v>
          </cell>
          <cell r="F952" t="str">
            <v>Julián</v>
          </cell>
          <cell r="G952" t="str">
            <v/>
          </cell>
          <cell r="H952" t="str">
            <v>DOPICO</v>
          </cell>
          <cell r="I952" t="str">
            <v>CASTELEIRO</v>
          </cell>
          <cell r="J952" t="str">
            <v>JULIAN</v>
          </cell>
          <cell r="K952" t="str">
            <v/>
          </cell>
          <cell r="L952" t="str">
            <v>Julián Dopico C.</v>
          </cell>
          <cell r="M952" t="str">
            <v>Club Tenis de Mesa Cidade de Narón</v>
          </cell>
          <cell r="N952" t="str">
            <v>Club Tenis de Mesa Cidade de Narón</v>
          </cell>
          <cell r="O952">
            <v>36307</v>
          </cell>
          <cell r="P952">
            <v>1999</v>
          </cell>
          <cell r="Q952" t="str">
            <v>Juvenil M</v>
          </cell>
          <cell r="R952" t="str">
            <v>M</v>
          </cell>
        </row>
        <row r="953">
          <cell r="C953">
            <v>4403</v>
          </cell>
          <cell r="D953" t="str">
            <v>Estévez</v>
          </cell>
          <cell r="E953" t="str">
            <v>López</v>
          </cell>
          <cell r="F953" t="str">
            <v>Jorge</v>
          </cell>
          <cell r="G953" t="str">
            <v/>
          </cell>
          <cell r="H953" t="str">
            <v>ESTEVEZ</v>
          </cell>
          <cell r="I953" t="str">
            <v>LOPEZ</v>
          </cell>
          <cell r="J953" t="str">
            <v>JORGE</v>
          </cell>
          <cell r="K953" t="str">
            <v/>
          </cell>
          <cell r="L953" t="str">
            <v>Jorge Estévez L.</v>
          </cell>
          <cell r="M953" t="str">
            <v>Club Tenis de Mesa Cidade de Narón</v>
          </cell>
          <cell r="N953" t="str">
            <v>Club Tenis de Mesa Cidade de Narón</v>
          </cell>
          <cell r="O953">
            <v>34177</v>
          </cell>
          <cell r="P953">
            <v>1993</v>
          </cell>
          <cell r="Q953" t="str">
            <v>Sénior M</v>
          </cell>
          <cell r="R953" t="str">
            <v>M</v>
          </cell>
        </row>
        <row r="954">
          <cell r="C954" t="str">
            <v>G101</v>
          </cell>
          <cell r="D954" t="str">
            <v>Felpeto</v>
          </cell>
          <cell r="E954" t="str">
            <v>Evia</v>
          </cell>
          <cell r="F954" t="str">
            <v>Jorge</v>
          </cell>
          <cell r="G954" t="str">
            <v/>
          </cell>
          <cell r="H954" t="str">
            <v>FELPETO</v>
          </cell>
          <cell r="I954" t="str">
            <v>EVIA</v>
          </cell>
          <cell r="J954" t="str">
            <v>JORGE</v>
          </cell>
          <cell r="K954" t="str">
            <v/>
          </cell>
          <cell r="L954" t="str">
            <v>Jorge Felpeto E.</v>
          </cell>
          <cell r="M954" t="str">
            <v>Club Tenis de Mesa Cidade de Narón</v>
          </cell>
          <cell r="N954" t="str">
            <v>Club Tenis de Mesa Cidade de Narón</v>
          </cell>
          <cell r="O954">
            <v>35796</v>
          </cell>
          <cell r="P954">
            <v>1998</v>
          </cell>
          <cell r="Q954" t="str">
            <v>Sub-23 M</v>
          </cell>
          <cell r="R954" t="str">
            <v>M</v>
          </cell>
        </row>
        <row r="955">
          <cell r="C955">
            <v>4405</v>
          </cell>
          <cell r="D955" t="str">
            <v>Ferreira</v>
          </cell>
          <cell r="E955" t="str">
            <v>Bermúdez</v>
          </cell>
          <cell r="F955" t="str">
            <v>Adrián</v>
          </cell>
          <cell r="G955" t="str">
            <v/>
          </cell>
          <cell r="H955" t="str">
            <v>FERREIRA</v>
          </cell>
          <cell r="I955" t="str">
            <v>BERMUDEZ</v>
          </cell>
          <cell r="J955" t="str">
            <v>ADRIAN</v>
          </cell>
          <cell r="K955" t="str">
            <v/>
          </cell>
          <cell r="L955" t="str">
            <v>Adrián Ferreira B.</v>
          </cell>
          <cell r="M955" t="str">
            <v>Club Tenis de Mesa Cidade de Narón</v>
          </cell>
          <cell r="N955" t="str">
            <v>Club Tenis de Mesa Cidade de Narón</v>
          </cell>
          <cell r="O955">
            <v>33765</v>
          </cell>
          <cell r="P955">
            <v>1992</v>
          </cell>
          <cell r="Q955" t="str">
            <v>Sénior M</v>
          </cell>
          <cell r="R955" t="str">
            <v>M</v>
          </cell>
        </row>
        <row r="956">
          <cell r="C956">
            <v>20535</v>
          </cell>
          <cell r="D956" t="str">
            <v>Ferreira</v>
          </cell>
          <cell r="E956" t="str">
            <v>Galego</v>
          </cell>
          <cell r="F956" t="str">
            <v>Iván</v>
          </cell>
          <cell r="G956" t="str">
            <v/>
          </cell>
          <cell r="H956" t="str">
            <v>FERREIRA</v>
          </cell>
          <cell r="I956" t="str">
            <v>GALEGO</v>
          </cell>
          <cell r="J956" t="str">
            <v>IVAN</v>
          </cell>
          <cell r="K956" t="str">
            <v/>
          </cell>
          <cell r="L956" t="str">
            <v>Iván Ferreira G.</v>
          </cell>
          <cell r="M956" t="str">
            <v>Club Tenis de Mesa Cidade de Narón</v>
          </cell>
          <cell r="N956" t="str">
            <v>Club Tenis de Mesa Cidade de Narón</v>
          </cell>
          <cell r="O956">
            <v>38246</v>
          </cell>
          <cell r="P956">
            <v>2004</v>
          </cell>
          <cell r="Q956" t="str">
            <v>Alevín M</v>
          </cell>
          <cell r="R956" t="str">
            <v>M</v>
          </cell>
        </row>
        <row r="957">
          <cell r="C957">
            <v>3504</v>
          </cell>
          <cell r="D957" t="str">
            <v>Gabeiras</v>
          </cell>
          <cell r="E957" t="str">
            <v>Cazas</v>
          </cell>
          <cell r="F957" t="str">
            <v>Daniel</v>
          </cell>
          <cell r="G957" t="str">
            <v/>
          </cell>
          <cell r="H957" t="str">
            <v>GABEIRAS</v>
          </cell>
          <cell r="I957" t="str">
            <v>CAZAS</v>
          </cell>
          <cell r="J957" t="str">
            <v>DANIEL</v>
          </cell>
          <cell r="K957" t="str">
            <v/>
          </cell>
          <cell r="L957" t="str">
            <v>Daniel Gabeiras C.</v>
          </cell>
          <cell r="M957" t="str">
            <v>Club Tenis de Mesa Cidade de Narón</v>
          </cell>
          <cell r="N957" t="str">
            <v>Club Tenis de Mesa Cidade de Narón</v>
          </cell>
          <cell r="O957">
            <v>32901</v>
          </cell>
          <cell r="P957">
            <v>1990</v>
          </cell>
          <cell r="Q957" t="str">
            <v>Sénior M</v>
          </cell>
          <cell r="R957" t="str">
            <v>M</v>
          </cell>
        </row>
        <row r="958">
          <cell r="C958">
            <v>16130</v>
          </cell>
          <cell r="D958" t="str">
            <v>Gallego</v>
          </cell>
          <cell r="E958" t="str">
            <v>Fernández</v>
          </cell>
          <cell r="F958" t="str">
            <v>Alfonso</v>
          </cell>
          <cell r="G958" t="str">
            <v/>
          </cell>
          <cell r="H958" t="str">
            <v>GALLEGO</v>
          </cell>
          <cell r="I958" t="str">
            <v>FERNANDEZ</v>
          </cell>
          <cell r="J958" t="str">
            <v>ALFONSO</v>
          </cell>
          <cell r="K958" t="str">
            <v/>
          </cell>
          <cell r="L958" t="str">
            <v>Alfonso Gallego F.</v>
          </cell>
          <cell r="M958" t="str">
            <v>Club Tenis de Mesa Cidade de Narón</v>
          </cell>
          <cell r="N958" t="str">
            <v>Club Tenis de Mesa Cidade de Narón</v>
          </cell>
          <cell r="O958">
            <v>35394</v>
          </cell>
          <cell r="P958">
            <v>1996</v>
          </cell>
          <cell r="Q958" t="str">
            <v>Sub-23 M</v>
          </cell>
          <cell r="R958" t="str">
            <v>M</v>
          </cell>
        </row>
        <row r="959">
          <cell r="C959">
            <v>50541</v>
          </cell>
          <cell r="D959" t="str">
            <v>García</v>
          </cell>
          <cell r="E959" t="str">
            <v>Aneiros</v>
          </cell>
          <cell r="F959" t="str">
            <v>Aroa</v>
          </cell>
          <cell r="H959" t="str">
            <v>GARCIA</v>
          </cell>
          <cell r="I959" t="str">
            <v>ANEIROS</v>
          </cell>
          <cell r="J959" t="str">
            <v>AROA</v>
          </cell>
          <cell r="K959" t="str">
            <v/>
          </cell>
          <cell r="L959" t="str">
            <v>Aroa García A.</v>
          </cell>
          <cell r="M959" t="str">
            <v>Club Tenis de Mesa Cidade de Narón</v>
          </cell>
          <cell r="N959" t="str">
            <v>Club Tenis de Mesa Cidade de Narón</v>
          </cell>
          <cell r="O959">
            <v>38718</v>
          </cell>
          <cell r="P959">
            <v>2006</v>
          </cell>
          <cell r="Q959" t="str">
            <v>Benjamín F</v>
          </cell>
          <cell r="R959" t="str">
            <v>F</v>
          </cell>
        </row>
        <row r="960">
          <cell r="C960">
            <v>50552</v>
          </cell>
          <cell r="D960" t="str">
            <v>García</v>
          </cell>
          <cell r="E960" t="str">
            <v>Gómez</v>
          </cell>
          <cell r="F960" t="str">
            <v>Martín</v>
          </cell>
          <cell r="H960" t="str">
            <v>GARCIA</v>
          </cell>
          <cell r="I960" t="str">
            <v>GOMEZ</v>
          </cell>
          <cell r="J960" t="str">
            <v>MARTIN</v>
          </cell>
          <cell r="K960" t="str">
            <v/>
          </cell>
          <cell r="L960" t="str">
            <v>Martín García G.</v>
          </cell>
          <cell r="M960" t="str">
            <v>Club Tenis de Mesa Cidade de Narón</v>
          </cell>
          <cell r="N960" t="str">
            <v>Club Tenis de Mesa Cidade de Narón</v>
          </cell>
          <cell r="O960">
            <v>39455</v>
          </cell>
          <cell r="P960">
            <v>2008</v>
          </cell>
          <cell r="Q960" t="str">
            <v>Pre-Benjamín M</v>
          </cell>
          <cell r="R960" t="str">
            <v>M</v>
          </cell>
        </row>
        <row r="961">
          <cell r="C961">
            <v>19636</v>
          </cell>
          <cell r="D961" t="str">
            <v>García</v>
          </cell>
          <cell r="E961" t="str">
            <v>López</v>
          </cell>
          <cell r="F961" t="str">
            <v>Mario</v>
          </cell>
          <cell r="G961" t="str">
            <v/>
          </cell>
          <cell r="H961" t="str">
            <v>GARCIA</v>
          </cell>
          <cell r="I961" t="str">
            <v>LOPEZ</v>
          </cell>
          <cell r="J961" t="str">
            <v>MARIO</v>
          </cell>
          <cell r="K961" t="str">
            <v/>
          </cell>
          <cell r="L961" t="str">
            <v>Mario García L.</v>
          </cell>
          <cell r="M961" t="str">
            <v>Club Tenis de Mesa Cidade de Narón</v>
          </cell>
          <cell r="N961" t="str">
            <v>Club Tenis de Mesa Cidade de Narón</v>
          </cell>
          <cell r="O961">
            <v>37708</v>
          </cell>
          <cell r="P961">
            <v>2003</v>
          </cell>
          <cell r="Q961" t="str">
            <v>Infantil M</v>
          </cell>
          <cell r="R961" t="str">
            <v>M</v>
          </cell>
        </row>
        <row r="962">
          <cell r="C962">
            <v>29127</v>
          </cell>
          <cell r="D962" t="str">
            <v>García</v>
          </cell>
          <cell r="E962" t="str">
            <v>Martín</v>
          </cell>
          <cell r="F962" t="str">
            <v>Asier</v>
          </cell>
          <cell r="H962" t="str">
            <v>GARCIA</v>
          </cell>
          <cell r="I962" t="str">
            <v>MARTIN</v>
          </cell>
          <cell r="J962" t="str">
            <v>ASIER</v>
          </cell>
          <cell r="K962" t="str">
            <v/>
          </cell>
          <cell r="L962" t="str">
            <v>Asier García M.</v>
          </cell>
          <cell r="M962" t="str">
            <v>Club Tenis de Mesa Cidade de Narón</v>
          </cell>
          <cell r="N962" t="str">
            <v>Club Tenis de Mesa Cidade de Narón</v>
          </cell>
          <cell r="O962">
            <v>39559</v>
          </cell>
          <cell r="P962">
            <v>2008</v>
          </cell>
          <cell r="Q962" t="str">
            <v>Pre-Benjamín M</v>
          </cell>
          <cell r="R962" t="str">
            <v>M</v>
          </cell>
        </row>
        <row r="963">
          <cell r="C963">
            <v>50302</v>
          </cell>
          <cell r="D963" t="str">
            <v>Grandal</v>
          </cell>
          <cell r="E963" t="str">
            <v>López</v>
          </cell>
          <cell r="F963" t="str">
            <v>Julia</v>
          </cell>
          <cell r="G963" t="str">
            <v/>
          </cell>
          <cell r="H963" t="str">
            <v>GRANDAL</v>
          </cell>
          <cell r="I963" t="str">
            <v>LOPEZ</v>
          </cell>
          <cell r="J963" t="str">
            <v>JULIA</v>
          </cell>
          <cell r="K963" t="str">
            <v/>
          </cell>
          <cell r="L963" t="str">
            <v>Julia Grandal L.</v>
          </cell>
          <cell r="M963" t="str">
            <v>Club Tenis de Mesa Cidade de Narón</v>
          </cell>
          <cell r="N963" t="str">
            <v>Club Tenis de Mesa Cidade de Narón</v>
          </cell>
          <cell r="O963">
            <v>37987</v>
          </cell>
          <cell r="P963">
            <v>2004</v>
          </cell>
          <cell r="Q963" t="str">
            <v>Alevín F</v>
          </cell>
          <cell r="R963" t="str">
            <v>F</v>
          </cell>
        </row>
        <row r="964">
          <cell r="C964">
            <v>20530</v>
          </cell>
          <cell r="D964" t="str">
            <v>Guerra</v>
          </cell>
          <cell r="E964" t="str">
            <v>Fernández</v>
          </cell>
          <cell r="F964" t="str">
            <v>Julia</v>
          </cell>
          <cell r="G964" t="str">
            <v/>
          </cell>
          <cell r="H964" t="str">
            <v>GUERRA</v>
          </cell>
          <cell r="I964" t="str">
            <v>FERNANDEZ</v>
          </cell>
          <cell r="J964" t="str">
            <v>JULIA</v>
          </cell>
          <cell r="K964" t="str">
            <v/>
          </cell>
          <cell r="L964" t="str">
            <v>Julia Guerra F.</v>
          </cell>
          <cell r="M964" t="str">
            <v>Club Tenis de Mesa Cidade de Narón</v>
          </cell>
          <cell r="N964" t="str">
            <v>Club Tenis de Mesa Cidade de Narón</v>
          </cell>
          <cell r="O964">
            <v>38729</v>
          </cell>
          <cell r="P964">
            <v>2006</v>
          </cell>
          <cell r="Q964" t="str">
            <v>Benjamín F</v>
          </cell>
          <cell r="R964" t="str">
            <v>F</v>
          </cell>
        </row>
        <row r="965">
          <cell r="C965">
            <v>20531</v>
          </cell>
          <cell r="D965" t="str">
            <v>Guerra</v>
          </cell>
          <cell r="E965" t="str">
            <v>Fernández</v>
          </cell>
          <cell r="F965" t="str">
            <v>Luz</v>
          </cell>
          <cell r="G965" t="str">
            <v/>
          </cell>
          <cell r="H965" t="str">
            <v>GUERRA</v>
          </cell>
          <cell r="I965" t="str">
            <v>FERNANDEZ</v>
          </cell>
          <cell r="J965" t="str">
            <v>LUZ</v>
          </cell>
          <cell r="K965" t="str">
            <v/>
          </cell>
          <cell r="L965" t="str">
            <v>Luz Guerra F.</v>
          </cell>
          <cell r="M965" t="str">
            <v>Club Tenis de Mesa Cidade de Narón</v>
          </cell>
          <cell r="N965" t="str">
            <v>Club Tenis de Mesa Cidade de Narón</v>
          </cell>
          <cell r="O965">
            <v>38729</v>
          </cell>
          <cell r="P965">
            <v>2006</v>
          </cell>
          <cell r="Q965" t="str">
            <v>Benjamín F</v>
          </cell>
          <cell r="R965" t="str">
            <v>F</v>
          </cell>
        </row>
        <row r="966">
          <cell r="C966">
            <v>16930</v>
          </cell>
          <cell r="D966" t="str">
            <v>Gulias</v>
          </cell>
          <cell r="E966" t="str">
            <v>González</v>
          </cell>
          <cell r="F966" t="str">
            <v>Diego</v>
          </cell>
          <cell r="G966" t="str">
            <v/>
          </cell>
          <cell r="H966" t="str">
            <v>GULIAS</v>
          </cell>
          <cell r="I966" t="str">
            <v>GONZALEZ</v>
          </cell>
          <cell r="J966" t="str">
            <v>DIEGO</v>
          </cell>
          <cell r="K966" t="str">
            <v/>
          </cell>
          <cell r="L966" t="str">
            <v>Diego Gulias G.</v>
          </cell>
          <cell r="M966" t="str">
            <v>Club Tenis de Mesa Cidade de Narón</v>
          </cell>
          <cell r="N966" t="str">
            <v>Club Tenis de Mesa Cidade de Narón</v>
          </cell>
          <cell r="O966">
            <v>37987</v>
          </cell>
          <cell r="P966">
            <v>2004</v>
          </cell>
          <cell r="Q966" t="str">
            <v>Alevín M</v>
          </cell>
          <cell r="R966" t="str">
            <v>M</v>
          </cell>
        </row>
        <row r="967">
          <cell r="C967">
            <v>19602</v>
          </cell>
          <cell r="D967" t="str">
            <v>Hermida</v>
          </cell>
          <cell r="E967" t="str">
            <v>Espantoso</v>
          </cell>
          <cell r="F967" t="str">
            <v>Iara</v>
          </cell>
          <cell r="G967" t="str">
            <v/>
          </cell>
          <cell r="H967" t="str">
            <v>HERMIDA</v>
          </cell>
          <cell r="I967" t="str">
            <v>ESPANTOSO</v>
          </cell>
          <cell r="J967" t="str">
            <v>IARA</v>
          </cell>
          <cell r="K967" t="str">
            <v/>
          </cell>
          <cell r="L967" t="str">
            <v>Iara Hermida E.</v>
          </cell>
          <cell r="M967" t="str">
            <v>Club Tenis de Mesa Cidade de Narón</v>
          </cell>
          <cell r="N967" t="str">
            <v>Club Tenis de Mesa Cidade de Narón</v>
          </cell>
          <cell r="O967">
            <v>36892</v>
          </cell>
          <cell r="P967">
            <v>2001</v>
          </cell>
          <cell r="Q967" t="str">
            <v>Juvenil F</v>
          </cell>
          <cell r="R967" t="str">
            <v>F</v>
          </cell>
        </row>
        <row r="968">
          <cell r="C968">
            <v>18158</v>
          </cell>
          <cell r="D968" t="str">
            <v>Holgado</v>
          </cell>
          <cell r="E968" t="str">
            <v>Chaparro</v>
          </cell>
          <cell r="F968" t="str">
            <v>Estela</v>
          </cell>
          <cell r="G968" t="str">
            <v/>
          </cell>
          <cell r="H968" t="str">
            <v>HOLGADO</v>
          </cell>
          <cell r="I968" t="str">
            <v>CHAPARRO</v>
          </cell>
          <cell r="J968" t="str">
            <v>ESTELA</v>
          </cell>
          <cell r="K968" t="str">
            <v/>
          </cell>
          <cell r="L968" t="str">
            <v>Estela Holgado C.</v>
          </cell>
          <cell r="M968" t="str">
            <v>Club Tenis de Mesa Cidade de Narón</v>
          </cell>
          <cell r="N968" t="str">
            <v>Club Tenis de Mesa Cidade de Narón</v>
          </cell>
          <cell r="O968">
            <v>36904</v>
          </cell>
          <cell r="P968">
            <v>2001</v>
          </cell>
          <cell r="Q968" t="str">
            <v>Juvenil F</v>
          </cell>
          <cell r="R968" t="str">
            <v>F</v>
          </cell>
        </row>
        <row r="969">
          <cell r="C969">
            <v>27076</v>
          </cell>
          <cell r="D969" t="str">
            <v>Izquierdo</v>
          </cell>
          <cell r="E969" t="str">
            <v>González</v>
          </cell>
          <cell r="F969" t="str">
            <v>Iciar</v>
          </cell>
          <cell r="G969" t="str">
            <v>María</v>
          </cell>
          <cell r="H969" t="str">
            <v>IZQUIERDO</v>
          </cell>
          <cell r="I969" t="str">
            <v>GONZALEZ</v>
          </cell>
          <cell r="J969" t="str">
            <v>ICIAR</v>
          </cell>
          <cell r="K969" t="str">
            <v>MARIA</v>
          </cell>
          <cell r="L969" t="str">
            <v>Iciar M. Izquierdo G.</v>
          </cell>
          <cell r="M969" t="str">
            <v>Club Tenis de Mesa Cidade de Narón</v>
          </cell>
          <cell r="N969" t="str">
            <v>Club Tenis de Mesa Cidade de Narón</v>
          </cell>
          <cell r="O969">
            <v>39492</v>
          </cell>
          <cell r="P969">
            <v>2008</v>
          </cell>
          <cell r="Q969" t="str">
            <v>Pre-Benjamín F</v>
          </cell>
          <cell r="R969" t="str">
            <v>F</v>
          </cell>
        </row>
        <row r="970">
          <cell r="C970">
            <v>50554</v>
          </cell>
          <cell r="D970" t="str">
            <v>Juanino</v>
          </cell>
          <cell r="E970" t="str">
            <v>Loureiro</v>
          </cell>
          <cell r="F970" t="str">
            <v>Sergio</v>
          </cell>
          <cell r="H970" t="str">
            <v>JUANINO</v>
          </cell>
          <cell r="I970" t="str">
            <v>LOUREIRO</v>
          </cell>
          <cell r="J970" t="str">
            <v>SERGIO</v>
          </cell>
          <cell r="K970" t="str">
            <v/>
          </cell>
          <cell r="L970" t="str">
            <v>Sergio Juanino L.</v>
          </cell>
          <cell r="M970" t="str">
            <v>Club Tenis de Mesa Cidade de Narón</v>
          </cell>
          <cell r="N970" t="str">
            <v>Club Tenis de Mesa Cidade de Narón</v>
          </cell>
          <cell r="O970">
            <v>39803</v>
          </cell>
          <cell r="P970">
            <v>2008</v>
          </cell>
          <cell r="Q970" t="str">
            <v>Pre-Benjamín M</v>
          </cell>
          <cell r="R970" t="str">
            <v>M</v>
          </cell>
        </row>
        <row r="971">
          <cell r="C971">
            <v>29129</v>
          </cell>
          <cell r="D971" t="str">
            <v>Lago</v>
          </cell>
          <cell r="E971" t="str">
            <v>Mariño</v>
          </cell>
          <cell r="F971" t="str">
            <v>Adrián</v>
          </cell>
          <cell r="H971" t="str">
            <v>LAGO</v>
          </cell>
          <cell r="I971" t="str">
            <v>MARIÑO</v>
          </cell>
          <cell r="J971" t="str">
            <v>ADRIAN</v>
          </cell>
          <cell r="K971" t="str">
            <v/>
          </cell>
          <cell r="L971" t="str">
            <v>Adrián Lago M.</v>
          </cell>
          <cell r="M971" t="str">
            <v>Club Tenis de Mesa Cidade de Narón</v>
          </cell>
          <cell r="N971" t="str">
            <v>Club Tenis de Mesa Cidade de Narón</v>
          </cell>
          <cell r="O971">
            <v>39353</v>
          </cell>
          <cell r="P971">
            <v>2007</v>
          </cell>
          <cell r="Q971" t="str">
            <v>Benjamín M</v>
          </cell>
          <cell r="R971" t="str">
            <v>M</v>
          </cell>
        </row>
        <row r="972">
          <cell r="C972">
            <v>29128</v>
          </cell>
          <cell r="D972" t="str">
            <v>López</v>
          </cell>
          <cell r="E972" t="str">
            <v>Conchado</v>
          </cell>
          <cell r="F972" t="str">
            <v>Erik</v>
          </cell>
          <cell r="H972" t="str">
            <v>LOPEZ</v>
          </cell>
          <cell r="I972" t="str">
            <v>CONCHADO</v>
          </cell>
          <cell r="J972" t="str">
            <v>ERIK</v>
          </cell>
          <cell r="K972" t="str">
            <v/>
          </cell>
          <cell r="L972" t="str">
            <v>Erik López C.</v>
          </cell>
          <cell r="M972" t="str">
            <v>Club Tenis de Mesa Cidade de Narón</v>
          </cell>
          <cell r="N972" t="str">
            <v>Club Tenis de Mesa Cidade de Narón</v>
          </cell>
          <cell r="O972">
            <v>39076</v>
          </cell>
          <cell r="P972">
            <v>2006</v>
          </cell>
          <cell r="Q972" t="str">
            <v>Benjamín M</v>
          </cell>
          <cell r="R972" t="str">
            <v>M</v>
          </cell>
        </row>
        <row r="973">
          <cell r="C973">
            <v>50305</v>
          </cell>
          <cell r="D973" t="str">
            <v>López</v>
          </cell>
          <cell r="E973" t="str">
            <v>García</v>
          </cell>
          <cell r="F973" t="str">
            <v>Aarón</v>
          </cell>
          <cell r="G973" t="str">
            <v/>
          </cell>
          <cell r="H973" t="str">
            <v>LOPEZ</v>
          </cell>
          <cell r="I973" t="str">
            <v>GARCIA</v>
          </cell>
          <cell r="J973" t="str">
            <v>AARON</v>
          </cell>
          <cell r="K973" t="str">
            <v/>
          </cell>
          <cell r="L973" t="str">
            <v>Aarón López G.</v>
          </cell>
          <cell r="M973" t="str">
            <v>Club Tenis de Mesa Cidade de Narón</v>
          </cell>
          <cell r="N973" t="str">
            <v>Club Tenis de Mesa Cidade de Narón</v>
          </cell>
          <cell r="O973">
            <v>38718</v>
          </cell>
          <cell r="P973">
            <v>2006</v>
          </cell>
          <cell r="Q973" t="str">
            <v>Benjamín M</v>
          </cell>
          <cell r="R973" t="str">
            <v>M</v>
          </cell>
        </row>
        <row r="974">
          <cell r="C974">
            <v>50301</v>
          </cell>
          <cell r="D974" t="str">
            <v>López</v>
          </cell>
          <cell r="E974" t="str">
            <v>González</v>
          </cell>
          <cell r="F974" t="str">
            <v>Borja</v>
          </cell>
          <cell r="G974" t="str">
            <v/>
          </cell>
          <cell r="H974" t="str">
            <v>LOPEZ</v>
          </cell>
          <cell r="I974" t="str">
            <v>GONZALEZ</v>
          </cell>
          <cell r="J974" t="str">
            <v>BORJA</v>
          </cell>
          <cell r="K974" t="str">
            <v/>
          </cell>
          <cell r="L974" t="str">
            <v>Borja López G.</v>
          </cell>
          <cell r="M974" t="str">
            <v>Club Tenis de Mesa Cidade de Narón</v>
          </cell>
          <cell r="N974" t="str">
            <v>Club Tenis de Mesa Cidade de Narón</v>
          </cell>
          <cell r="O974">
            <v>37987</v>
          </cell>
          <cell r="P974">
            <v>2004</v>
          </cell>
          <cell r="Q974" t="str">
            <v>Alevín M</v>
          </cell>
          <cell r="R974" t="str">
            <v>M</v>
          </cell>
        </row>
        <row r="975">
          <cell r="C975">
            <v>50222</v>
          </cell>
          <cell r="D975" t="str">
            <v>López</v>
          </cell>
          <cell r="E975" t="str">
            <v>Ledo</v>
          </cell>
          <cell r="F975" t="str">
            <v>Enzo</v>
          </cell>
          <cell r="G975" t="str">
            <v/>
          </cell>
          <cell r="H975" t="str">
            <v>LOPEZ</v>
          </cell>
          <cell r="I975" t="str">
            <v>LEDO</v>
          </cell>
          <cell r="J975" t="str">
            <v>ENZO</v>
          </cell>
          <cell r="K975" t="str">
            <v/>
          </cell>
          <cell r="L975" t="str">
            <v>Enzo López L.</v>
          </cell>
          <cell r="M975" t="str">
            <v>Club Tenis de Mesa Cidade de Narón</v>
          </cell>
          <cell r="N975" t="str">
            <v>Club Tenis de Mesa Cidade de Narón</v>
          </cell>
          <cell r="O975">
            <v>39749</v>
          </cell>
          <cell r="P975">
            <v>2008</v>
          </cell>
          <cell r="Q975" t="str">
            <v>Pre-Benjamín M</v>
          </cell>
          <cell r="R975" t="str">
            <v>M</v>
          </cell>
        </row>
        <row r="976">
          <cell r="C976">
            <v>50097</v>
          </cell>
          <cell r="D976" t="str">
            <v>López</v>
          </cell>
          <cell r="E976" t="str">
            <v>Ledo</v>
          </cell>
          <cell r="F976" t="str">
            <v>Roi</v>
          </cell>
          <cell r="G976" t="str">
            <v/>
          </cell>
          <cell r="H976" t="str">
            <v>LOPEZ</v>
          </cell>
          <cell r="I976" t="str">
            <v>LEDO</v>
          </cell>
          <cell r="J976" t="str">
            <v>ROI</v>
          </cell>
          <cell r="K976" t="str">
            <v/>
          </cell>
          <cell r="L976" t="str">
            <v>Roi López L.</v>
          </cell>
          <cell r="M976" t="str">
            <v>Club Tenis de Mesa Cidade de Narón</v>
          </cell>
          <cell r="N976" t="str">
            <v>Club Tenis de Mesa Cidade de Narón</v>
          </cell>
          <cell r="O976">
            <v>39118</v>
          </cell>
          <cell r="P976">
            <v>2007</v>
          </cell>
          <cell r="Q976" t="str">
            <v>Benjamín M</v>
          </cell>
          <cell r="R976" t="str">
            <v>M</v>
          </cell>
        </row>
        <row r="977">
          <cell r="C977">
            <v>19408</v>
          </cell>
          <cell r="D977" t="str">
            <v>López</v>
          </cell>
          <cell r="E977" t="str">
            <v>Ramudo</v>
          </cell>
          <cell r="F977" t="str">
            <v>Ainoha</v>
          </cell>
          <cell r="G977" t="str">
            <v/>
          </cell>
          <cell r="H977" t="str">
            <v>LOPEZ</v>
          </cell>
          <cell r="I977" t="str">
            <v>RAMUDO</v>
          </cell>
          <cell r="J977" t="str">
            <v>AINOHA</v>
          </cell>
          <cell r="K977" t="str">
            <v/>
          </cell>
          <cell r="L977" t="str">
            <v>Ainoha López R.</v>
          </cell>
          <cell r="M977" t="str">
            <v>Club Tenis de Mesa Cidade de Narón</v>
          </cell>
          <cell r="N977" t="str">
            <v>Club Tenis de Mesa Cidade de Narón</v>
          </cell>
          <cell r="O977">
            <v>36161</v>
          </cell>
          <cell r="P977">
            <v>1999</v>
          </cell>
          <cell r="Q977" t="str">
            <v>Juvenil F</v>
          </cell>
          <cell r="R977" t="str">
            <v>F</v>
          </cell>
        </row>
        <row r="978">
          <cell r="C978">
            <v>20801</v>
          </cell>
          <cell r="D978" t="str">
            <v>Loureiro</v>
          </cell>
          <cell r="E978" t="str">
            <v>Dopico</v>
          </cell>
          <cell r="F978" t="str">
            <v>Pablo</v>
          </cell>
          <cell r="G978" t="str">
            <v/>
          </cell>
          <cell r="H978" t="str">
            <v>LOUREIRO</v>
          </cell>
          <cell r="I978" t="str">
            <v>DOPICO</v>
          </cell>
          <cell r="J978" t="str">
            <v>PABLO</v>
          </cell>
          <cell r="K978" t="str">
            <v/>
          </cell>
          <cell r="L978" t="str">
            <v>Pablo Loureiro D.</v>
          </cell>
          <cell r="M978" t="str">
            <v>Club Tenis de Mesa Cidade de Narón</v>
          </cell>
          <cell r="N978" t="str">
            <v>Club Tenis de Mesa Cidade de Narón</v>
          </cell>
          <cell r="O978">
            <v>37417</v>
          </cell>
          <cell r="P978">
            <v>2002</v>
          </cell>
          <cell r="Q978" t="str">
            <v>Infantil M</v>
          </cell>
          <cell r="R978" t="str">
            <v>M</v>
          </cell>
        </row>
        <row r="979">
          <cell r="C979">
            <v>50553</v>
          </cell>
          <cell r="D979" t="str">
            <v>Loureiro</v>
          </cell>
          <cell r="F979" t="str">
            <v>Javier</v>
          </cell>
          <cell r="H979" t="str">
            <v>LOUREIRO</v>
          </cell>
          <cell r="I979" t="str">
            <v/>
          </cell>
          <cell r="J979" t="str">
            <v>JAVIER</v>
          </cell>
          <cell r="K979" t="str">
            <v/>
          </cell>
          <cell r="L979" t="str">
            <v>Javier Loureiro</v>
          </cell>
          <cell r="M979" t="str">
            <v>Club Tenis de Mesa Cidade de Narón</v>
          </cell>
          <cell r="N979" t="str">
            <v>Club Tenis de Mesa Cidade de Narón</v>
          </cell>
          <cell r="O979">
            <v>37622</v>
          </cell>
          <cell r="P979">
            <v>2003</v>
          </cell>
          <cell r="Q979" t="str">
            <v>Infantil M</v>
          </cell>
          <cell r="R979" t="str">
            <v>M</v>
          </cell>
        </row>
        <row r="980">
          <cell r="C980">
            <v>15595</v>
          </cell>
          <cell r="D980" t="str">
            <v>Martín</v>
          </cell>
          <cell r="E980" t="str">
            <v>Bustabad</v>
          </cell>
          <cell r="F980" t="str">
            <v>Helena</v>
          </cell>
          <cell r="G980" t="str">
            <v/>
          </cell>
          <cell r="H980" t="str">
            <v>MARTIN</v>
          </cell>
          <cell r="I980" t="str">
            <v>BUSTABAD</v>
          </cell>
          <cell r="J980" t="str">
            <v>HELENA</v>
          </cell>
          <cell r="K980" t="str">
            <v/>
          </cell>
          <cell r="L980" t="str">
            <v>Helena Martín B.</v>
          </cell>
          <cell r="M980" t="str">
            <v>Club Tenis de Mesa Cidade de Narón</v>
          </cell>
          <cell r="N980" t="str">
            <v>Club Tenis de Mesa Cidade de Narón</v>
          </cell>
          <cell r="O980">
            <v>37176</v>
          </cell>
          <cell r="P980">
            <v>2001</v>
          </cell>
          <cell r="Q980" t="str">
            <v>Juvenil F</v>
          </cell>
          <cell r="R980" t="str">
            <v>F</v>
          </cell>
        </row>
        <row r="981">
          <cell r="C981">
            <v>8755</v>
          </cell>
          <cell r="D981" t="str">
            <v>Martín</v>
          </cell>
          <cell r="E981" t="str">
            <v>González</v>
          </cell>
          <cell r="F981" t="str">
            <v>Antón</v>
          </cell>
          <cell r="G981" t="str">
            <v/>
          </cell>
          <cell r="H981" t="str">
            <v>MARTIN</v>
          </cell>
          <cell r="I981" t="str">
            <v>GONZALEZ</v>
          </cell>
          <cell r="J981" t="str">
            <v>ANTON</v>
          </cell>
          <cell r="K981" t="str">
            <v/>
          </cell>
          <cell r="L981" t="str">
            <v>Antón Martín G.</v>
          </cell>
          <cell r="M981" t="str">
            <v>Club Tenis de Mesa Cidade de Narón</v>
          </cell>
          <cell r="N981" t="str">
            <v>Club Tenis de Mesa Cidade de Narón</v>
          </cell>
          <cell r="O981">
            <v>36239</v>
          </cell>
          <cell r="P981">
            <v>1999</v>
          </cell>
          <cell r="Q981" t="str">
            <v>Juvenil M</v>
          </cell>
          <cell r="R981" t="str">
            <v>M</v>
          </cell>
        </row>
        <row r="982">
          <cell r="C982">
            <v>15617</v>
          </cell>
          <cell r="D982" t="str">
            <v>Martín</v>
          </cell>
          <cell r="E982" t="str">
            <v>González</v>
          </cell>
          <cell r="F982" t="str">
            <v>Anxo</v>
          </cell>
          <cell r="G982" t="str">
            <v/>
          </cell>
          <cell r="H982" t="str">
            <v>MARTIN</v>
          </cell>
          <cell r="I982" t="str">
            <v>GONZALEZ</v>
          </cell>
          <cell r="J982" t="str">
            <v>ANXO</v>
          </cell>
          <cell r="K982" t="str">
            <v/>
          </cell>
          <cell r="L982" t="str">
            <v>Anxo Martín G.</v>
          </cell>
          <cell r="M982" t="str">
            <v>Club Tenis de Mesa Cidade de Narón</v>
          </cell>
          <cell r="N982" t="str">
            <v>Club Tenis de Mesa Cidade de Narón</v>
          </cell>
          <cell r="O982">
            <v>38097</v>
          </cell>
          <cell r="P982">
            <v>2004</v>
          </cell>
          <cell r="Q982" t="str">
            <v>Alevín M</v>
          </cell>
          <cell r="R982" t="str">
            <v>M</v>
          </cell>
        </row>
        <row r="983">
          <cell r="C983">
            <v>1047</v>
          </cell>
          <cell r="D983" t="str">
            <v>Martín</v>
          </cell>
          <cell r="E983" t="str">
            <v>Irago</v>
          </cell>
          <cell r="F983" t="str">
            <v>José</v>
          </cell>
          <cell r="G983" t="str">
            <v>Jorge</v>
          </cell>
          <cell r="H983" t="str">
            <v>MARTIN</v>
          </cell>
          <cell r="I983" t="str">
            <v>IRAGO</v>
          </cell>
          <cell r="J983" t="str">
            <v>JOSE</v>
          </cell>
          <cell r="K983" t="str">
            <v>JORGE</v>
          </cell>
          <cell r="L983" t="str">
            <v>José J. Martín I.</v>
          </cell>
          <cell r="M983" t="str">
            <v>Club Tenis de Mesa Cidade de Narón</v>
          </cell>
          <cell r="N983" t="str">
            <v>Club Tenis de Mesa Cidade de Narón</v>
          </cell>
          <cell r="O983">
            <v>24475</v>
          </cell>
          <cell r="P983">
            <v>1967</v>
          </cell>
          <cell r="Q983" t="str">
            <v>Vet +50 M</v>
          </cell>
          <cell r="R983" t="str">
            <v>M</v>
          </cell>
        </row>
        <row r="984">
          <cell r="C984">
            <v>16152</v>
          </cell>
          <cell r="D984" t="str">
            <v>Martínez</v>
          </cell>
          <cell r="E984" t="str">
            <v>Cotos</v>
          </cell>
          <cell r="F984" t="str">
            <v>Samuel</v>
          </cell>
          <cell r="G984" t="str">
            <v/>
          </cell>
          <cell r="H984" t="str">
            <v>MARTINEZ</v>
          </cell>
          <cell r="I984" t="str">
            <v>COTOS</v>
          </cell>
          <cell r="J984" t="str">
            <v>SAMUEL</v>
          </cell>
          <cell r="K984" t="str">
            <v/>
          </cell>
          <cell r="L984" t="str">
            <v>Samuel Martínez C.</v>
          </cell>
          <cell r="M984" t="str">
            <v>Club Tenis de Mesa Cidade de Narón</v>
          </cell>
          <cell r="N984" t="str">
            <v>Club Tenis de Mesa Cidade de Narón</v>
          </cell>
          <cell r="O984">
            <v>37137</v>
          </cell>
          <cell r="P984">
            <v>2001</v>
          </cell>
          <cell r="Q984" t="str">
            <v>Juvenil M</v>
          </cell>
          <cell r="R984" t="str">
            <v>M</v>
          </cell>
        </row>
        <row r="985">
          <cell r="C985">
            <v>20533</v>
          </cell>
          <cell r="D985" t="str">
            <v>Martínez</v>
          </cell>
          <cell r="E985" t="str">
            <v>Espantoso</v>
          </cell>
          <cell r="F985" t="str">
            <v>Ricardo</v>
          </cell>
          <cell r="G985" t="str">
            <v/>
          </cell>
          <cell r="H985" t="str">
            <v>MARTINEZ</v>
          </cell>
          <cell r="I985" t="str">
            <v>ESPANTOSO</v>
          </cell>
          <cell r="J985" t="str">
            <v>RICARDO</v>
          </cell>
          <cell r="K985" t="str">
            <v/>
          </cell>
          <cell r="L985" t="str">
            <v>Ricardo Martínez E.</v>
          </cell>
          <cell r="M985" t="str">
            <v>Club Tenis de Mesa Cidade de Narón</v>
          </cell>
          <cell r="N985" t="str">
            <v>Club Tenis de Mesa Cidade de Narón</v>
          </cell>
          <cell r="O985">
            <v>37991</v>
          </cell>
          <cell r="P985">
            <v>2004</v>
          </cell>
          <cell r="Q985" t="str">
            <v>Alevín M</v>
          </cell>
          <cell r="R985" t="str">
            <v>M</v>
          </cell>
        </row>
        <row r="986">
          <cell r="C986">
            <v>50227</v>
          </cell>
          <cell r="D986" t="str">
            <v>Martínez</v>
          </cell>
          <cell r="E986" t="str">
            <v>Pérez</v>
          </cell>
          <cell r="F986" t="str">
            <v>Hugo</v>
          </cell>
          <cell r="G986" t="str">
            <v/>
          </cell>
          <cell r="H986" t="str">
            <v>MARTINEZ</v>
          </cell>
          <cell r="I986" t="str">
            <v>PEREZ</v>
          </cell>
          <cell r="J986" t="str">
            <v>HUGO</v>
          </cell>
          <cell r="K986" t="str">
            <v/>
          </cell>
          <cell r="L986" t="str">
            <v>Hugo Martínez P.</v>
          </cell>
          <cell r="M986" t="str">
            <v>Club Tenis de Mesa Cidade de Narón</v>
          </cell>
          <cell r="N986" t="str">
            <v>Club Tenis de Mesa Cidade de Narón</v>
          </cell>
          <cell r="O986">
            <v>37739</v>
          </cell>
          <cell r="P986">
            <v>2003</v>
          </cell>
          <cell r="Q986" t="str">
            <v>Infantil M</v>
          </cell>
          <cell r="R986" t="str">
            <v>M</v>
          </cell>
        </row>
        <row r="987">
          <cell r="C987">
            <v>18444</v>
          </cell>
          <cell r="D987" t="str">
            <v>Míguez</v>
          </cell>
          <cell r="E987" t="str">
            <v>Fernández</v>
          </cell>
          <cell r="F987" t="str">
            <v>Daniel</v>
          </cell>
          <cell r="G987" t="str">
            <v/>
          </cell>
          <cell r="H987" t="str">
            <v>MIGUEZ</v>
          </cell>
          <cell r="I987" t="str">
            <v>FERNANDEZ</v>
          </cell>
          <cell r="J987" t="str">
            <v>DANIEL</v>
          </cell>
          <cell r="K987" t="str">
            <v/>
          </cell>
          <cell r="L987" t="str">
            <v>Daniel Míguez F.</v>
          </cell>
          <cell r="M987" t="str">
            <v>Club Tenis de Mesa Cidade de Narón</v>
          </cell>
          <cell r="N987" t="str">
            <v>Club Tenis de Mesa Cidade de Narón</v>
          </cell>
          <cell r="O987">
            <v>37348</v>
          </cell>
          <cell r="P987">
            <v>2002</v>
          </cell>
          <cell r="Q987" t="str">
            <v>Infantil M</v>
          </cell>
          <cell r="R987" t="str">
            <v>M</v>
          </cell>
        </row>
        <row r="988">
          <cell r="C988">
            <v>2137</v>
          </cell>
          <cell r="D988" t="str">
            <v>Montero</v>
          </cell>
          <cell r="E988" t="str">
            <v>Bellas</v>
          </cell>
          <cell r="F988" t="str">
            <v>Fernando</v>
          </cell>
          <cell r="G988" t="str">
            <v/>
          </cell>
          <cell r="H988" t="str">
            <v>MONTERO</v>
          </cell>
          <cell r="I988" t="str">
            <v>BELLAS</v>
          </cell>
          <cell r="J988" t="str">
            <v>FERNANDO</v>
          </cell>
          <cell r="K988" t="str">
            <v/>
          </cell>
          <cell r="L988" t="str">
            <v>Fernando Montero B.</v>
          </cell>
          <cell r="M988" t="str">
            <v>Club Tenis de Mesa Cidade de Narón</v>
          </cell>
          <cell r="N988" t="str">
            <v>Club Tenis de Mesa Cidade de Narón</v>
          </cell>
          <cell r="O988">
            <v>29595</v>
          </cell>
          <cell r="P988">
            <v>1981</v>
          </cell>
          <cell r="Q988" t="str">
            <v>Sénior M</v>
          </cell>
          <cell r="R988" t="str">
            <v>M</v>
          </cell>
        </row>
        <row r="989">
          <cell r="C989">
            <v>23573</v>
          </cell>
          <cell r="D989" t="str">
            <v>Montero</v>
          </cell>
          <cell r="E989" t="str">
            <v>Caaveiro</v>
          </cell>
          <cell r="F989" t="str">
            <v>Candela</v>
          </cell>
          <cell r="H989" t="str">
            <v>MONTERO</v>
          </cell>
          <cell r="I989" t="str">
            <v>CAAVEIRO</v>
          </cell>
          <cell r="J989" t="str">
            <v>CANDELA</v>
          </cell>
          <cell r="K989" t="str">
            <v/>
          </cell>
          <cell r="L989" t="str">
            <v>Candela Montero C.</v>
          </cell>
          <cell r="M989" t="str">
            <v>Club Tenis de Mesa Cidade de Narón</v>
          </cell>
          <cell r="N989" t="str">
            <v>Club Tenis de Mesa Cidade de Narón</v>
          </cell>
          <cell r="O989">
            <v>39707</v>
          </cell>
          <cell r="P989">
            <v>2008</v>
          </cell>
          <cell r="Q989" t="str">
            <v>Pre-Benjamín F</v>
          </cell>
          <cell r="R989" t="str">
            <v>F</v>
          </cell>
        </row>
        <row r="990">
          <cell r="C990">
            <v>9964</v>
          </cell>
          <cell r="D990" t="str">
            <v>Monzón</v>
          </cell>
          <cell r="E990" t="str">
            <v>Cortés</v>
          </cell>
          <cell r="F990" t="str">
            <v>Juan</v>
          </cell>
          <cell r="G990" t="str">
            <v>Luis</v>
          </cell>
          <cell r="H990" t="str">
            <v>MONZON</v>
          </cell>
          <cell r="I990" t="str">
            <v>CORTES</v>
          </cell>
          <cell r="J990" t="str">
            <v>JUAN</v>
          </cell>
          <cell r="K990" t="str">
            <v>LUIS</v>
          </cell>
          <cell r="L990" t="str">
            <v>Juan L. Monzón C.</v>
          </cell>
          <cell r="M990" t="str">
            <v>Club Tenis de Mesa Cidade de Narón</v>
          </cell>
          <cell r="N990" t="str">
            <v>Club Tenis de Mesa Cidade de Narón</v>
          </cell>
          <cell r="O990">
            <v>22666</v>
          </cell>
          <cell r="P990">
            <v>-1</v>
          </cell>
          <cell r="Q990" t="str">
            <v>Discapacitados M</v>
          </cell>
          <cell r="R990" t="str">
            <v>M</v>
          </cell>
        </row>
        <row r="991">
          <cell r="C991">
            <v>18411</v>
          </cell>
          <cell r="D991" t="str">
            <v>Muiños</v>
          </cell>
          <cell r="E991" t="str">
            <v>Paredes</v>
          </cell>
          <cell r="F991" t="str">
            <v>Miguel</v>
          </cell>
          <cell r="G991" t="str">
            <v/>
          </cell>
          <cell r="H991" t="str">
            <v>MUIÑOS</v>
          </cell>
          <cell r="I991" t="str">
            <v>PAREDES</v>
          </cell>
          <cell r="J991" t="str">
            <v>MIGUEL</v>
          </cell>
          <cell r="K991" t="str">
            <v/>
          </cell>
          <cell r="L991" t="str">
            <v>Miguel Muiños P.</v>
          </cell>
          <cell r="M991" t="str">
            <v>Club Tenis de Mesa Cidade de Narón</v>
          </cell>
          <cell r="N991" t="str">
            <v>Club Tenis de Mesa Cidade de Narón</v>
          </cell>
          <cell r="O991">
            <v>28397</v>
          </cell>
          <cell r="P991">
            <v>1977</v>
          </cell>
          <cell r="Q991" t="str">
            <v>Vet +40 M</v>
          </cell>
          <cell r="R991" t="str">
            <v>M</v>
          </cell>
        </row>
        <row r="992">
          <cell r="C992">
            <v>16895</v>
          </cell>
          <cell r="D992" t="str">
            <v>Naranjo</v>
          </cell>
          <cell r="E992" t="str">
            <v>Domínguez</v>
          </cell>
          <cell r="F992" t="str">
            <v>Pedro</v>
          </cell>
          <cell r="G992" t="str">
            <v/>
          </cell>
          <cell r="H992" t="str">
            <v>NARANJO</v>
          </cell>
          <cell r="I992" t="str">
            <v>DOMINGUEZ</v>
          </cell>
          <cell r="J992" t="str">
            <v>PEDRO</v>
          </cell>
          <cell r="K992" t="str">
            <v/>
          </cell>
          <cell r="L992" t="str">
            <v>Pedro Naranjo D.</v>
          </cell>
          <cell r="M992" t="str">
            <v>Club Tenis de Mesa Cidade de Narón</v>
          </cell>
          <cell r="N992" t="str">
            <v>Club Tenis de Mesa Cidade de Narón</v>
          </cell>
          <cell r="O992">
            <v>24032</v>
          </cell>
          <cell r="P992">
            <v>1965</v>
          </cell>
          <cell r="Q992" t="str">
            <v>Vet +50 M</v>
          </cell>
          <cell r="R992" t="str">
            <v>M</v>
          </cell>
        </row>
        <row r="993">
          <cell r="C993">
            <v>350</v>
          </cell>
          <cell r="D993" t="str">
            <v>Naya</v>
          </cell>
          <cell r="E993" t="str">
            <v>Roca</v>
          </cell>
          <cell r="F993" t="str">
            <v>Juan</v>
          </cell>
          <cell r="G993" t="str">
            <v>Ramón</v>
          </cell>
          <cell r="H993" t="str">
            <v>NAYA</v>
          </cell>
          <cell r="I993" t="str">
            <v>ROCA</v>
          </cell>
          <cell r="J993" t="str">
            <v>JUAN</v>
          </cell>
          <cell r="K993" t="str">
            <v>RAMON</v>
          </cell>
          <cell r="L993" t="str">
            <v>Juan R. Naya R.</v>
          </cell>
          <cell r="M993" t="str">
            <v>Club Tenis de Mesa Cidade de Narón</v>
          </cell>
          <cell r="N993" t="str">
            <v>Club Tenis de Mesa Cidade de Narón</v>
          </cell>
          <cell r="O993">
            <v>19963</v>
          </cell>
          <cell r="P993">
            <v>1954</v>
          </cell>
          <cell r="Q993" t="str">
            <v>Vet +60 M</v>
          </cell>
          <cell r="R993" t="str">
            <v>M</v>
          </cell>
        </row>
        <row r="994">
          <cell r="C994">
            <v>2342</v>
          </cell>
          <cell r="D994" t="str">
            <v>Naya</v>
          </cell>
          <cell r="E994" t="str">
            <v>Sousa</v>
          </cell>
          <cell r="F994" t="str">
            <v>David</v>
          </cell>
          <cell r="H994" t="str">
            <v>NAYA</v>
          </cell>
          <cell r="I994" t="str">
            <v>SOUSA</v>
          </cell>
          <cell r="J994" t="str">
            <v>DAVID</v>
          </cell>
          <cell r="K994" t="str">
            <v/>
          </cell>
          <cell r="L994" t="str">
            <v>David Naya S.</v>
          </cell>
          <cell r="M994" t="str">
            <v>Club Tenis de Mesa Cidade de Narón</v>
          </cell>
          <cell r="N994" t="str">
            <v>Club Tenis de Mesa Cidade de Narón</v>
          </cell>
          <cell r="O994">
            <v>30308</v>
          </cell>
          <cell r="P994">
            <v>1982</v>
          </cell>
          <cell r="Q994" t="str">
            <v>Sénior M</v>
          </cell>
          <cell r="R994" t="str">
            <v>M</v>
          </cell>
        </row>
        <row r="995">
          <cell r="C995">
            <v>29130</v>
          </cell>
          <cell r="D995" t="str">
            <v>Novo</v>
          </cell>
          <cell r="E995" t="str">
            <v>Roca</v>
          </cell>
          <cell r="F995" t="str">
            <v>Antón</v>
          </cell>
          <cell r="H995" t="str">
            <v>NOVO</v>
          </cell>
          <cell r="I995" t="str">
            <v>ROCA</v>
          </cell>
          <cell r="J995" t="str">
            <v>ANTON</v>
          </cell>
          <cell r="K995" t="str">
            <v/>
          </cell>
          <cell r="L995" t="str">
            <v>Antón Novo R.</v>
          </cell>
          <cell r="M995" t="str">
            <v>Club Tenis de Mesa Cidade de Narón</v>
          </cell>
          <cell r="N995" t="str">
            <v>Club Tenis de Mesa Cidade de Narón</v>
          </cell>
          <cell r="O995">
            <v>39019</v>
          </cell>
          <cell r="P995">
            <v>2006</v>
          </cell>
          <cell r="Q995" t="str">
            <v>Benjamín M</v>
          </cell>
          <cell r="R995" t="str">
            <v>M</v>
          </cell>
        </row>
        <row r="996">
          <cell r="C996">
            <v>19402</v>
          </cell>
          <cell r="D996" t="str">
            <v>Otero</v>
          </cell>
          <cell r="E996" t="str">
            <v>Rodríguez</v>
          </cell>
          <cell r="F996" t="str">
            <v>Ana</v>
          </cell>
          <cell r="G996" t="str">
            <v/>
          </cell>
          <cell r="H996" t="str">
            <v>OTERO</v>
          </cell>
          <cell r="I996" t="str">
            <v>RODRIGUEZ</v>
          </cell>
          <cell r="J996" t="str">
            <v>ANA</v>
          </cell>
          <cell r="K996" t="str">
            <v/>
          </cell>
          <cell r="L996" t="str">
            <v>Ana Otero R.</v>
          </cell>
          <cell r="M996" t="str">
            <v>Club Tenis de Mesa Cidade de Narón</v>
          </cell>
          <cell r="N996" t="str">
            <v>Club Tenis de Mesa Cidade de Narón</v>
          </cell>
          <cell r="O996">
            <v>38749</v>
          </cell>
          <cell r="P996">
            <v>2006</v>
          </cell>
          <cell r="Q996" t="str">
            <v>Benjamín F</v>
          </cell>
          <cell r="R996" t="str">
            <v>F</v>
          </cell>
        </row>
        <row r="997">
          <cell r="C997">
            <v>10331</v>
          </cell>
          <cell r="D997" t="str">
            <v>Otero</v>
          </cell>
          <cell r="E997" t="str">
            <v>Rodríguez</v>
          </cell>
          <cell r="F997" t="str">
            <v>Santiago</v>
          </cell>
          <cell r="G997" t="str">
            <v/>
          </cell>
          <cell r="H997" t="str">
            <v>OTERO</v>
          </cell>
          <cell r="I997" t="str">
            <v>RODRIGUEZ</v>
          </cell>
          <cell r="J997" t="str">
            <v>SANTIAGO</v>
          </cell>
          <cell r="K997" t="str">
            <v/>
          </cell>
          <cell r="L997" t="str">
            <v>Santiago Otero R.</v>
          </cell>
          <cell r="M997" t="str">
            <v>Club Tenis de Mesa Cidade de Narón</v>
          </cell>
          <cell r="N997" t="str">
            <v>Club Tenis de Mesa Cidade de Narón</v>
          </cell>
          <cell r="O997">
            <v>36273</v>
          </cell>
          <cell r="P997">
            <v>1999</v>
          </cell>
          <cell r="Q997" t="str">
            <v>Juvenil M</v>
          </cell>
          <cell r="R997" t="str">
            <v>M</v>
          </cell>
        </row>
        <row r="998">
          <cell r="C998">
            <v>29131</v>
          </cell>
          <cell r="D998" t="str">
            <v>Peña</v>
          </cell>
          <cell r="E998" t="str">
            <v>Beojardín</v>
          </cell>
          <cell r="F998" t="str">
            <v>Ignacio</v>
          </cell>
          <cell r="H998" t="str">
            <v>PEÑA</v>
          </cell>
          <cell r="I998" t="str">
            <v>BEOJARDIN</v>
          </cell>
          <cell r="J998" t="str">
            <v>IGNACIO</v>
          </cell>
          <cell r="K998" t="str">
            <v/>
          </cell>
          <cell r="L998" t="str">
            <v>Ignacio Peña B.</v>
          </cell>
          <cell r="M998" t="str">
            <v>Club Tenis de Mesa Cidade de Narón</v>
          </cell>
          <cell r="N998" t="str">
            <v>Club Tenis de Mesa Cidade de Narón</v>
          </cell>
          <cell r="O998">
            <v>38546</v>
          </cell>
          <cell r="P998">
            <v>2005</v>
          </cell>
          <cell r="Q998" t="str">
            <v>Alevín M</v>
          </cell>
          <cell r="R998" t="str">
            <v>M</v>
          </cell>
        </row>
        <row r="999">
          <cell r="C999">
            <v>50400</v>
          </cell>
          <cell r="D999" t="str">
            <v>Permuy</v>
          </cell>
          <cell r="F999" t="str">
            <v>Héctor</v>
          </cell>
          <cell r="H999" t="str">
            <v>PERMUY</v>
          </cell>
          <cell r="I999" t="str">
            <v/>
          </cell>
          <cell r="J999" t="str">
            <v>HECTOR</v>
          </cell>
          <cell r="K999" t="str">
            <v/>
          </cell>
          <cell r="L999" t="str">
            <v>Héctor Permuy</v>
          </cell>
          <cell r="M999" t="str">
            <v>Club Tenis de Mesa Cidade de Narón</v>
          </cell>
          <cell r="N999" t="str">
            <v>Club Tenis de Mesa Cidade de Narón</v>
          </cell>
          <cell r="P999">
            <v>0</v>
          </cell>
          <cell r="Q999" t="str">
            <v>- M</v>
          </cell>
          <cell r="R999" t="str">
            <v>M</v>
          </cell>
        </row>
        <row r="1000">
          <cell r="C1000">
            <v>15591</v>
          </cell>
          <cell r="D1000" t="str">
            <v>Pillado</v>
          </cell>
          <cell r="E1000" t="str">
            <v>Rico</v>
          </cell>
          <cell r="F1000" t="str">
            <v>Pablo</v>
          </cell>
          <cell r="G1000" t="str">
            <v/>
          </cell>
          <cell r="H1000" t="str">
            <v>PILLADO</v>
          </cell>
          <cell r="I1000" t="str">
            <v>RICO</v>
          </cell>
          <cell r="J1000" t="str">
            <v>PABLO</v>
          </cell>
          <cell r="K1000" t="str">
            <v/>
          </cell>
          <cell r="L1000" t="str">
            <v>Pablo Pillado R.</v>
          </cell>
          <cell r="M1000" t="str">
            <v>Club Tenis de Mesa Cidade de Narón</v>
          </cell>
          <cell r="N1000" t="str">
            <v>Club Tenis de Mesa Cidade de Narón</v>
          </cell>
          <cell r="O1000">
            <v>36161</v>
          </cell>
          <cell r="P1000">
            <v>1999</v>
          </cell>
          <cell r="Q1000" t="str">
            <v>Juvenil M</v>
          </cell>
          <cell r="R1000" t="str">
            <v>M</v>
          </cell>
        </row>
        <row r="1001">
          <cell r="C1001">
            <v>3073</v>
          </cell>
          <cell r="D1001" t="str">
            <v>Piñeiro</v>
          </cell>
          <cell r="E1001" t="str">
            <v>García</v>
          </cell>
          <cell r="F1001" t="str">
            <v>Efrén</v>
          </cell>
          <cell r="G1001" t="str">
            <v/>
          </cell>
          <cell r="H1001" t="str">
            <v>PIÑEIRO</v>
          </cell>
          <cell r="I1001" t="str">
            <v>GARCIA</v>
          </cell>
          <cell r="J1001" t="str">
            <v>EFREN</v>
          </cell>
          <cell r="K1001" t="str">
            <v/>
          </cell>
          <cell r="L1001" t="str">
            <v>Efrén Piñeiro G.</v>
          </cell>
          <cell r="M1001" t="str">
            <v>Club Tenis de Mesa Cidade de Narón</v>
          </cell>
          <cell r="N1001" t="str">
            <v>Club Tenis de Mesa Cidade de Narón</v>
          </cell>
          <cell r="O1001">
            <v>32123</v>
          </cell>
          <cell r="P1001">
            <v>1987</v>
          </cell>
          <cell r="Q1001" t="str">
            <v>Sénior M</v>
          </cell>
          <cell r="R1001" t="str">
            <v>M</v>
          </cell>
        </row>
        <row r="1002">
          <cell r="C1002">
            <v>5679</v>
          </cell>
          <cell r="D1002" t="str">
            <v>Piñeiro</v>
          </cell>
          <cell r="E1002" t="str">
            <v>García</v>
          </cell>
          <cell r="F1002" t="str">
            <v>Ishaí</v>
          </cell>
          <cell r="G1002" t="str">
            <v/>
          </cell>
          <cell r="H1002" t="str">
            <v>PIÑEIRO</v>
          </cell>
          <cell r="I1002" t="str">
            <v>GARCIA</v>
          </cell>
          <cell r="J1002" t="str">
            <v>ISHAI</v>
          </cell>
          <cell r="K1002" t="str">
            <v/>
          </cell>
          <cell r="L1002" t="str">
            <v>Ishaí Piñeiro G.</v>
          </cell>
          <cell r="M1002" t="str">
            <v>Club Tenis de Mesa Cidade de Narón</v>
          </cell>
          <cell r="N1002" t="str">
            <v>Club Tenis de Mesa Cidade de Narón</v>
          </cell>
          <cell r="O1002">
            <v>34786</v>
          </cell>
          <cell r="P1002">
            <v>1995</v>
          </cell>
          <cell r="Q1002" t="str">
            <v>Sub-23 M</v>
          </cell>
          <cell r="R1002" t="str">
            <v>M</v>
          </cell>
        </row>
        <row r="1003">
          <cell r="C1003">
            <v>20529</v>
          </cell>
          <cell r="D1003" t="str">
            <v>Pita</v>
          </cell>
          <cell r="E1003" t="str">
            <v>Mariño</v>
          </cell>
          <cell r="F1003" t="str">
            <v>Antía</v>
          </cell>
          <cell r="G1003" t="str">
            <v/>
          </cell>
          <cell r="H1003" t="str">
            <v>PITA</v>
          </cell>
          <cell r="I1003" t="str">
            <v>MARIÑO</v>
          </cell>
          <cell r="J1003" t="str">
            <v>ANTIA</v>
          </cell>
          <cell r="K1003" t="str">
            <v/>
          </cell>
          <cell r="L1003" t="str">
            <v>Antía Pita M.</v>
          </cell>
          <cell r="M1003" t="str">
            <v>Club Tenis de Mesa Cidade de Narón</v>
          </cell>
          <cell r="N1003" t="str">
            <v>Club Tenis de Mesa Cidade de Narón</v>
          </cell>
          <cell r="O1003">
            <v>39141</v>
          </cell>
          <cell r="P1003">
            <v>2007</v>
          </cell>
          <cell r="Q1003" t="str">
            <v>Benjamín F</v>
          </cell>
          <cell r="R1003" t="str">
            <v>F</v>
          </cell>
        </row>
        <row r="1004">
          <cell r="C1004">
            <v>19605</v>
          </cell>
          <cell r="D1004" t="str">
            <v>Pita</v>
          </cell>
          <cell r="E1004" t="str">
            <v>Mariño</v>
          </cell>
          <cell r="F1004" t="str">
            <v>Marcos</v>
          </cell>
          <cell r="G1004" t="str">
            <v/>
          </cell>
          <cell r="H1004" t="str">
            <v>PITA</v>
          </cell>
          <cell r="I1004" t="str">
            <v>MARIÑO</v>
          </cell>
          <cell r="J1004" t="str">
            <v>MARCOS</v>
          </cell>
          <cell r="K1004" t="str">
            <v/>
          </cell>
          <cell r="L1004" t="str">
            <v>Marcos Pita M.</v>
          </cell>
          <cell r="M1004" t="str">
            <v>Club Tenis de Mesa Cidade de Narón</v>
          </cell>
          <cell r="N1004" t="str">
            <v>Club Tenis de Mesa Cidade de Narón</v>
          </cell>
          <cell r="O1004">
            <v>38245</v>
          </cell>
          <cell r="P1004">
            <v>2004</v>
          </cell>
          <cell r="Q1004" t="str">
            <v>Alevín M</v>
          </cell>
          <cell r="R1004" t="str">
            <v>M</v>
          </cell>
        </row>
        <row r="1005">
          <cell r="C1005">
            <v>50221</v>
          </cell>
          <cell r="D1005" t="str">
            <v>Pita</v>
          </cell>
          <cell r="E1005" t="str">
            <v>Pita</v>
          </cell>
          <cell r="F1005" t="str">
            <v>Mateo</v>
          </cell>
          <cell r="G1005" t="str">
            <v/>
          </cell>
          <cell r="H1005" t="str">
            <v>PITA</v>
          </cell>
          <cell r="I1005" t="str">
            <v>PITA</v>
          </cell>
          <cell r="J1005" t="str">
            <v>MATEO</v>
          </cell>
          <cell r="K1005" t="str">
            <v/>
          </cell>
          <cell r="L1005" t="str">
            <v>Mateo Pita P.</v>
          </cell>
          <cell r="M1005" t="str">
            <v>Club Tenis de Mesa Cidade de Narón</v>
          </cell>
          <cell r="N1005" t="str">
            <v>Club Tenis de Mesa Cidade de Narón</v>
          </cell>
          <cell r="O1005">
            <v>39515</v>
          </cell>
          <cell r="P1005">
            <v>2008</v>
          </cell>
          <cell r="Q1005" t="str">
            <v>Pre-Benjamín M</v>
          </cell>
          <cell r="R1005" t="str">
            <v>M</v>
          </cell>
        </row>
        <row r="1006">
          <cell r="C1006">
            <v>50542</v>
          </cell>
          <cell r="D1006" t="str">
            <v>Pose</v>
          </cell>
          <cell r="E1006" t="str">
            <v>Cibreiro</v>
          </cell>
          <cell r="F1006" t="str">
            <v>María</v>
          </cell>
          <cell r="H1006" t="str">
            <v>POSE</v>
          </cell>
          <cell r="I1006" t="str">
            <v>CIBREIRO</v>
          </cell>
          <cell r="J1006" t="str">
            <v>MARIA</v>
          </cell>
          <cell r="K1006" t="str">
            <v/>
          </cell>
          <cell r="L1006" t="str">
            <v>María Pose C.</v>
          </cell>
          <cell r="M1006" t="str">
            <v>Club Tenis de Mesa Cidade de Narón</v>
          </cell>
          <cell r="N1006" t="str">
            <v>Club Tenis de Mesa Cidade de Narón</v>
          </cell>
          <cell r="O1006">
            <v>38718</v>
          </cell>
          <cell r="P1006">
            <v>2006</v>
          </cell>
          <cell r="Q1006" t="str">
            <v>Benjamín F</v>
          </cell>
          <cell r="R1006" t="str">
            <v>F</v>
          </cell>
        </row>
        <row r="1007">
          <cell r="C1007">
            <v>10328</v>
          </cell>
          <cell r="D1007" t="str">
            <v>Prego</v>
          </cell>
          <cell r="E1007" t="str">
            <v>Abad</v>
          </cell>
          <cell r="F1007" t="str">
            <v>Álvaro</v>
          </cell>
          <cell r="G1007" t="str">
            <v/>
          </cell>
          <cell r="H1007" t="str">
            <v>PREGO</v>
          </cell>
          <cell r="I1007" t="str">
            <v>ABAD</v>
          </cell>
          <cell r="J1007" t="str">
            <v>ALVARO</v>
          </cell>
          <cell r="K1007" t="str">
            <v/>
          </cell>
          <cell r="L1007" t="str">
            <v>Álvaro Prego A.</v>
          </cell>
          <cell r="M1007" t="str">
            <v>Club Tenis de Mesa Cidade de Narón</v>
          </cell>
          <cell r="N1007" t="str">
            <v>Club Tenis de Mesa Cidade de Narón</v>
          </cell>
          <cell r="O1007">
            <v>36243</v>
          </cell>
          <cell r="P1007">
            <v>1999</v>
          </cell>
          <cell r="Q1007" t="str">
            <v>Juvenil M</v>
          </cell>
          <cell r="R1007" t="str">
            <v>M</v>
          </cell>
        </row>
        <row r="1008">
          <cell r="C1008">
            <v>6007</v>
          </cell>
          <cell r="D1008" t="str">
            <v>Puga</v>
          </cell>
          <cell r="E1008" t="str">
            <v>Trigás</v>
          </cell>
          <cell r="F1008" t="str">
            <v>Luis</v>
          </cell>
          <cell r="G1008" t="str">
            <v>Alberto</v>
          </cell>
          <cell r="H1008" t="str">
            <v>PUGA</v>
          </cell>
          <cell r="I1008" t="str">
            <v>TRIGAS</v>
          </cell>
          <cell r="J1008" t="str">
            <v>LUIS</v>
          </cell>
          <cell r="K1008" t="str">
            <v>ALBERTO</v>
          </cell>
          <cell r="L1008" t="str">
            <v>Luis A. Puga T.</v>
          </cell>
          <cell r="M1008" t="str">
            <v>Club Tenis de Mesa Cidade de Narón</v>
          </cell>
          <cell r="N1008" t="str">
            <v>Club Tenis de Mesa Cidade de Narón</v>
          </cell>
          <cell r="O1008">
            <v>20466</v>
          </cell>
          <cell r="P1008">
            <v>1956</v>
          </cell>
          <cell r="Q1008" t="str">
            <v>Vet +60 M</v>
          </cell>
          <cell r="R1008" t="str">
            <v>M</v>
          </cell>
        </row>
        <row r="1009">
          <cell r="C1009">
            <v>2967</v>
          </cell>
          <cell r="D1009" t="str">
            <v>Quintero</v>
          </cell>
          <cell r="E1009" t="str">
            <v>Beceiro</v>
          </cell>
          <cell r="F1009" t="str">
            <v>Diego</v>
          </cell>
          <cell r="G1009" t="str">
            <v/>
          </cell>
          <cell r="H1009" t="str">
            <v>QUINTERO</v>
          </cell>
          <cell r="I1009" t="str">
            <v>BECEIRO</v>
          </cell>
          <cell r="J1009" t="str">
            <v>DIEGO</v>
          </cell>
          <cell r="K1009" t="str">
            <v/>
          </cell>
          <cell r="L1009" t="str">
            <v>Diego Quintero B.</v>
          </cell>
          <cell r="M1009" t="str">
            <v>Club Tenis de Mesa Cidade de Narón</v>
          </cell>
          <cell r="N1009" t="str">
            <v>Club Tenis de Mesa Cidade de Narón</v>
          </cell>
          <cell r="O1009">
            <v>31950</v>
          </cell>
          <cell r="P1009">
            <v>1987</v>
          </cell>
          <cell r="Q1009" t="str">
            <v>Sénior M</v>
          </cell>
          <cell r="R1009" t="str">
            <v>M</v>
          </cell>
        </row>
        <row r="1010">
          <cell r="C1010">
            <v>18156</v>
          </cell>
          <cell r="D1010" t="str">
            <v>Rajo</v>
          </cell>
          <cell r="E1010" t="str">
            <v>Pérez</v>
          </cell>
          <cell r="F1010" t="str">
            <v>Brais</v>
          </cell>
          <cell r="G1010" t="str">
            <v/>
          </cell>
          <cell r="H1010" t="str">
            <v>RAJO</v>
          </cell>
          <cell r="I1010" t="str">
            <v>PEREZ</v>
          </cell>
          <cell r="J1010" t="str">
            <v>BRAIS</v>
          </cell>
          <cell r="K1010" t="str">
            <v/>
          </cell>
          <cell r="L1010" t="str">
            <v>Brais Rajo P.</v>
          </cell>
          <cell r="M1010" t="str">
            <v>Club Tenis de Mesa Cidade de Narón</v>
          </cell>
          <cell r="N1010" t="str">
            <v>Club Tenis de Mesa Cidade de Narón</v>
          </cell>
          <cell r="O1010">
            <v>38138</v>
          </cell>
          <cell r="P1010">
            <v>2004</v>
          </cell>
          <cell r="Q1010" t="str">
            <v>Alevín M</v>
          </cell>
          <cell r="R1010" t="str">
            <v>M</v>
          </cell>
        </row>
        <row r="1011">
          <cell r="C1011">
            <v>10333</v>
          </cell>
          <cell r="D1011" t="str">
            <v>Ramil</v>
          </cell>
          <cell r="E1011" t="str">
            <v>López</v>
          </cell>
          <cell r="F1011" t="str">
            <v>Cecilia</v>
          </cell>
          <cell r="G1011" t="str">
            <v/>
          </cell>
          <cell r="H1011" t="str">
            <v>RAMIL</v>
          </cell>
          <cell r="I1011" t="str">
            <v>LOPEZ</v>
          </cell>
          <cell r="J1011" t="str">
            <v>CECILIA</v>
          </cell>
          <cell r="K1011" t="str">
            <v/>
          </cell>
          <cell r="L1011" t="str">
            <v>Cecilia Ramil L.</v>
          </cell>
          <cell r="M1011" t="str">
            <v>Club Tenis de Mesa Cidade de Narón</v>
          </cell>
          <cell r="N1011" t="str">
            <v>Club Tenis de Mesa Cidade de Narón</v>
          </cell>
          <cell r="O1011">
            <v>35902</v>
          </cell>
          <cell r="P1011">
            <v>1998</v>
          </cell>
          <cell r="Q1011" t="str">
            <v>Sub-23 F</v>
          </cell>
          <cell r="R1011" t="str">
            <v>F</v>
          </cell>
        </row>
        <row r="1012">
          <cell r="C1012">
            <v>20538</v>
          </cell>
          <cell r="D1012" t="str">
            <v>Rey</v>
          </cell>
          <cell r="E1012" t="str">
            <v>Herrera</v>
          </cell>
          <cell r="F1012" t="str">
            <v>Roberto</v>
          </cell>
          <cell r="G1012" t="str">
            <v/>
          </cell>
          <cell r="H1012" t="str">
            <v>REY</v>
          </cell>
          <cell r="I1012" t="str">
            <v>HERRERA</v>
          </cell>
          <cell r="J1012" t="str">
            <v>ROBERTO</v>
          </cell>
          <cell r="K1012" t="str">
            <v/>
          </cell>
          <cell r="L1012" t="str">
            <v>Roberto Rey H.</v>
          </cell>
          <cell r="M1012" t="str">
            <v>Club Tenis de Mesa Cidade de Narón</v>
          </cell>
          <cell r="N1012" t="str">
            <v>Club Tenis de Mesa Cidade de Narón</v>
          </cell>
          <cell r="O1012">
            <v>36844</v>
          </cell>
          <cell r="P1012">
            <v>2000</v>
          </cell>
          <cell r="Q1012" t="str">
            <v>Juvenil M</v>
          </cell>
          <cell r="R1012" t="str">
            <v>M</v>
          </cell>
        </row>
        <row r="1013">
          <cell r="C1013">
            <v>20008</v>
          </cell>
          <cell r="D1013" t="str">
            <v>Rico</v>
          </cell>
          <cell r="E1013" t="str">
            <v>Prieto</v>
          </cell>
          <cell r="F1013" t="str">
            <v>Santiago</v>
          </cell>
          <cell r="G1013" t="str">
            <v/>
          </cell>
          <cell r="H1013" t="str">
            <v>RICO</v>
          </cell>
          <cell r="I1013" t="str">
            <v>PRIETO</v>
          </cell>
          <cell r="J1013" t="str">
            <v>SANTIAGO</v>
          </cell>
          <cell r="K1013" t="str">
            <v/>
          </cell>
          <cell r="L1013" t="str">
            <v>Santiago Rico P.</v>
          </cell>
          <cell r="M1013" t="str">
            <v>Club Tenis de Mesa Cidade de Narón</v>
          </cell>
          <cell r="N1013" t="str">
            <v>Club Tenis de Mesa Cidade de Narón</v>
          </cell>
          <cell r="O1013">
            <v>36892</v>
          </cell>
          <cell r="P1013">
            <v>2001</v>
          </cell>
          <cell r="Q1013" t="str">
            <v>Juvenil M</v>
          </cell>
          <cell r="R1013" t="str">
            <v>M</v>
          </cell>
        </row>
        <row r="1014">
          <cell r="C1014">
            <v>9936</v>
          </cell>
          <cell r="D1014" t="str">
            <v>Río</v>
          </cell>
          <cell r="E1014" t="str">
            <v>Vilariño</v>
          </cell>
          <cell r="F1014" t="str">
            <v>Anxo</v>
          </cell>
          <cell r="G1014" t="str">
            <v/>
          </cell>
          <cell r="H1014" t="str">
            <v>RIO</v>
          </cell>
          <cell r="I1014" t="str">
            <v>VILARIÑO</v>
          </cell>
          <cell r="J1014" t="str">
            <v>ANXO</v>
          </cell>
          <cell r="K1014" t="str">
            <v/>
          </cell>
          <cell r="L1014" t="str">
            <v>Anxo Río V.</v>
          </cell>
          <cell r="M1014" t="str">
            <v>Club Tenis de Mesa Cidade de Narón</v>
          </cell>
          <cell r="N1014" t="str">
            <v>Club Tenis de Mesa Cidade de Narón</v>
          </cell>
          <cell r="O1014">
            <v>35431</v>
          </cell>
          <cell r="P1014">
            <v>1997</v>
          </cell>
          <cell r="Q1014" t="str">
            <v>Sub-23 M</v>
          </cell>
          <cell r="R1014" t="str">
            <v>M</v>
          </cell>
        </row>
        <row r="1015">
          <cell r="C1015">
            <v>3021</v>
          </cell>
          <cell r="D1015" t="str">
            <v>Rivera</v>
          </cell>
          <cell r="E1015" t="str">
            <v>Sardiña</v>
          </cell>
          <cell r="F1015" t="str">
            <v>Aleixo</v>
          </cell>
          <cell r="G1015" t="str">
            <v/>
          </cell>
          <cell r="H1015" t="str">
            <v>RIVERA</v>
          </cell>
          <cell r="I1015" t="str">
            <v>SARDIÑA</v>
          </cell>
          <cell r="J1015" t="str">
            <v>ALEIXO</v>
          </cell>
          <cell r="K1015" t="str">
            <v/>
          </cell>
          <cell r="L1015" t="str">
            <v>Aleixo Rivera S.</v>
          </cell>
          <cell r="M1015" t="str">
            <v>Club Tenis de Mesa Cidade de Narón</v>
          </cell>
          <cell r="N1015" t="str">
            <v>Club Tenis de Mesa Cidade de Narón</v>
          </cell>
          <cell r="O1015">
            <v>32040</v>
          </cell>
          <cell r="P1015">
            <v>1987</v>
          </cell>
          <cell r="Q1015" t="str">
            <v>Sénior M</v>
          </cell>
          <cell r="R1015" t="str">
            <v>M</v>
          </cell>
        </row>
        <row r="1016">
          <cell r="C1016">
            <v>3292</v>
          </cell>
          <cell r="D1016" t="str">
            <v>Rivera</v>
          </cell>
          <cell r="E1016" t="str">
            <v>Sardiña</v>
          </cell>
          <cell r="F1016" t="str">
            <v>Isaac</v>
          </cell>
          <cell r="G1016" t="str">
            <v/>
          </cell>
          <cell r="H1016" t="str">
            <v>RIVERA</v>
          </cell>
          <cell r="I1016" t="str">
            <v>SARDIÑA</v>
          </cell>
          <cell r="J1016" t="str">
            <v>ISAAC</v>
          </cell>
          <cell r="K1016" t="str">
            <v/>
          </cell>
          <cell r="L1016" t="str">
            <v>Isaac Rivera S.</v>
          </cell>
          <cell r="M1016" t="str">
            <v>Club Tenis de Mesa Cidade de Narón</v>
          </cell>
          <cell r="N1016" t="str">
            <v>Club Tenis de Mesa Cidade de Narón</v>
          </cell>
          <cell r="O1016">
            <v>32533</v>
          </cell>
          <cell r="P1016">
            <v>1989</v>
          </cell>
          <cell r="Q1016" t="str">
            <v>Sénior M</v>
          </cell>
          <cell r="R1016" t="str">
            <v>M</v>
          </cell>
        </row>
        <row r="1017">
          <cell r="C1017">
            <v>3184</v>
          </cell>
          <cell r="D1017" t="str">
            <v>Roca</v>
          </cell>
          <cell r="E1017" t="str">
            <v>Pérez</v>
          </cell>
          <cell r="F1017" t="str">
            <v>Miguel</v>
          </cell>
          <cell r="G1017" t="str">
            <v>Ángel</v>
          </cell>
          <cell r="H1017" t="str">
            <v>ROCA</v>
          </cell>
          <cell r="I1017" t="str">
            <v>PEREZ</v>
          </cell>
          <cell r="J1017" t="str">
            <v>MIGUEL</v>
          </cell>
          <cell r="K1017" t="str">
            <v>ANGEL</v>
          </cell>
          <cell r="L1017" t="str">
            <v>Miguel Á. Roca P.</v>
          </cell>
          <cell r="M1017" t="str">
            <v>Club Tenis de Mesa Cidade de Narón</v>
          </cell>
          <cell r="N1017" t="str">
            <v>Club Tenis de Mesa Cidade de Narón</v>
          </cell>
          <cell r="O1017">
            <v>32314</v>
          </cell>
          <cell r="P1017">
            <v>1988</v>
          </cell>
          <cell r="Q1017" t="str">
            <v>Sénior M</v>
          </cell>
          <cell r="R1017" t="str">
            <v>M</v>
          </cell>
        </row>
        <row r="1018">
          <cell r="C1018">
            <v>19604</v>
          </cell>
          <cell r="D1018" t="str">
            <v>Rodríguez</v>
          </cell>
          <cell r="E1018" t="str">
            <v>Fernández</v>
          </cell>
          <cell r="F1018" t="str">
            <v>Raúl</v>
          </cell>
          <cell r="G1018" t="str">
            <v/>
          </cell>
          <cell r="H1018" t="str">
            <v>RODRIGUEZ</v>
          </cell>
          <cell r="I1018" t="str">
            <v>FERNANDEZ</v>
          </cell>
          <cell r="J1018" t="str">
            <v>RAUL</v>
          </cell>
          <cell r="K1018" t="str">
            <v/>
          </cell>
          <cell r="L1018" t="str">
            <v>Raúl Rodríguez F.</v>
          </cell>
          <cell r="M1018" t="str">
            <v>Club Tenis de Mesa Cidade de Narón</v>
          </cell>
          <cell r="N1018" t="str">
            <v>Club Tenis de Mesa Cidade de Narón</v>
          </cell>
          <cell r="O1018">
            <v>37821</v>
          </cell>
          <cell r="P1018">
            <v>2003</v>
          </cell>
          <cell r="Q1018" t="str">
            <v>Infantil M</v>
          </cell>
          <cell r="R1018" t="str">
            <v>M</v>
          </cell>
        </row>
        <row r="1019">
          <cell r="C1019">
            <v>19400</v>
          </cell>
          <cell r="D1019" t="str">
            <v>Rodríguez</v>
          </cell>
          <cell r="E1019" t="str">
            <v>Oleaga</v>
          </cell>
          <cell r="F1019" t="str">
            <v>Lois</v>
          </cell>
          <cell r="G1019" t="str">
            <v/>
          </cell>
          <cell r="H1019" t="str">
            <v>RODRIGUEZ</v>
          </cell>
          <cell r="I1019" t="str">
            <v>OLEAGA</v>
          </cell>
          <cell r="J1019" t="str">
            <v>LOIS</v>
          </cell>
          <cell r="K1019" t="str">
            <v/>
          </cell>
          <cell r="L1019" t="str">
            <v>Lois Rodríguez O.</v>
          </cell>
          <cell r="M1019" t="str">
            <v>Club Tenis de Mesa Cidade de Narón</v>
          </cell>
          <cell r="N1019" t="str">
            <v>Club Tenis de Mesa Cidade de Narón</v>
          </cell>
          <cell r="O1019">
            <v>36526</v>
          </cell>
          <cell r="P1019">
            <v>2000</v>
          </cell>
          <cell r="Q1019" t="str">
            <v>Juvenil M</v>
          </cell>
          <cell r="R1019" t="str">
            <v>M</v>
          </cell>
        </row>
        <row r="1020">
          <cell r="C1020">
            <v>8935</v>
          </cell>
          <cell r="D1020" t="str">
            <v>Rodríguez</v>
          </cell>
          <cell r="E1020" t="str">
            <v>Piñeiro</v>
          </cell>
          <cell r="F1020" t="str">
            <v>Miguel</v>
          </cell>
          <cell r="G1020" t="str">
            <v>Anxo</v>
          </cell>
          <cell r="H1020" t="str">
            <v>RODRIGUEZ</v>
          </cell>
          <cell r="I1020" t="str">
            <v>PIÑEIRO</v>
          </cell>
          <cell r="J1020" t="str">
            <v>MIGUEL</v>
          </cell>
          <cell r="K1020" t="str">
            <v>ANXO</v>
          </cell>
          <cell r="L1020" t="str">
            <v>Miguel A. Rodríguez P.</v>
          </cell>
          <cell r="M1020" t="str">
            <v>Club Tenis de Mesa Cidade de Narón</v>
          </cell>
          <cell r="N1020" t="str">
            <v>Club Tenis de Mesa Cidade de Narón</v>
          </cell>
          <cell r="O1020">
            <v>36487</v>
          </cell>
          <cell r="P1020">
            <v>1999</v>
          </cell>
          <cell r="Q1020" t="str">
            <v>Juvenil M</v>
          </cell>
          <cell r="R1020" t="str">
            <v>M</v>
          </cell>
        </row>
        <row r="1021">
          <cell r="C1021">
            <v>23571</v>
          </cell>
          <cell r="D1021" t="str">
            <v>Rodríguez</v>
          </cell>
          <cell r="E1021" t="str">
            <v>Sixto</v>
          </cell>
          <cell r="F1021" t="str">
            <v>Brais</v>
          </cell>
          <cell r="G1021" t="str">
            <v/>
          </cell>
          <cell r="H1021" t="str">
            <v>RODRIGUEZ</v>
          </cell>
          <cell r="I1021" t="str">
            <v>SIXTO</v>
          </cell>
          <cell r="J1021" t="str">
            <v>BRAIS</v>
          </cell>
          <cell r="K1021" t="str">
            <v/>
          </cell>
          <cell r="L1021" t="str">
            <v>Brais Rodríguez S.</v>
          </cell>
          <cell r="M1021" t="str">
            <v>Club Tenis de Mesa Cidade de Narón</v>
          </cell>
          <cell r="N1021" t="str">
            <v>Club Tenis de Mesa Cidade de Narón</v>
          </cell>
          <cell r="O1021">
            <v>39126</v>
          </cell>
          <cell r="P1021">
            <v>2007</v>
          </cell>
          <cell r="Q1021" t="str">
            <v>Benjamín M</v>
          </cell>
          <cell r="R1021" t="str">
            <v>M</v>
          </cell>
        </row>
        <row r="1022">
          <cell r="C1022">
            <v>50505</v>
          </cell>
          <cell r="D1022" t="str">
            <v>Rodríguez</v>
          </cell>
          <cell r="E1022" t="str">
            <v>Sixto</v>
          </cell>
          <cell r="F1022" t="str">
            <v>Candela</v>
          </cell>
          <cell r="G1022" t="str">
            <v/>
          </cell>
          <cell r="H1022" t="str">
            <v>RODRIGUEZ</v>
          </cell>
          <cell r="I1022" t="str">
            <v>SIXTO</v>
          </cell>
          <cell r="J1022" t="str">
            <v>CANDELA</v>
          </cell>
          <cell r="K1022" t="str">
            <v/>
          </cell>
          <cell r="L1022" t="str">
            <v>Candela Rodríguez S.</v>
          </cell>
          <cell r="M1022" t="str">
            <v>Club Tenis de Mesa Cidade de Narón</v>
          </cell>
          <cell r="N1022" t="str">
            <v>Club Tenis de Mesa Cidade de Narón</v>
          </cell>
          <cell r="O1022">
            <v>39910</v>
          </cell>
          <cell r="P1022">
            <v>2009</v>
          </cell>
          <cell r="Q1022" t="str">
            <v>Pre-Benjamín F</v>
          </cell>
          <cell r="R1022" t="str">
            <v>F</v>
          </cell>
        </row>
        <row r="1023">
          <cell r="C1023">
            <v>16568</v>
          </cell>
          <cell r="D1023" t="str">
            <v>Romero</v>
          </cell>
          <cell r="E1023" t="str">
            <v>Martínez</v>
          </cell>
          <cell r="F1023" t="str">
            <v>Pablo</v>
          </cell>
          <cell r="G1023" t="str">
            <v/>
          </cell>
          <cell r="H1023" t="str">
            <v>ROMERO</v>
          </cell>
          <cell r="I1023" t="str">
            <v>MARTINEZ</v>
          </cell>
          <cell r="J1023" t="str">
            <v>PABLO</v>
          </cell>
          <cell r="K1023" t="str">
            <v/>
          </cell>
          <cell r="L1023" t="str">
            <v>Pablo Romero M.</v>
          </cell>
          <cell r="M1023" t="str">
            <v>Club Tenis de Mesa Cidade de Narón</v>
          </cell>
          <cell r="N1023" t="str">
            <v>Club Tenis de Mesa Cidade de Narón</v>
          </cell>
          <cell r="O1023">
            <v>37257</v>
          </cell>
          <cell r="P1023">
            <v>2002</v>
          </cell>
          <cell r="Q1023" t="str">
            <v>Infantil M</v>
          </cell>
          <cell r="R1023" t="str">
            <v>M</v>
          </cell>
        </row>
        <row r="1024">
          <cell r="C1024">
            <v>19639</v>
          </cell>
          <cell r="D1024" t="str">
            <v>Rubín</v>
          </cell>
          <cell r="E1024" t="str">
            <v>Rivera</v>
          </cell>
          <cell r="F1024" t="str">
            <v>Pablo</v>
          </cell>
          <cell r="G1024" t="str">
            <v/>
          </cell>
          <cell r="H1024" t="str">
            <v>RUBIN</v>
          </cell>
          <cell r="I1024" t="str">
            <v>RIVERA</v>
          </cell>
          <cell r="J1024" t="str">
            <v>PABLO</v>
          </cell>
          <cell r="K1024" t="str">
            <v/>
          </cell>
          <cell r="L1024" t="str">
            <v>Pablo Rubín R.</v>
          </cell>
          <cell r="M1024" t="str">
            <v>Club Tenis de Mesa Cidade de Narón</v>
          </cell>
          <cell r="N1024" t="str">
            <v>Club Tenis de Mesa Cidade de Narón</v>
          </cell>
          <cell r="O1024">
            <v>36611</v>
          </cell>
          <cell r="P1024">
            <v>2000</v>
          </cell>
          <cell r="Q1024" t="str">
            <v>Juvenil M</v>
          </cell>
          <cell r="R1024" t="str">
            <v>M</v>
          </cell>
        </row>
        <row r="1025">
          <cell r="C1025">
            <v>20692</v>
          </cell>
          <cell r="D1025" t="str">
            <v>Sacristán</v>
          </cell>
          <cell r="E1025" t="str">
            <v>Fernández</v>
          </cell>
          <cell r="F1025" t="str">
            <v>Bruno</v>
          </cell>
          <cell r="G1025" t="str">
            <v/>
          </cell>
          <cell r="H1025" t="str">
            <v>SACRISTAN</v>
          </cell>
          <cell r="I1025" t="str">
            <v>FERNANDEZ</v>
          </cell>
          <cell r="J1025" t="str">
            <v>BRUNO</v>
          </cell>
          <cell r="K1025" t="str">
            <v/>
          </cell>
          <cell r="L1025" t="str">
            <v>Bruno Sacristán F.</v>
          </cell>
          <cell r="M1025" t="str">
            <v>Club Tenis de Mesa Cidade de Narón</v>
          </cell>
          <cell r="N1025" t="str">
            <v>Club Tenis de Mesa Cidade de Narón</v>
          </cell>
          <cell r="O1025">
            <v>28833</v>
          </cell>
          <cell r="P1025">
            <v>1978</v>
          </cell>
          <cell r="Q1025" t="str">
            <v>Sénior M</v>
          </cell>
          <cell r="R1025" t="str">
            <v>M</v>
          </cell>
        </row>
        <row r="1026">
          <cell r="C1026">
            <v>7956</v>
          </cell>
          <cell r="D1026" t="str">
            <v>Sañudo</v>
          </cell>
          <cell r="E1026" t="str">
            <v>Costoya</v>
          </cell>
          <cell r="F1026" t="str">
            <v>Belén</v>
          </cell>
          <cell r="G1026" t="str">
            <v/>
          </cell>
          <cell r="H1026" t="str">
            <v>SAÑUDO</v>
          </cell>
          <cell r="I1026" t="str">
            <v>COSTOYA</v>
          </cell>
          <cell r="J1026" t="str">
            <v>BELEN</v>
          </cell>
          <cell r="K1026" t="str">
            <v/>
          </cell>
          <cell r="L1026" t="str">
            <v>Belén Sañudo C.</v>
          </cell>
          <cell r="M1026" t="str">
            <v>Club Tenis de Mesa Cidade de Narón</v>
          </cell>
          <cell r="N1026" t="str">
            <v>Club Tenis de Mesa Cidade de Narón</v>
          </cell>
          <cell r="O1026">
            <v>35976</v>
          </cell>
          <cell r="P1026">
            <v>1998</v>
          </cell>
          <cell r="Q1026" t="str">
            <v>Sub-23 F</v>
          </cell>
          <cell r="R1026" t="str">
            <v>F</v>
          </cell>
        </row>
        <row r="1027">
          <cell r="C1027">
            <v>50506</v>
          </cell>
          <cell r="D1027" t="str">
            <v>Saura</v>
          </cell>
          <cell r="E1027" t="str">
            <v>Gómez</v>
          </cell>
          <cell r="F1027" t="str">
            <v>Lucía</v>
          </cell>
          <cell r="G1027" t="str">
            <v/>
          </cell>
          <cell r="H1027" t="str">
            <v>SAURA</v>
          </cell>
          <cell r="I1027" t="str">
            <v>GOMEZ</v>
          </cell>
          <cell r="J1027" t="str">
            <v>LUCIA</v>
          </cell>
          <cell r="K1027" t="str">
            <v/>
          </cell>
          <cell r="L1027" t="str">
            <v>Lucía Saura G.</v>
          </cell>
          <cell r="M1027" t="str">
            <v>Club Tenis de Mesa Cidade de Narón</v>
          </cell>
          <cell r="N1027" t="str">
            <v>Club Tenis de Mesa Cidade de Narón</v>
          </cell>
          <cell r="O1027">
            <v>40072</v>
          </cell>
          <cell r="P1027">
            <v>2009</v>
          </cell>
          <cell r="Q1027" t="str">
            <v>Pre-Benjamín F</v>
          </cell>
          <cell r="R1027" t="str">
            <v>F</v>
          </cell>
        </row>
        <row r="1028">
          <cell r="C1028">
            <v>20842</v>
          </cell>
          <cell r="D1028" t="str">
            <v>Saura</v>
          </cell>
          <cell r="E1028" t="str">
            <v>Gómez</v>
          </cell>
          <cell r="F1028" t="str">
            <v>Raúl</v>
          </cell>
          <cell r="G1028" t="str">
            <v/>
          </cell>
          <cell r="H1028" t="str">
            <v>SAURA</v>
          </cell>
          <cell r="I1028" t="str">
            <v>GOMEZ</v>
          </cell>
          <cell r="J1028" t="str">
            <v>RAUL</v>
          </cell>
          <cell r="K1028" t="str">
            <v/>
          </cell>
          <cell r="L1028" t="str">
            <v>Raúl Saura G.</v>
          </cell>
          <cell r="M1028" t="str">
            <v>Club Tenis de Mesa Cidade de Narón</v>
          </cell>
          <cell r="N1028" t="str">
            <v>Club Tenis de Mesa Cidade de Narón</v>
          </cell>
          <cell r="O1028">
            <v>37712</v>
          </cell>
          <cell r="P1028">
            <v>2003</v>
          </cell>
          <cell r="Q1028" t="str">
            <v>Infantil M</v>
          </cell>
          <cell r="R1028" t="str">
            <v>M</v>
          </cell>
        </row>
        <row r="1029">
          <cell r="C1029">
            <v>26966</v>
          </cell>
          <cell r="D1029" t="str">
            <v>Saura</v>
          </cell>
          <cell r="E1029" t="str">
            <v>Momán</v>
          </cell>
          <cell r="F1029" t="str">
            <v>Alberto</v>
          </cell>
          <cell r="H1029" t="str">
            <v>SAURA</v>
          </cell>
          <cell r="I1029" t="str">
            <v>MOMAN</v>
          </cell>
          <cell r="J1029" t="str">
            <v>ALBERTO</v>
          </cell>
          <cell r="K1029" t="str">
            <v/>
          </cell>
          <cell r="L1029" t="str">
            <v>Alberto Saura M.</v>
          </cell>
          <cell r="M1029" t="str">
            <v>Club Tenis de Mesa Cidade de Narón</v>
          </cell>
          <cell r="N1029" t="str">
            <v>Club Tenis de Mesa Cidade de Narón</v>
          </cell>
          <cell r="O1029">
            <v>28134</v>
          </cell>
          <cell r="P1029">
            <v>1977</v>
          </cell>
          <cell r="Q1029" t="str">
            <v>Vet +40 M</v>
          </cell>
          <cell r="R1029" t="str">
            <v>M</v>
          </cell>
        </row>
        <row r="1030">
          <cell r="C1030">
            <v>20846</v>
          </cell>
          <cell r="D1030" t="str">
            <v>Selfa</v>
          </cell>
          <cell r="E1030" t="str">
            <v>Andrade</v>
          </cell>
          <cell r="F1030" t="str">
            <v>David</v>
          </cell>
          <cell r="G1030" t="str">
            <v/>
          </cell>
          <cell r="H1030" t="str">
            <v>SELFA</v>
          </cell>
          <cell r="I1030" t="str">
            <v>ANDRADE</v>
          </cell>
          <cell r="J1030" t="str">
            <v>DAVID</v>
          </cell>
          <cell r="K1030" t="str">
            <v/>
          </cell>
          <cell r="L1030" t="str">
            <v>David Selfa A.</v>
          </cell>
          <cell r="M1030" t="str">
            <v>Club Tenis de Mesa Cidade de Narón</v>
          </cell>
          <cell r="N1030" t="str">
            <v>Club Tenis de Mesa Cidade de Narón</v>
          </cell>
          <cell r="O1030">
            <v>37074</v>
          </cell>
          <cell r="P1030">
            <v>2001</v>
          </cell>
          <cell r="Q1030" t="str">
            <v>Juvenil M</v>
          </cell>
          <cell r="R1030" t="str">
            <v>M</v>
          </cell>
        </row>
        <row r="1031">
          <cell r="C1031">
            <v>20840</v>
          </cell>
          <cell r="D1031" t="str">
            <v>Selfa</v>
          </cell>
          <cell r="E1031" t="str">
            <v>Andrade</v>
          </cell>
          <cell r="F1031" t="str">
            <v>María</v>
          </cell>
          <cell r="G1031" t="str">
            <v>Jesús</v>
          </cell>
          <cell r="H1031" t="str">
            <v>SELFA</v>
          </cell>
          <cell r="I1031" t="str">
            <v>ANDRADE</v>
          </cell>
          <cell r="J1031" t="str">
            <v>MARIA</v>
          </cell>
          <cell r="K1031" t="str">
            <v>JESUS</v>
          </cell>
          <cell r="L1031" t="str">
            <v>María J. Selfa A.</v>
          </cell>
          <cell r="M1031" t="str">
            <v>Club Tenis de Mesa Cidade de Narón</v>
          </cell>
          <cell r="N1031" t="str">
            <v>Club Tenis de Mesa Cidade de Narón</v>
          </cell>
          <cell r="O1031">
            <v>38659</v>
          </cell>
          <cell r="P1031">
            <v>2005</v>
          </cell>
          <cell r="Q1031" t="str">
            <v>Alevín F</v>
          </cell>
          <cell r="R1031" t="str">
            <v>F</v>
          </cell>
        </row>
        <row r="1032">
          <cell r="C1032" t="str">
            <v>G170</v>
          </cell>
          <cell r="D1032" t="str">
            <v>Selfa</v>
          </cell>
          <cell r="E1032" t="str">
            <v/>
          </cell>
          <cell r="F1032" t="str">
            <v>María</v>
          </cell>
          <cell r="G1032" t="str">
            <v>Jesús</v>
          </cell>
          <cell r="H1032" t="str">
            <v>SELFA</v>
          </cell>
          <cell r="I1032" t="str">
            <v/>
          </cell>
          <cell r="J1032" t="str">
            <v>MARIA</v>
          </cell>
          <cell r="K1032" t="str">
            <v>JESUS</v>
          </cell>
          <cell r="L1032" t="str">
            <v>María J. Selfa</v>
          </cell>
          <cell r="M1032" t="str">
            <v>Club Tenis de Mesa Cidade de Narón</v>
          </cell>
          <cell r="N1032" t="str">
            <v>Club Tenis de Mesa Cidade de Narón</v>
          </cell>
          <cell r="O1032">
            <v>38353</v>
          </cell>
          <cell r="P1032">
            <v>2005</v>
          </cell>
          <cell r="Q1032" t="str">
            <v>Alevín F</v>
          </cell>
          <cell r="R1032" t="str">
            <v>F</v>
          </cell>
        </row>
        <row r="1033">
          <cell r="C1033">
            <v>11049</v>
          </cell>
          <cell r="D1033" t="str">
            <v>Servia</v>
          </cell>
          <cell r="E1033" t="str">
            <v>Collado</v>
          </cell>
          <cell r="F1033" t="str">
            <v>Iván</v>
          </cell>
          <cell r="G1033" t="str">
            <v/>
          </cell>
          <cell r="H1033" t="str">
            <v>SERVIA</v>
          </cell>
          <cell r="I1033" t="str">
            <v>COLLADO</v>
          </cell>
          <cell r="J1033" t="str">
            <v>IVAN</v>
          </cell>
          <cell r="K1033" t="str">
            <v/>
          </cell>
          <cell r="L1033" t="str">
            <v>Iván Servia C.</v>
          </cell>
          <cell r="M1033" t="str">
            <v>Club Tenis de Mesa Cidade de Narón</v>
          </cell>
          <cell r="N1033" t="str">
            <v>Club Tenis de Mesa Cidade de Narón</v>
          </cell>
          <cell r="O1033">
            <v>29140</v>
          </cell>
          <cell r="P1033">
            <v>1979</v>
          </cell>
          <cell r="Q1033" t="str">
            <v>Sénior M</v>
          </cell>
          <cell r="R1033" t="str">
            <v>M</v>
          </cell>
        </row>
        <row r="1034">
          <cell r="C1034">
            <v>19412</v>
          </cell>
          <cell r="D1034" t="str">
            <v>Sixto</v>
          </cell>
          <cell r="E1034" t="str">
            <v>de Pablo</v>
          </cell>
          <cell r="F1034" t="str">
            <v>Alexandre</v>
          </cell>
          <cell r="G1034" t="str">
            <v/>
          </cell>
          <cell r="H1034" t="str">
            <v>SIXTO</v>
          </cell>
          <cell r="I1034" t="str">
            <v>DE PABLO</v>
          </cell>
          <cell r="J1034" t="str">
            <v>ALEXANDRE</v>
          </cell>
          <cell r="K1034" t="str">
            <v/>
          </cell>
          <cell r="L1034" t="str">
            <v>Alexandre Sixto d.</v>
          </cell>
          <cell r="M1034" t="str">
            <v>Club Tenis de Mesa Cidade de Narón</v>
          </cell>
          <cell r="N1034" t="str">
            <v>Club Tenis de Mesa Cidade de Narón</v>
          </cell>
          <cell r="O1034">
            <v>36526</v>
          </cell>
          <cell r="P1034">
            <v>2000</v>
          </cell>
          <cell r="Q1034" t="str">
            <v>Juvenil M</v>
          </cell>
          <cell r="R1034" t="str">
            <v>M</v>
          </cell>
        </row>
        <row r="1035">
          <cell r="C1035">
            <v>1454</v>
          </cell>
          <cell r="D1035" t="str">
            <v>Sobrino</v>
          </cell>
          <cell r="E1035" t="str">
            <v>Bra</v>
          </cell>
          <cell r="F1035" t="str">
            <v>David</v>
          </cell>
          <cell r="G1035" t="str">
            <v/>
          </cell>
          <cell r="H1035" t="str">
            <v>SOBRINO</v>
          </cell>
          <cell r="I1035" t="str">
            <v>BRA</v>
          </cell>
          <cell r="J1035" t="str">
            <v>DAVID</v>
          </cell>
          <cell r="K1035" t="str">
            <v/>
          </cell>
          <cell r="L1035" t="str">
            <v>David Sobrino B.</v>
          </cell>
          <cell r="M1035" t="str">
            <v>Club Tenis de Mesa Cidade de Narón</v>
          </cell>
          <cell r="N1035" t="str">
            <v>Club Tenis de Mesa Cidade de Narón</v>
          </cell>
          <cell r="O1035">
            <v>26960</v>
          </cell>
          <cell r="P1035">
            <v>1973</v>
          </cell>
          <cell r="Q1035" t="str">
            <v>Vet +40 M</v>
          </cell>
          <cell r="R1035" t="str">
            <v>M</v>
          </cell>
        </row>
        <row r="1036">
          <cell r="C1036">
            <v>20544</v>
          </cell>
          <cell r="D1036" t="str">
            <v>Tejada</v>
          </cell>
          <cell r="E1036" t="str">
            <v>Fernández</v>
          </cell>
          <cell r="F1036" t="str">
            <v>Lucía</v>
          </cell>
          <cell r="G1036" t="str">
            <v/>
          </cell>
          <cell r="H1036" t="str">
            <v>TEJADA</v>
          </cell>
          <cell r="I1036" t="str">
            <v>FERNANDEZ</v>
          </cell>
          <cell r="J1036" t="str">
            <v>LUCIA</v>
          </cell>
          <cell r="K1036" t="str">
            <v/>
          </cell>
          <cell r="L1036" t="str">
            <v>Lucía Tejada F.</v>
          </cell>
          <cell r="M1036" t="str">
            <v>Club Tenis de Mesa Cidade de Narón</v>
          </cell>
          <cell r="N1036" t="str">
            <v>Club Tenis de Mesa Cidade de Narón</v>
          </cell>
          <cell r="O1036">
            <v>38691</v>
          </cell>
          <cell r="P1036">
            <v>2005</v>
          </cell>
          <cell r="Q1036" t="str">
            <v>Alevín F</v>
          </cell>
          <cell r="R1036" t="str">
            <v>F</v>
          </cell>
        </row>
        <row r="1037">
          <cell r="C1037">
            <v>20545</v>
          </cell>
          <cell r="D1037" t="str">
            <v>Tejada</v>
          </cell>
          <cell r="E1037" t="str">
            <v>Rivas</v>
          </cell>
          <cell r="F1037" t="str">
            <v>Macarena</v>
          </cell>
          <cell r="G1037" t="str">
            <v/>
          </cell>
          <cell r="H1037" t="str">
            <v>TEJADA</v>
          </cell>
          <cell r="I1037" t="str">
            <v>RIVAS</v>
          </cell>
          <cell r="J1037" t="str">
            <v>MACARENA</v>
          </cell>
          <cell r="K1037" t="str">
            <v/>
          </cell>
          <cell r="L1037" t="str">
            <v>Macarena Tejada R.</v>
          </cell>
          <cell r="M1037" t="str">
            <v>Club Tenis de Mesa Cidade de Narón</v>
          </cell>
          <cell r="N1037" t="str">
            <v>Club Tenis de Mesa Cidade de Narón</v>
          </cell>
          <cell r="O1037">
            <v>30254</v>
          </cell>
          <cell r="P1037">
            <v>1982</v>
          </cell>
          <cell r="Q1037" t="str">
            <v>Sénior F</v>
          </cell>
          <cell r="R1037" t="str">
            <v>F</v>
          </cell>
        </row>
        <row r="1038">
          <cell r="C1038">
            <v>20542</v>
          </cell>
          <cell r="D1038" t="str">
            <v>Tejada</v>
          </cell>
          <cell r="E1038" t="str">
            <v>Rivas</v>
          </cell>
          <cell r="F1038" t="str">
            <v>Pedro</v>
          </cell>
          <cell r="G1038" t="str">
            <v/>
          </cell>
          <cell r="H1038" t="str">
            <v>TEJADA</v>
          </cell>
          <cell r="I1038" t="str">
            <v>RIVAS</v>
          </cell>
          <cell r="J1038" t="str">
            <v>PEDRO</v>
          </cell>
          <cell r="K1038" t="str">
            <v/>
          </cell>
          <cell r="L1038" t="str">
            <v>Pedro Tejada R.</v>
          </cell>
          <cell r="M1038" t="str">
            <v>Club Tenis de Mesa Cidade de Narón</v>
          </cell>
          <cell r="N1038" t="str">
            <v>Club Tenis de Mesa Cidade de Narón</v>
          </cell>
          <cell r="O1038">
            <v>26682</v>
          </cell>
          <cell r="P1038">
            <v>1973</v>
          </cell>
          <cell r="Q1038" t="str">
            <v>Vet +40 M</v>
          </cell>
          <cell r="R1038" t="str">
            <v>M</v>
          </cell>
        </row>
        <row r="1039">
          <cell r="C1039">
            <v>19406</v>
          </cell>
          <cell r="D1039" t="str">
            <v>Tembras</v>
          </cell>
          <cell r="E1039" t="str">
            <v>Díaz</v>
          </cell>
          <cell r="F1039" t="str">
            <v>Irene</v>
          </cell>
          <cell r="G1039" t="str">
            <v/>
          </cell>
          <cell r="H1039" t="str">
            <v>TEMBRAS</v>
          </cell>
          <cell r="I1039" t="str">
            <v>DIAZ</v>
          </cell>
          <cell r="J1039" t="str">
            <v>IRENE</v>
          </cell>
          <cell r="K1039" t="str">
            <v/>
          </cell>
          <cell r="L1039" t="str">
            <v>Irene Tembras D.</v>
          </cell>
          <cell r="M1039" t="str">
            <v>Club Tenis de Mesa Cidade de Narón</v>
          </cell>
          <cell r="N1039" t="str">
            <v>Club Tenis de Mesa Cidade de Narón</v>
          </cell>
          <cell r="O1039">
            <v>38353</v>
          </cell>
          <cell r="P1039">
            <v>2005</v>
          </cell>
          <cell r="Q1039" t="str">
            <v>Alevín F</v>
          </cell>
          <cell r="R1039" t="str">
            <v>F</v>
          </cell>
        </row>
        <row r="1040">
          <cell r="C1040">
            <v>19407</v>
          </cell>
          <cell r="D1040" t="str">
            <v>Tembras</v>
          </cell>
          <cell r="E1040" t="str">
            <v>Díaz</v>
          </cell>
          <cell r="F1040" t="str">
            <v>Samuel</v>
          </cell>
          <cell r="G1040" t="str">
            <v/>
          </cell>
          <cell r="H1040" t="str">
            <v>TEMBRAS</v>
          </cell>
          <cell r="I1040" t="str">
            <v>DIAZ</v>
          </cell>
          <cell r="J1040" t="str">
            <v>SAMUEL</v>
          </cell>
          <cell r="K1040" t="str">
            <v/>
          </cell>
          <cell r="L1040" t="str">
            <v>Samuel Tembras D.</v>
          </cell>
          <cell r="M1040" t="str">
            <v>Club Tenis de Mesa Cidade de Narón</v>
          </cell>
          <cell r="N1040" t="str">
            <v>Club Tenis de Mesa Cidade de Narón</v>
          </cell>
          <cell r="O1040">
            <v>37372</v>
          </cell>
          <cell r="P1040">
            <v>2002</v>
          </cell>
          <cell r="Q1040" t="str">
            <v>Infantil M</v>
          </cell>
          <cell r="R1040" t="str">
            <v>M</v>
          </cell>
        </row>
        <row r="1041">
          <cell r="C1041">
            <v>26424</v>
          </cell>
          <cell r="D1041" t="str">
            <v>Vakhruseva</v>
          </cell>
          <cell r="F1041" t="str">
            <v>Elina</v>
          </cell>
          <cell r="H1041" t="str">
            <v>VAKHRUSEVA</v>
          </cell>
          <cell r="I1041" t="str">
            <v/>
          </cell>
          <cell r="J1041" t="str">
            <v>ELINA</v>
          </cell>
          <cell r="K1041" t="str">
            <v/>
          </cell>
          <cell r="L1041" t="str">
            <v>Elina Vakhruseva</v>
          </cell>
          <cell r="M1041" t="str">
            <v>Club Tenis de Mesa Cidade de Narón</v>
          </cell>
          <cell r="N1041" t="str">
            <v>Club Tenis de Mesa Cidade de Narón</v>
          </cell>
          <cell r="O1041">
            <v>35090</v>
          </cell>
          <cell r="P1041">
            <v>1996</v>
          </cell>
          <cell r="Q1041" t="str">
            <v>Sub-23 F</v>
          </cell>
          <cell r="R1041" t="str">
            <v>F</v>
          </cell>
        </row>
        <row r="1042">
          <cell r="C1042">
            <v>4412</v>
          </cell>
          <cell r="D1042" t="str">
            <v>Varela</v>
          </cell>
          <cell r="E1042" t="str">
            <v>Laplaña</v>
          </cell>
          <cell r="F1042" t="str">
            <v>Yeray</v>
          </cell>
          <cell r="G1042" t="str">
            <v/>
          </cell>
          <cell r="H1042" t="str">
            <v>VARELA</v>
          </cell>
          <cell r="I1042" t="str">
            <v>LAPLAÑA</v>
          </cell>
          <cell r="J1042" t="str">
            <v>YERAY</v>
          </cell>
          <cell r="K1042" t="str">
            <v/>
          </cell>
          <cell r="L1042" t="str">
            <v>Yeray Varela L.</v>
          </cell>
          <cell r="M1042" t="str">
            <v>Club Tenis de Mesa Cidade de Narón</v>
          </cell>
          <cell r="N1042" t="str">
            <v>Club Tenis de Mesa Cidade de Narón</v>
          </cell>
          <cell r="O1042">
            <v>34871</v>
          </cell>
          <cell r="P1042">
            <v>1995</v>
          </cell>
          <cell r="Q1042" t="str">
            <v>Sub-23 M</v>
          </cell>
          <cell r="R1042" t="str">
            <v>M</v>
          </cell>
        </row>
        <row r="1043">
          <cell r="C1043">
            <v>28929</v>
          </cell>
          <cell r="D1043" t="str">
            <v>Varela</v>
          </cell>
          <cell r="E1043" t="str">
            <v>Romero</v>
          </cell>
          <cell r="F1043" t="str">
            <v>Iria</v>
          </cell>
          <cell r="H1043" t="str">
            <v>VARELA</v>
          </cell>
          <cell r="I1043" t="str">
            <v>ROMERO</v>
          </cell>
          <cell r="J1043" t="str">
            <v>IRIA</v>
          </cell>
          <cell r="K1043" t="str">
            <v/>
          </cell>
          <cell r="L1043" t="str">
            <v>Iria Varela R.</v>
          </cell>
          <cell r="M1043" t="str">
            <v>Club Tenis de Mesa Cidade de Narón</v>
          </cell>
          <cell r="N1043" t="str">
            <v>Club Tenis de Mesa Cidade de Narón</v>
          </cell>
          <cell r="O1043">
            <v>38928</v>
          </cell>
          <cell r="P1043">
            <v>2006</v>
          </cell>
          <cell r="Q1043" t="str">
            <v>Benjamín F</v>
          </cell>
          <cell r="R1043" t="str">
            <v>F</v>
          </cell>
        </row>
        <row r="1044">
          <cell r="C1044">
            <v>50223</v>
          </cell>
          <cell r="D1044" t="str">
            <v>Vázquez</v>
          </cell>
          <cell r="E1044" t="str">
            <v>Aneiros</v>
          </cell>
          <cell r="F1044" t="str">
            <v>Sergio</v>
          </cell>
          <cell r="G1044" t="str">
            <v/>
          </cell>
          <cell r="H1044" t="str">
            <v>VAZQUEZ</v>
          </cell>
          <cell r="I1044" t="str">
            <v>ANEIROS</v>
          </cell>
          <cell r="J1044" t="str">
            <v>SERGIO</v>
          </cell>
          <cell r="K1044" t="str">
            <v/>
          </cell>
          <cell r="L1044" t="str">
            <v>Sergio Vázquez A.</v>
          </cell>
          <cell r="M1044" t="str">
            <v>Club Tenis de Mesa Cidade de Narón</v>
          </cell>
          <cell r="N1044" t="str">
            <v>Club Tenis de Mesa Cidade de Narón</v>
          </cell>
          <cell r="P1044">
            <v>0</v>
          </cell>
          <cell r="Q1044" t="str">
            <v>- M</v>
          </cell>
          <cell r="R1044" t="str">
            <v>M</v>
          </cell>
        </row>
        <row r="1045">
          <cell r="C1045">
            <v>20443</v>
          </cell>
          <cell r="D1045" t="str">
            <v>Vázquez</v>
          </cell>
          <cell r="E1045" t="str">
            <v>Dopico</v>
          </cell>
          <cell r="F1045" t="str">
            <v>Alejandro</v>
          </cell>
          <cell r="G1045" t="str">
            <v/>
          </cell>
          <cell r="H1045" t="str">
            <v>VAZQUEZ</v>
          </cell>
          <cell r="I1045" t="str">
            <v>DOPICO</v>
          </cell>
          <cell r="J1045" t="str">
            <v>ALEJANDRO</v>
          </cell>
          <cell r="K1045" t="str">
            <v/>
          </cell>
          <cell r="L1045" t="str">
            <v>Alejandro Vázquez D.</v>
          </cell>
          <cell r="M1045" t="str">
            <v>Club Tenis de Mesa Cidade de Narón</v>
          </cell>
          <cell r="N1045" t="str">
            <v>Club Tenis de Mesa Cidade de Narón</v>
          </cell>
          <cell r="O1045">
            <v>28524</v>
          </cell>
          <cell r="P1045">
            <v>1978</v>
          </cell>
          <cell r="Q1045" t="str">
            <v>Sénior M</v>
          </cell>
          <cell r="R1045" t="str">
            <v>M</v>
          </cell>
        </row>
        <row r="1046">
          <cell r="C1046">
            <v>26611</v>
          </cell>
          <cell r="D1046" t="str">
            <v>Vázquez</v>
          </cell>
          <cell r="E1046" t="str">
            <v>Romero</v>
          </cell>
          <cell r="F1046" t="str">
            <v>Marcos</v>
          </cell>
          <cell r="H1046" t="str">
            <v>VAZQUEZ</v>
          </cell>
          <cell r="I1046" t="str">
            <v>ROMERO</v>
          </cell>
          <cell r="J1046" t="str">
            <v>MARCOS</v>
          </cell>
          <cell r="K1046" t="str">
            <v/>
          </cell>
          <cell r="L1046" t="str">
            <v>Marcos Vázquez R.</v>
          </cell>
          <cell r="M1046" t="str">
            <v>Club Tenis de Mesa Cidade de Narón</v>
          </cell>
          <cell r="N1046" t="str">
            <v>Club Tenis de Mesa Cidade de Narón</v>
          </cell>
          <cell r="O1046">
            <v>38686</v>
          </cell>
          <cell r="P1046">
            <v>2005</v>
          </cell>
          <cell r="Q1046" t="str">
            <v>Alevín M</v>
          </cell>
          <cell r="R1046" t="str">
            <v>M</v>
          </cell>
        </row>
        <row r="1047">
          <cell r="C1047">
            <v>18150</v>
          </cell>
          <cell r="D1047" t="str">
            <v>Veiga</v>
          </cell>
          <cell r="E1047" t="str">
            <v>Hernández</v>
          </cell>
          <cell r="F1047" t="str">
            <v>Rubén</v>
          </cell>
          <cell r="G1047" t="str">
            <v/>
          </cell>
          <cell r="H1047" t="str">
            <v>VEIGA</v>
          </cell>
          <cell r="I1047" t="str">
            <v>HERNANDEZ</v>
          </cell>
          <cell r="J1047" t="str">
            <v>RUBEN</v>
          </cell>
          <cell r="K1047" t="str">
            <v/>
          </cell>
          <cell r="L1047" t="str">
            <v>Rubén Veiga H.</v>
          </cell>
          <cell r="M1047" t="str">
            <v>Club Tenis de Mesa Cidade de Narón</v>
          </cell>
          <cell r="N1047" t="str">
            <v>Club Tenis de Mesa Cidade de Narón</v>
          </cell>
          <cell r="O1047">
            <v>30081</v>
          </cell>
          <cell r="P1047">
            <v>1982</v>
          </cell>
          <cell r="Q1047" t="str">
            <v>Sénior M</v>
          </cell>
          <cell r="R1047" t="str">
            <v>M</v>
          </cell>
        </row>
        <row r="1048">
          <cell r="C1048">
            <v>3243</v>
          </cell>
          <cell r="D1048" t="str">
            <v>Vidal</v>
          </cell>
          <cell r="E1048" t="str">
            <v>Fernández</v>
          </cell>
          <cell r="F1048" t="str">
            <v>Adrián</v>
          </cell>
          <cell r="G1048" t="str">
            <v/>
          </cell>
          <cell r="H1048" t="str">
            <v>VIDAL</v>
          </cell>
          <cell r="I1048" t="str">
            <v>FERNANDEZ</v>
          </cell>
          <cell r="J1048" t="str">
            <v>ADRIAN</v>
          </cell>
          <cell r="K1048" t="str">
            <v/>
          </cell>
          <cell r="L1048" t="str">
            <v>Adrián Vidal F.</v>
          </cell>
          <cell r="M1048" t="str">
            <v>Club Tenis de Mesa Cidade de Narón</v>
          </cell>
          <cell r="N1048" t="str">
            <v>Club Tenis de Mesa Cidade de Narón</v>
          </cell>
          <cell r="O1048">
            <v>32428</v>
          </cell>
          <cell r="P1048">
            <v>1988</v>
          </cell>
          <cell r="Q1048" t="str">
            <v>Sénior M</v>
          </cell>
          <cell r="R1048" t="str">
            <v>M</v>
          </cell>
        </row>
        <row r="1049">
          <cell r="C1049">
            <v>20539</v>
          </cell>
          <cell r="D1049" t="str">
            <v>Vidal</v>
          </cell>
          <cell r="E1049" t="str">
            <v>Fernández</v>
          </cell>
          <cell r="F1049" t="str">
            <v>Mar</v>
          </cell>
          <cell r="G1049" t="str">
            <v/>
          </cell>
          <cell r="H1049" t="str">
            <v>VIDAL</v>
          </cell>
          <cell r="I1049" t="str">
            <v>FERNANDEZ</v>
          </cell>
          <cell r="J1049" t="str">
            <v>MAR</v>
          </cell>
          <cell r="K1049" t="str">
            <v/>
          </cell>
          <cell r="L1049" t="str">
            <v>Mar Vidal F.</v>
          </cell>
          <cell r="M1049" t="str">
            <v>Club Tenis de Mesa Cidade de Narón</v>
          </cell>
          <cell r="N1049" t="str">
            <v>Club Tenis de Mesa Cidade de Narón</v>
          </cell>
          <cell r="O1049">
            <v>36533</v>
          </cell>
          <cell r="P1049">
            <v>2000</v>
          </cell>
          <cell r="Q1049" t="str">
            <v>Juvenil F</v>
          </cell>
          <cell r="R1049" t="str">
            <v>F</v>
          </cell>
        </row>
        <row r="1050">
          <cell r="C1050">
            <v>20532</v>
          </cell>
          <cell r="D1050" t="str">
            <v>Vilariño</v>
          </cell>
          <cell r="E1050" t="str">
            <v>Pérez</v>
          </cell>
          <cell r="F1050" t="str">
            <v>Bruno</v>
          </cell>
          <cell r="G1050" t="str">
            <v/>
          </cell>
          <cell r="H1050" t="str">
            <v>VILARIÑO</v>
          </cell>
          <cell r="I1050" t="str">
            <v>PEREZ</v>
          </cell>
          <cell r="J1050" t="str">
            <v>BRUNO</v>
          </cell>
          <cell r="K1050" t="str">
            <v/>
          </cell>
          <cell r="L1050" t="str">
            <v>Bruno Vilariño P.</v>
          </cell>
          <cell r="M1050" t="str">
            <v>Club Tenis de Mesa Cidade de Narón</v>
          </cell>
          <cell r="N1050" t="str">
            <v>Club Tenis de Mesa Cidade de Narón</v>
          </cell>
          <cell r="O1050">
            <v>37852</v>
          </cell>
          <cell r="P1050">
            <v>2003</v>
          </cell>
          <cell r="Q1050" t="str">
            <v>Infantil M</v>
          </cell>
          <cell r="R1050" t="str">
            <v>M</v>
          </cell>
        </row>
        <row r="1051">
          <cell r="C1051">
            <v>50096</v>
          </cell>
          <cell r="D1051" t="str">
            <v>Vilariño</v>
          </cell>
          <cell r="E1051" t="str">
            <v>Pérez</v>
          </cell>
          <cell r="F1051" t="str">
            <v>Samuel</v>
          </cell>
          <cell r="G1051" t="str">
            <v/>
          </cell>
          <cell r="H1051" t="str">
            <v>VILARIÑO</v>
          </cell>
          <cell r="I1051" t="str">
            <v>PEREZ</v>
          </cell>
          <cell r="J1051" t="str">
            <v>SAMUEL</v>
          </cell>
          <cell r="K1051" t="str">
            <v/>
          </cell>
          <cell r="L1051" t="str">
            <v>Samuel Vilariño P.</v>
          </cell>
          <cell r="M1051" t="str">
            <v>Club Tenis de Mesa Cidade de Narón</v>
          </cell>
          <cell r="N1051" t="str">
            <v>Club Tenis de Mesa Cidade de Narón</v>
          </cell>
          <cell r="O1051">
            <v>38538</v>
          </cell>
          <cell r="P1051">
            <v>2005</v>
          </cell>
          <cell r="Q1051" t="str">
            <v>Alevín M</v>
          </cell>
          <cell r="R1051" t="str">
            <v>M</v>
          </cell>
        </row>
        <row r="1052">
          <cell r="C1052">
            <v>19405</v>
          </cell>
          <cell r="D1052" t="str">
            <v>Vivero</v>
          </cell>
          <cell r="E1052" t="str">
            <v>Pita</v>
          </cell>
          <cell r="F1052" t="str">
            <v>Claudia</v>
          </cell>
          <cell r="G1052" t="str">
            <v/>
          </cell>
          <cell r="H1052" t="str">
            <v>VIVERO</v>
          </cell>
          <cell r="I1052" t="str">
            <v>PITA</v>
          </cell>
          <cell r="J1052" t="str">
            <v>CLAUDIA</v>
          </cell>
          <cell r="K1052" t="str">
            <v/>
          </cell>
          <cell r="L1052" t="str">
            <v>Claudia Vivero P.</v>
          </cell>
          <cell r="M1052" t="str">
            <v>Club Tenis de Mesa Cidade de Narón</v>
          </cell>
          <cell r="N1052" t="str">
            <v>Club Tenis de Mesa Cidade de Narón</v>
          </cell>
          <cell r="O1052">
            <v>37257</v>
          </cell>
          <cell r="P1052">
            <v>2002</v>
          </cell>
          <cell r="Q1052" t="str">
            <v>Infantil F</v>
          </cell>
          <cell r="R1052" t="str">
            <v>F</v>
          </cell>
        </row>
        <row r="1053">
          <cell r="C1053">
            <v>6466</v>
          </cell>
          <cell r="D1053" t="str">
            <v>Yáñez</v>
          </cell>
          <cell r="E1053" t="str">
            <v>Pato</v>
          </cell>
          <cell r="F1053" t="str">
            <v>José</v>
          </cell>
          <cell r="H1053" t="str">
            <v>YAÑEZ</v>
          </cell>
          <cell r="I1053" t="str">
            <v>PATO</v>
          </cell>
          <cell r="J1053" t="str">
            <v>JOSE</v>
          </cell>
          <cell r="K1053" t="str">
            <v/>
          </cell>
          <cell r="L1053" t="str">
            <v>José Yáñez P.</v>
          </cell>
          <cell r="M1053" t="str">
            <v>Club Tenis de Mesa Cidade de Narón</v>
          </cell>
          <cell r="N1053" t="str">
            <v>Club Tenis de Mesa Cidade de Narón</v>
          </cell>
          <cell r="O1053">
            <v>23524</v>
          </cell>
          <cell r="P1053">
            <v>1964</v>
          </cell>
          <cell r="Q1053" t="str">
            <v>Vet +50 M</v>
          </cell>
          <cell r="R1053" t="str">
            <v>M</v>
          </cell>
        </row>
        <row r="1054">
          <cell r="C1054">
            <v>22356</v>
          </cell>
          <cell r="D1054" t="str">
            <v>Alvedro</v>
          </cell>
          <cell r="E1054" t="str">
            <v>Carreira</v>
          </cell>
          <cell r="F1054" t="str">
            <v>Julio</v>
          </cell>
          <cell r="G1054" t="str">
            <v/>
          </cell>
          <cell r="H1054" t="str">
            <v>ALVEDRO</v>
          </cell>
          <cell r="I1054" t="str">
            <v>CARREIRA</v>
          </cell>
          <cell r="J1054" t="str">
            <v>JULIO</v>
          </cell>
          <cell r="K1054" t="str">
            <v/>
          </cell>
          <cell r="L1054" t="str">
            <v>Julio Alvedro C.</v>
          </cell>
          <cell r="M1054" t="str">
            <v>Club Tenis de Mesa Coruña</v>
          </cell>
          <cell r="N1054" t="str">
            <v>Club Tenis de Mesa Coruña</v>
          </cell>
          <cell r="O1054">
            <v>18044</v>
          </cell>
          <cell r="P1054">
            <v>1949</v>
          </cell>
          <cell r="Q1054" t="str">
            <v>Vet +65 M</v>
          </cell>
          <cell r="R1054" t="str">
            <v>M</v>
          </cell>
        </row>
        <row r="1055">
          <cell r="C1055">
            <v>1086</v>
          </cell>
          <cell r="D1055" t="str">
            <v>Amor</v>
          </cell>
          <cell r="E1055" t="str">
            <v>Gómez</v>
          </cell>
          <cell r="F1055" t="str">
            <v>José</v>
          </cell>
          <cell r="G1055" t="str">
            <v>Luis</v>
          </cell>
          <cell r="H1055" t="str">
            <v>AMOR</v>
          </cell>
          <cell r="I1055" t="str">
            <v>GOMEZ</v>
          </cell>
          <cell r="J1055" t="str">
            <v>JOSE</v>
          </cell>
          <cell r="K1055" t="str">
            <v>LUIS</v>
          </cell>
          <cell r="L1055" t="str">
            <v>José L. Amor G.</v>
          </cell>
          <cell r="M1055" t="str">
            <v>Club Tenis de Mesa Coruña</v>
          </cell>
          <cell r="N1055" t="str">
            <v>Club Tenis de Mesa Coruña</v>
          </cell>
          <cell r="O1055">
            <v>24704</v>
          </cell>
          <cell r="P1055">
            <v>1967</v>
          </cell>
          <cell r="Q1055" t="str">
            <v>Vet +50 M</v>
          </cell>
          <cell r="R1055" t="str">
            <v>M</v>
          </cell>
        </row>
        <row r="1056">
          <cell r="C1056">
            <v>5675</v>
          </cell>
          <cell r="D1056" t="str">
            <v>Bolaño</v>
          </cell>
          <cell r="E1056" t="str">
            <v>Modia</v>
          </cell>
          <cell r="F1056" t="str">
            <v>Estefanía</v>
          </cell>
          <cell r="G1056" t="str">
            <v/>
          </cell>
          <cell r="H1056" t="str">
            <v>BOLAÑO</v>
          </cell>
          <cell r="I1056" t="str">
            <v>MODIA</v>
          </cell>
          <cell r="J1056" t="str">
            <v>ESTEFANIA</v>
          </cell>
          <cell r="K1056" t="str">
            <v/>
          </cell>
          <cell r="L1056" t="str">
            <v>Estefanía Bolaño M.</v>
          </cell>
          <cell r="M1056" t="str">
            <v>Club Tenis de Mesa Coruña</v>
          </cell>
          <cell r="N1056" t="str">
            <v>Club Tenis de Mesa Coruña</v>
          </cell>
          <cell r="O1056">
            <v>24791</v>
          </cell>
          <cell r="P1056">
            <v>1967</v>
          </cell>
          <cell r="Q1056" t="str">
            <v>Vet +50 F</v>
          </cell>
          <cell r="R1056" t="str">
            <v>F</v>
          </cell>
        </row>
        <row r="1057">
          <cell r="C1057">
            <v>22360</v>
          </cell>
          <cell r="D1057" t="str">
            <v>Carreras</v>
          </cell>
          <cell r="E1057" t="str">
            <v>Portela</v>
          </cell>
          <cell r="F1057" t="str">
            <v>Carmela</v>
          </cell>
          <cell r="H1057" t="str">
            <v>CARRERAS</v>
          </cell>
          <cell r="I1057" t="str">
            <v>PORTELA</v>
          </cell>
          <cell r="J1057" t="str">
            <v>CARMELA</v>
          </cell>
          <cell r="K1057" t="str">
            <v/>
          </cell>
          <cell r="L1057" t="str">
            <v>Carmela Carreras P.</v>
          </cell>
          <cell r="M1057" t="str">
            <v>Club Tenis de Mesa Coruña</v>
          </cell>
          <cell r="N1057" t="str">
            <v>Club Tenis de Mesa Coruña</v>
          </cell>
          <cell r="O1057">
            <v>25103</v>
          </cell>
          <cell r="P1057">
            <v>1968</v>
          </cell>
          <cell r="Q1057" t="str">
            <v>Vet +40 F</v>
          </cell>
          <cell r="R1057" t="str">
            <v>F</v>
          </cell>
        </row>
        <row r="1058">
          <cell r="C1058">
            <v>518</v>
          </cell>
          <cell r="D1058" t="str">
            <v>Ceide</v>
          </cell>
          <cell r="E1058" t="str">
            <v>Rodríguez</v>
          </cell>
          <cell r="F1058" t="str">
            <v>Beatriz</v>
          </cell>
          <cell r="G1058" t="str">
            <v/>
          </cell>
          <cell r="H1058" t="str">
            <v>CEIDE</v>
          </cell>
          <cell r="I1058" t="str">
            <v>RODRIGUEZ</v>
          </cell>
          <cell r="J1058" t="str">
            <v>BEATRIZ</v>
          </cell>
          <cell r="K1058" t="str">
            <v/>
          </cell>
          <cell r="L1058" t="str">
            <v>Beatriz Ceide R.</v>
          </cell>
          <cell r="M1058" t="str">
            <v>Club Tenis de Mesa Coruña</v>
          </cell>
          <cell r="N1058" t="str">
            <v>Club Tenis de Mesa Coruña</v>
          </cell>
          <cell r="O1058">
            <v>21174</v>
          </cell>
          <cell r="P1058">
            <v>1957</v>
          </cell>
          <cell r="Q1058" t="str">
            <v>Vet +60 F</v>
          </cell>
          <cell r="R1058" t="str">
            <v>F</v>
          </cell>
        </row>
        <row r="1059">
          <cell r="C1059">
            <v>376</v>
          </cell>
          <cell r="D1059" t="str">
            <v>Fernández</v>
          </cell>
          <cell r="E1059" t="str">
            <v>López</v>
          </cell>
          <cell r="F1059" t="str">
            <v>Francisco</v>
          </cell>
          <cell r="G1059" t="str">
            <v/>
          </cell>
          <cell r="H1059" t="str">
            <v>FERNANDEZ</v>
          </cell>
          <cell r="I1059" t="str">
            <v>LOPEZ</v>
          </cell>
          <cell r="J1059" t="str">
            <v>FRANCISCO</v>
          </cell>
          <cell r="K1059" t="str">
            <v/>
          </cell>
          <cell r="L1059" t="str">
            <v>Francisco Fernández L.</v>
          </cell>
          <cell r="M1059" t="str">
            <v>Club Tenis de Mesa Coruña</v>
          </cell>
          <cell r="N1059" t="str">
            <v>Club Tenis de Mesa Coruña</v>
          </cell>
          <cell r="O1059">
            <v>20232</v>
          </cell>
          <cell r="P1059">
            <v>1955</v>
          </cell>
          <cell r="Q1059" t="str">
            <v>Vet +60 M</v>
          </cell>
          <cell r="R1059" t="str">
            <v>M</v>
          </cell>
        </row>
        <row r="1060">
          <cell r="C1060">
            <v>5870</v>
          </cell>
          <cell r="D1060" t="str">
            <v>Fernández</v>
          </cell>
          <cell r="E1060" t="str">
            <v>Ramos</v>
          </cell>
          <cell r="F1060" t="str">
            <v>Francisco</v>
          </cell>
          <cell r="G1060" t="str">
            <v>Javier</v>
          </cell>
          <cell r="H1060" t="str">
            <v>FERNANDEZ</v>
          </cell>
          <cell r="I1060" t="str">
            <v>RAMOS</v>
          </cell>
          <cell r="J1060" t="str">
            <v>FRANCISCO</v>
          </cell>
          <cell r="K1060" t="str">
            <v>JAVIER</v>
          </cell>
          <cell r="L1060" t="str">
            <v>Francisco J. Fernández R.</v>
          </cell>
          <cell r="M1060" t="str">
            <v>Club Tenis de Mesa Coruña</v>
          </cell>
          <cell r="N1060" t="str">
            <v>Club Tenis de Mesa Coruña</v>
          </cell>
          <cell r="O1060">
            <v>18132</v>
          </cell>
          <cell r="P1060">
            <v>1949</v>
          </cell>
          <cell r="Q1060" t="str">
            <v>Vet +65 M</v>
          </cell>
          <cell r="R1060" t="str">
            <v>M</v>
          </cell>
        </row>
        <row r="1061">
          <cell r="C1061">
            <v>9978</v>
          </cell>
          <cell r="D1061" t="str">
            <v>Ferreiro</v>
          </cell>
          <cell r="E1061" t="str">
            <v>Lage</v>
          </cell>
          <cell r="F1061" t="str">
            <v>Juan</v>
          </cell>
          <cell r="G1061" t="str">
            <v>Ángel</v>
          </cell>
          <cell r="H1061" t="str">
            <v>FERREIRO</v>
          </cell>
          <cell r="I1061" t="str">
            <v>LAGE</v>
          </cell>
          <cell r="J1061" t="str">
            <v>JUAN</v>
          </cell>
          <cell r="K1061" t="str">
            <v>ANGEL</v>
          </cell>
          <cell r="L1061" t="str">
            <v>Juan Á. Ferreiro L.</v>
          </cell>
          <cell r="M1061" t="str">
            <v>Club Tenis de Mesa Coruña</v>
          </cell>
          <cell r="N1061" t="str">
            <v>Club Tenis de Mesa Coruña</v>
          </cell>
          <cell r="O1061">
            <v>28260</v>
          </cell>
          <cell r="P1061">
            <v>1977</v>
          </cell>
          <cell r="Q1061" t="str">
            <v>Vet +40 M</v>
          </cell>
          <cell r="R1061" t="str">
            <v>M</v>
          </cell>
        </row>
        <row r="1062">
          <cell r="C1062">
            <v>225</v>
          </cell>
          <cell r="D1062" t="str">
            <v>González</v>
          </cell>
          <cell r="E1062" t="str">
            <v>Rodríguez</v>
          </cell>
          <cell r="F1062" t="str">
            <v>Francisco</v>
          </cell>
          <cell r="G1062" t="str">
            <v>Javier</v>
          </cell>
          <cell r="H1062" t="str">
            <v>GONZALEZ</v>
          </cell>
          <cell r="I1062" t="str">
            <v>RODRIGUEZ</v>
          </cell>
          <cell r="J1062" t="str">
            <v>FRANCISCO</v>
          </cell>
          <cell r="K1062" t="str">
            <v>JAVIER</v>
          </cell>
          <cell r="L1062" t="str">
            <v>Francisco J. González R.</v>
          </cell>
          <cell r="M1062" t="str">
            <v>Club Tenis de Mesa Coruña</v>
          </cell>
          <cell r="N1062" t="str">
            <v>Club Tenis de Mesa Coruña</v>
          </cell>
          <cell r="O1062">
            <v>18752</v>
          </cell>
          <cell r="P1062">
            <v>1951</v>
          </cell>
          <cell r="Q1062" t="str">
            <v>Vet +65 M</v>
          </cell>
          <cell r="R1062" t="str">
            <v>M</v>
          </cell>
        </row>
        <row r="1063">
          <cell r="C1063">
            <v>22355</v>
          </cell>
          <cell r="D1063" t="str">
            <v>Jiménez</v>
          </cell>
          <cell r="E1063" t="str">
            <v>Domínguez</v>
          </cell>
          <cell r="F1063" t="str">
            <v>Felipe</v>
          </cell>
          <cell r="G1063" t="str">
            <v>Javier</v>
          </cell>
          <cell r="H1063" t="str">
            <v>JIMENEZ</v>
          </cell>
          <cell r="I1063" t="str">
            <v>DOMINGUEZ</v>
          </cell>
          <cell r="J1063" t="str">
            <v>FELIPE</v>
          </cell>
          <cell r="K1063" t="str">
            <v>JAVIER</v>
          </cell>
          <cell r="L1063" t="str">
            <v>Felipe J. Jiménez D.</v>
          </cell>
          <cell r="M1063" t="str">
            <v>Club Tenis de Mesa Coruña</v>
          </cell>
          <cell r="N1063" t="str">
            <v>Club Tenis de Mesa Coruña</v>
          </cell>
          <cell r="O1063">
            <v>24902</v>
          </cell>
          <cell r="P1063">
            <v>1968</v>
          </cell>
          <cell r="Q1063" t="str">
            <v>Vet +40 M</v>
          </cell>
          <cell r="R1063" t="str">
            <v>M</v>
          </cell>
        </row>
        <row r="1064">
          <cell r="C1064">
            <v>353</v>
          </cell>
          <cell r="D1064" t="str">
            <v>López</v>
          </cell>
          <cell r="E1064" t="str">
            <v>Vázquez</v>
          </cell>
          <cell r="F1064" t="str">
            <v>Concepción</v>
          </cell>
          <cell r="G1064" t="str">
            <v/>
          </cell>
          <cell r="H1064" t="str">
            <v>LOPEZ</v>
          </cell>
          <cell r="I1064" t="str">
            <v>VAZQUEZ</v>
          </cell>
          <cell r="J1064" t="str">
            <v>CONCEPCION</v>
          </cell>
          <cell r="K1064" t="str">
            <v/>
          </cell>
          <cell r="L1064" t="str">
            <v>Concepción López V.</v>
          </cell>
          <cell r="M1064" t="str">
            <v>Club Tenis de Mesa Coruña</v>
          </cell>
          <cell r="N1064" t="str">
            <v>Club Tenis de Mesa Coruña</v>
          </cell>
          <cell r="O1064">
            <v>20021</v>
          </cell>
          <cell r="P1064">
            <v>1954</v>
          </cell>
          <cell r="Q1064" t="str">
            <v>Vet +60 F</v>
          </cell>
          <cell r="R1064" t="str">
            <v>F</v>
          </cell>
        </row>
        <row r="1065">
          <cell r="C1065">
            <v>595</v>
          </cell>
          <cell r="D1065" t="str">
            <v>Miguélez</v>
          </cell>
          <cell r="E1065" t="str">
            <v>Pita</v>
          </cell>
          <cell r="F1065" t="str">
            <v>Juan</v>
          </cell>
          <cell r="G1065" t="str">
            <v>José</v>
          </cell>
          <cell r="H1065" t="str">
            <v>MIGUELEZ</v>
          </cell>
          <cell r="I1065" t="str">
            <v>PITA</v>
          </cell>
          <cell r="J1065" t="str">
            <v>JUAN</v>
          </cell>
          <cell r="K1065" t="str">
            <v>JOSE</v>
          </cell>
          <cell r="L1065" t="str">
            <v>Juan J. Miguélez P.</v>
          </cell>
          <cell r="M1065" t="str">
            <v>Club Tenis de Mesa Coruña</v>
          </cell>
          <cell r="N1065" t="str">
            <v>Club Tenis de Mesa Coruña</v>
          </cell>
          <cell r="O1065">
            <v>21659</v>
          </cell>
          <cell r="P1065">
            <v>1959</v>
          </cell>
          <cell r="Q1065" t="str">
            <v>Vet +50 M</v>
          </cell>
          <cell r="R1065" t="str">
            <v>M</v>
          </cell>
        </row>
        <row r="1066">
          <cell r="C1066">
            <v>14452</v>
          </cell>
          <cell r="D1066" t="str">
            <v>Paz</v>
          </cell>
          <cell r="E1066" t="str">
            <v>López</v>
          </cell>
          <cell r="F1066" t="str">
            <v>María</v>
          </cell>
          <cell r="G1066" t="str">
            <v>Dolores</v>
          </cell>
          <cell r="H1066" t="str">
            <v>PAZ</v>
          </cell>
          <cell r="I1066" t="str">
            <v>LOPEZ</v>
          </cell>
          <cell r="J1066" t="str">
            <v>MARIA</v>
          </cell>
          <cell r="K1066" t="str">
            <v>DOLORES</v>
          </cell>
          <cell r="L1066" t="str">
            <v>María D. Paz L.</v>
          </cell>
          <cell r="M1066" t="str">
            <v>Club Tenis de Mesa Coruña</v>
          </cell>
          <cell r="N1066" t="str">
            <v>Club Tenis de Mesa Coruña</v>
          </cell>
          <cell r="O1066">
            <v>22352</v>
          </cell>
          <cell r="P1066">
            <v>1961</v>
          </cell>
          <cell r="Q1066" t="str">
            <v>Vet +50 F</v>
          </cell>
          <cell r="R1066" t="str">
            <v>F</v>
          </cell>
        </row>
        <row r="1067">
          <cell r="C1067">
            <v>9139</v>
          </cell>
          <cell r="D1067" t="str">
            <v>Rodríguez</v>
          </cell>
          <cell r="E1067" t="str">
            <v>Piñón</v>
          </cell>
          <cell r="F1067" t="str">
            <v>Isabel</v>
          </cell>
          <cell r="G1067" t="str">
            <v/>
          </cell>
          <cell r="H1067" t="str">
            <v>RODRIGUEZ</v>
          </cell>
          <cell r="I1067" t="str">
            <v>PIÑON</v>
          </cell>
          <cell r="J1067" t="str">
            <v>ISABEL</v>
          </cell>
          <cell r="K1067" t="str">
            <v/>
          </cell>
          <cell r="L1067" t="str">
            <v>Isabel Rodríguez P.</v>
          </cell>
          <cell r="M1067" t="str">
            <v>Club Tenis de Mesa Coruña</v>
          </cell>
          <cell r="N1067" t="str">
            <v>Club Tenis de Mesa Coruña</v>
          </cell>
          <cell r="O1067">
            <v>21206</v>
          </cell>
          <cell r="P1067">
            <v>1958</v>
          </cell>
          <cell r="Q1067" t="str">
            <v>Vet +50 F</v>
          </cell>
          <cell r="R1067" t="str">
            <v>F</v>
          </cell>
        </row>
        <row r="1068">
          <cell r="C1068">
            <v>22358</v>
          </cell>
          <cell r="D1068" t="str">
            <v>Rodríguez</v>
          </cell>
          <cell r="E1068" t="str">
            <v>Queiruga</v>
          </cell>
          <cell r="F1068" t="str">
            <v>Jorge</v>
          </cell>
          <cell r="H1068" t="str">
            <v>RODRIGUEZ</v>
          </cell>
          <cell r="I1068" t="str">
            <v>QUEIRUGA</v>
          </cell>
          <cell r="J1068" t="str">
            <v>JORGE</v>
          </cell>
          <cell r="K1068" t="str">
            <v/>
          </cell>
          <cell r="L1068" t="str">
            <v>Jorge Rodríguez Q.</v>
          </cell>
          <cell r="M1068" t="str">
            <v>Club Tenis de Mesa Coruña</v>
          </cell>
          <cell r="N1068" t="str">
            <v>Club Tenis de Mesa Coruña</v>
          </cell>
          <cell r="O1068">
            <v>25932</v>
          </cell>
          <cell r="P1068">
            <v>1970</v>
          </cell>
          <cell r="Q1068" t="str">
            <v>Vet +40 M</v>
          </cell>
          <cell r="R1068" t="str">
            <v>M</v>
          </cell>
        </row>
        <row r="1069">
          <cell r="C1069">
            <v>694</v>
          </cell>
          <cell r="D1069" t="str">
            <v>Rodríguez</v>
          </cell>
          <cell r="E1069" t="str">
            <v>Vázquez</v>
          </cell>
          <cell r="F1069" t="str">
            <v>Juan</v>
          </cell>
          <cell r="G1069" t="str">
            <v>Carlos</v>
          </cell>
          <cell r="H1069" t="str">
            <v>RODRIGUEZ</v>
          </cell>
          <cell r="I1069" t="str">
            <v>VAZQUEZ</v>
          </cell>
          <cell r="J1069" t="str">
            <v>JUAN</v>
          </cell>
          <cell r="K1069" t="str">
            <v>CARLOS</v>
          </cell>
          <cell r="L1069" t="str">
            <v>Juan C. Rodríguez V.</v>
          </cell>
          <cell r="M1069" t="str">
            <v>Club Tenis de Mesa Coruña</v>
          </cell>
          <cell r="N1069" t="str">
            <v>Club Tenis de Mesa Coruña</v>
          </cell>
          <cell r="O1069">
            <v>22226</v>
          </cell>
          <cell r="P1069">
            <v>1960</v>
          </cell>
          <cell r="Q1069" t="str">
            <v>Vet +50 M</v>
          </cell>
          <cell r="R1069" t="str">
            <v>M</v>
          </cell>
        </row>
        <row r="1070">
          <cell r="C1070">
            <v>24218</v>
          </cell>
          <cell r="D1070" t="str">
            <v>Varela</v>
          </cell>
          <cell r="E1070" t="str">
            <v>Simo</v>
          </cell>
          <cell r="F1070" t="str">
            <v>Pilar</v>
          </cell>
          <cell r="H1070" t="str">
            <v>VARELA</v>
          </cell>
          <cell r="I1070" t="str">
            <v>SIMO</v>
          </cell>
          <cell r="J1070" t="str">
            <v>PILAR</v>
          </cell>
          <cell r="K1070" t="str">
            <v/>
          </cell>
          <cell r="L1070" t="str">
            <v>Pilar Varela S.</v>
          </cell>
          <cell r="M1070" t="str">
            <v>Club Tenis de Mesa Coruña</v>
          </cell>
          <cell r="N1070" t="str">
            <v>Club Tenis de Mesa Coruña</v>
          </cell>
          <cell r="O1070">
            <v>22541</v>
          </cell>
          <cell r="P1070">
            <v>1961</v>
          </cell>
          <cell r="Q1070" t="str">
            <v>Vet +50 F</v>
          </cell>
          <cell r="R1070" t="str">
            <v>F</v>
          </cell>
        </row>
        <row r="1071">
          <cell r="C1071">
            <v>50119</v>
          </cell>
          <cell r="D1071" t="str">
            <v>Calvo</v>
          </cell>
          <cell r="E1071" t="str">
            <v>Ríos</v>
          </cell>
          <cell r="F1071" t="str">
            <v>Juan</v>
          </cell>
          <cell r="G1071" t="str">
            <v>María</v>
          </cell>
          <cell r="H1071" t="str">
            <v>CALVO</v>
          </cell>
          <cell r="I1071" t="str">
            <v>RIOS</v>
          </cell>
          <cell r="J1071" t="str">
            <v>JUAN</v>
          </cell>
          <cell r="K1071" t="str">
            <v>MARIA</v>
          </cell>
          <cell r="L1071" t="str">
            <v>Juan M. Calvo R.</v>
          </cell>
          <cell r="M1071" t="str">
            <v>Club Tenis de Mesa Espedregada</v>
          </cell>
          <cell r="N1071" t="str">
            <v>Club Tenis de Mesa Espedregada</v>
          </cell>
          <cell r="O1071">
            <v>23917</v>
          </cell>
          <cell r="P1071">
            <v>1965</v>
          </cell>
          <cell r="Q1071" t="str">
            <v>Vet +50 M</v>
          </cell>
          <cell r="R1071" t="str">
            <v>M</v>
          </cell>
        </row>
        <row r="1072">
          <cell r="C1072">
            <v>19237</v>
          </cell>
          <cell r="D1072" t="str">
            <v>Iglesias</v>
          </cell>
          <cell r="E1072" t="str">
            <v>Sánchez</v>
          </cell>
          <cell r="F1072" t="str">
            <v>Anxo</v>
          </cell>
          <cell r="G1072" t="str">
            <v/>
          </cell>
          <cell r="H1072" t="str">
            <v>IGLESIAS</v>
          </cell>
          <cell r="I1072" t="str">
            <v>SANCHEZ</v>
          </cell>
          <cell r="J1072" t="str">
            <v>ANXO</v>
          </cell>
          <cell r="K1072" t="str">
            <v/>
          </cell>
          <cell r="L1072" t="str">
            <v>Anxo Iglesias S.</v>
          </cell>
          <cell r="M1072" t="str">
            <v>Club Tenis de Mesa Espedregada</v>
          </cell>
          <cell r="N1072" t="str">
            <v>Club Tenis de Mesa Espedregada</v>
          </cell>
          <cell r="O1072">
            <v>25645</v>
          </cell>
          <cell r="P1072">
            <v>1970</v>
          </cell>
          <cell r="Q1072" t="str">
            <v>Vet +40 M</v>
          </cell>
          <cell r="R1072" t="str">
            <v>M</v>
          </cell>
        </row>
        <row r="1073">
          <cell r="C1073">
            <v>50120</v>
          </cell>
          <cell r="D1073" t="str">
            <v>Pampín</v>
          </cell>
          <cell r="E1073" t="str">
            <v>Pampín</v>
          </cell>
          <cell r="F1073" t="str">
            <v>Julio</v>
          </cell>
          <cell r="G1073" t="str">
            <v/>
          </cell>
          <cell r="H1073" t="str">
            <v>PAMPIN</v>
          </cell>
          <cell r="I1073" t="str">
            <v>PAMPIN</v>
          </cell>
          <cell r="J1073" t="str">
            <v>JULIO</v>
          </cell>
          <cell r="K1073" t="str">
            <v/>
          </cell>
          <cell r="L1073" t="str">
            <v>Julio Pampín P.</v>
          </cell>
          <cell r="M1073" t="str">
            <v>Club Tenis de Mesa Espedregada</v>
          </cell>
          <cell r="N1073" t="str">
            <v>Club Tenis de Mesa Espedregada</v>
          </cell>
          <cell r="O1073">
            <v>27531</v>
          </cell>
          <cell r="P1073">
            <v>1975</v>
          </cell>
          <cell r="Q1073" t="str">
            <v>Vet +40 M</v>
          </cell>
          <cell r="R1073" t="str">
            <v>M</v>
          </cell>
        </row>
        <row r="1074">
          <cell r="C1074">
            <v>3794</v>
          </cell>
          <cell r="D1074" t="str">
            <v>Blanco</v>
          </cell>
          <cell r="E1074" t="str">
            <v>Moa</v>
          </cell>
          <cell r="F1074" t="str">
            <v>José</v>
          </cell>
          <cell r="G1074" t="str">
            <v>Antonio</v>
          </cell>
          <cell r="H1074" t="str">
            <v>BLANCO</v>
          </cell>
          <cell r="I1074" t="str">
            <v>MOA</v>
          </cell>
          <cell r="J1074" t="str">
            <v>JOSE</v>
          </cell>
          <cell r="K1074" t="str">
            <v>ANTONIO</v>
          </cell>
          <cell r="L1074" t="str">
            <v>José A. Blanco M.</v>
          </cell>
          <cell r="M1074" t="str">
            <v>Club Tenis de Mesa Lalín</v>
          </cell>
          <cell r="N1074" t="str">
            <v>Club Tenis de Mesa Lalín</v>
          </cell>
          <cell r="O1074">
            <v>33579</v>
          </cell>
          <cell r="P1074">
            <v>1991</v>
          </cell>
          <cell r="Q1074" t="str">
            <v>Sénior M</v>
          </cell>
          <cell r="R1074" t="str">
            <v>M</v>
          </cell>
        </row>
        <row r="1075">
          <cell r="C1075">
            <v>712</v>
          </cell>
          <cell r="D1075" t="str">
            <v>Crespo</v>
          </cell>
          <cell r="E1075" t="str">
            <v>Iglesias</v>
          </cell>
          <cell r="F1075" t="str">
            <v>Antonio</v>
          </cell>
          <cell r="G1075" t="str">
            <v/>
          </cell>
          <cell r="H1075" t="str">
            <v>CRESPO</v>
          </cell>
          <cell r="I1075" t="str">
            <v>IGLESIAS</v>
          </cell>
          <cell r="J1075" t="str">
            <v>ANTONIO</v>
          </cell>
          <cell r="K1075" t="str">
            <v/>
          </cell>
          <cell r="L1075" t="str">
            <v>Antonio Crespo I.</v>
          </cell>
          <cell r="M1075" t="str">
            <v>Club Tenis de Mesa Lalín</v>
          </cell>
          <cell r="N1075" t="str">
            <v>Club Tenis de Mesa Lalín</v>
          </cell>
          <cell r="O1075">
            <v>22367</v>
          </cell>
          <cell r="P1075">
            <v>1961</v>
          </cell>
          <cell r="Q1075" t="str">
            <v>Vet +50 M</v>
          </cell>
          <cell r="R1075" t="str">
            <v>M</v>
          </cell>
        </row>
        <row r="1076">
          <cell r="C1076">
            <v>1188</v>
          </cell>
          <cell r="D1076" t="str">
            <v>Fernández</v>
          </cell>
          <cell r="E1076" t="str">
            <v>Saavedra</v>
          </cell>
          <cell r="F1076" t="str">
            <v>Manuel</v>
          </cell>
          <cell r="G1076" t="str">
            <v/>
          </cell>
          <cell r="H1076" t="str">
            <v>FERNANDEZ</v>
          </cell>
          <cell r="I1076" t="str">
            <v>SAAVEDRA</v>
          </cell>
          <cell r="J1076" t="str">
            <v>MANUEL</v>
          </cell>
          <cell r="K1076" t="str">
            <v/>
          </cell>
          <cell r="L1076" t="str">
            <v>Manuel Fernández S.</v>
          </cell>
          <cell r="M1076" t="str">
            <v>Club Tenis de Mesa Lalín</v>
          </cell>
          <cell r="N1076" t="str">
            <v>Club Tenis de Mesa Lalín</v>
          </cell>
          <cell r="O1076">
            <v>25316</v>
          </cell>
          <cell r="P1076">
            <v>1969</v>
          </cell>
          <cell r="Q1076" t="str">
            <v>Vet +40 M</v>
          </cell>
          <cell r="R1076" t="str">
            <v>M</v>
          </cell>
        </row>
        <row r="1077">
          <cell r="C1077">
            <v>15999</v>
          </cell>
          <cell r="D1077" t="str">
            <v>González</v>
          </cell>
          <cell r="E1077" t="str">
            <v>Pedrouzo</v>
          </cell>
          <cell r="F1077" t="str">
            <v>Antonio</v>
          </cell>
          <cell r="G1077" t="str">
            <v>Adrián</v>
          </cell>
          <cell r="H1077" t="str">
            <v>GONZALEZ</v>
          </cell>
          <cell r="I1077" t="str">
            <v>PEDROUZO</v>
          </cell>
          <cell r="J1077" t="str">
            <v>ANTONIO</v>
          </cell>
          <cell r="K1077" t="str">
            <v>ADRIAN</v>
          </cell>
          <cell r="L1077" t="str">
            <v>Antonio A. González P.</v>
          </cell>
          <cell r="M1077" t="str">
            <v>Club Tenis de Mesa Lalín</v>
          </cell>
          <cell r="N1077" t="str">
            <v>Club Tenis de Mesa Lalín</v>
          </cell>
          <cell r="O1077">
            <v>36361</v>
          </cell>
          <cell r="P1077">
            <v>1999</v>
          </cell>
          <cell r="Q1077" t="str">
            <v>Juvenil M</v>
          </cell>
          <cell r="R1077" t="str">
            <v>M</v>
          </cell>
        </row>
        <row r="1078">
          <cell r="C1078">
            <v>15998</v>
          </cell>
          <cell r="D1078" t="str">
            <v>González</v>
          </cell>
          <cell r="E1078" t="str">
            <v>Vázquez</v>
          </cell>
          <cell r="F1078" t="str">
            <v>Francisco</v>
          </cell>
          <cell r="G1078" t="str">
            <v>Javier</v>
          </cell>
          <cell r="H1078" t="str">
            <v>GONZALEZ</v>
          </cell>
          <cell r="I1078" t="str">
            <v>VAZQUEZ</v>
          </cell>
          <cell r="J1078" t="str">
            <v>FRANCISCO</v>
          </cell>
          <cell r="K1078" t="str">
            <v>JAVIER</v>
          </cell>
          <cell r="L1078" t="str">
            <v>Francisco J. González V.</v>
          </cell>
          <cell r="M1078" t="str">
            <v>Club Tenis de Mesa Lalín</v>
          </cell>
          <cell r="N1078" t="str">
            <v>Club Tenis de Mesa Lalín</v>
          </cell>
          <cell r="O1078">
            <v>24216</v>
          </cell>
          <cell r="P1078">
            <v>1966</v>
          </cell>
          <cell r="Q1078" t="str">
            <v>Vet +50 M</v>
          </cell>
          <cell r="R1078" t="str">
            <v>M</v>
          </cell>
        </row>
        <row r="1079">
          <cell r="C1079">
            <v>50190</v>
          </cell>
          <cell r="D1079" t="str">
            <v>Méndez</v>
          </cell>
          <cell r="E1079" t="str">
            <v>Taboada</v>
          </cell>
          <cell r="F1079" t="str">
            <v>Alberto</v>
          </cell>
          <cell r="G1079" t="str">
            <v>José</v>
          </cell>
          <cell r="H1079" t="str">
            <v>MENDEZ</v>
          </cell>
          <cell r="I1079" t="str">
            <v>TABOADA</v>
          </cell>
          <cell r="J1079" t="str">
            <v>ALBERTO</v>
          </cell>
          <cell r="K1079" t="str">
            <v>JOSE</v>
          </cell>
          <cell r="L1079" t="str">
            <v>Alberto J. Méndez T.</v>
          </cell>
          <cell r="M1079" t="str">
            <v>Club Tenis de Mesa Lalín</v>
          </cell>
          <cell r="N1079" t="str">
            <v>Club Tenis de Mesa Lalín</v>
          </cell>
          <cell r="O1079">
            <v>32876</v>
          </cell>
          <cell r="P1079">
            <v>1990</v>
          </cell>
          <cell r="Q1079" t="str">
            <v>Sénior M</v>
          </cell>
          <cell r="R1079" t="str">
            <v>M</v>
          </cell>
        </row>
        <row r="1080">
          <cell r="C1080">
            <v>3275</v>
          </cell>
          <cell r="D1080" t="str">
            <v>Silva</v>
          </cell>
          <cell r="E1080" t="str">
            <v>Rodríguez</v>
          </cell>
          <cell r="F1080" t="str">
            <v>Julio</v>
          </cell>
          <cell r="H1080" t="str">
            <v>SILVA</v>
          </cell>
          <cell r="I1080" t="str">
            <v>RODRIGUEZ</v>
          </cell>
          <cell r="J1080" t="str">
            <v>JULIO</v>
          </cell>
          <cell r="K1080" t="str">
            <v/>
          </cell>
          <cell r="L1080" t="str">
            <v>Julio Silva R.</v>
          </cell>
          <cell r="M1080" t="str">
            <v>Club Tenis de Mesa Lalín</v>
          </cell>
          <cell r="N1080" t="str">
            <v>Club Tenis de Mesa Lalín</v>
          </cell>
          <cell r="O1080">
            <v>32501</v>
          </cell>
          <cell r="P1080">
            <v>1988</v>
          </cell>
          <cell r="Q1080" t="str">
            <v>Sénior M</v>
          </cell>
          <cell r="R1080" t="str">
            <v>M</v>
          </cell>
        </row>
        <row r="1081">
          <cell r="C1081">
            <v>14517</v>
          </cell>
          <cell r="D1081" t="str">
            <v>Soto</v>
          </cell>
          <cell r="E1081" t="str">
            <v>Telmo</v>
          </cell>
          <cell r="F1081" t="str">
            <v>Brais</v>
          </cell>
          <cell r="G1081" t="str">
            <v/>
          </cell>
          <cell r="H1081" t="str">
            <v>SOTO</v>
          </cell>
          <cell r="I1081" t="str">
            <v>TELMO</v>
          </cell>
          <cell r="J1081" t="str">
            <v>BRAIS</v>
          </cell>
          <cell r="K1081" t="str">
            <v/>
          </cell>
          <cell r="L1081" t="str">
            <v>Brais Soto T.</v>
          </cell>
          <cell r="M1081" t="str">
            <v>Club Tenis de Mesa Lalín</v>
          </cell>
          <cell r="N1081" t="str">
            <v>Club Tenis de Mesa Lalín</v>
          </cell>
          <cell r="O1081">
            <v>35093</v>
          </cell>
          <cell r="P1081">
            <v>1996</v>
          </cell>
          <cell r="Q1081" t="str">
            <v>Sub-23 M</v>
          </cell>
          <cell r="R1081" t="str">
            <v>M</v>
          </cell>
        </row>
        <row r="1082">
          <cell r="C1082">
            <v>7593</v>
          </cell>
          <cell r="D1082" t="str">
            <v>Soto</v>
          </cell>
          <cell r="E1082" t="str">
            <v>Telmo</v>
          </cell>
          <cell r="F1082" t="str">
            <v>Breogán</v>
          </cell>
          <cell r="G1082" t="str">
            <v/>
          </cell>
          <cell r="H1082" t="str">
            <v>SOTO</v>
          </cell>
          <cell r="I1082" t="str">
            <v>TELMO</v>
          </cell>
          <cell r="J1082" t="str">
            <v>BREOGAN</v>
          </cell>
          <cell r="K1082" t="str">
            <v/>
          </cell>
          <cell r="L1082" t="str">
            <v>Breogán Soto T.</v>
          </cell>
          <cell r="M1082" t="str">
            <v>Club Tenis de Mesa Lalín</v>
          </cell>
          <cell r="N1082" t="str">
            <v>Club Tenis de Mesa Lalín</v>
          </cell>
          <cell r="O1082">
            <v>33219</v>
          </cell>
          <cell r="P1082">
            <v>1990</v>
          </cell>
          <cell r="Q1082" t="str">
            <v>Sénior M</v>
          </cell>
          <cell r="R1082" t="str">
            <v>M</v>
          </cell>
        </row>
        <row r="1083">
          <cell r="C1083">
            <v>6166</v>
          </cell>
          <cell r="D1083" t="str">
            <v>Túñez</v>
          </cell>
          <cell r="E1083" t="str">
            <v>de la Barrera</v>
          </cell>
          <cell r="F1083" t="str">
            <v>Marcelino</v>
          </cell>
          <cell r="G1083" t="str">
            <v/>
          </cell>
          <cell r="H1083" t="str">
            <v>TUÑEZ</v>
          </cell>
          <cell r="I1083" t="str">
            <v>DE LA BARRERA</v>
          </cell>
          <cell r="J1083" t="str">
            <v>MARCELINO</v>
          </cell>
          <cell r="K1083" t="str">
            <v/>
          </cell>
          <cell r="L1083" t="str">
            <v>Marcelino Túñez d.</v>
          </cell>
          <cell r="M1083" t="str">
            <v>Club Tenis de Mesa Lalín</v>
          </cell>
          <cell r="N1083" t="str">
            <v>Club Tenis de Mesa Lalín</v>
          </cell>
          <cell r="O1083">
            <v>24611</v>
          </cell>
          <cell r="P1083">
            <v>1967</v>
          </cell>
          <cell r="Q1083" t="str">
            <v>Vet +50 M</v>
          </cell>
          <cell r="R1083" t="str">
            <v>M</v>
          </cell>
        </row>
        <row r="1084">
          <cell r="C1084">
            <v>7592</v>
          </cell>
          <cell r="D1084" t="str">
            <v>Vilariño</v>
          </cell>
          <cell r="E1084" t="str">
            <v>Fidalgo</v>
          </cell>
          <cell r="F1084" t="str">
            <v>Tomás</v>
          </cell>
          <cell r="G1084" t="str">
            <v/>
          </cell>
          <cell r="H1084" t="str">
            <v>VILARIÑO</v>
          </cell>
          <cell r="I1084" t="str">
            <v>FIDALGO</v>
          </cell>
          <cell r="J1084" t="str">
            <v>TOMAS</v>
          </cell>
          <cell r="K1084" t="str">
            <v/>
          </cell>
          <cell r="L1084" t="str">
            <v>Tomás Vilariño F.</v>
          </cell>
          <cell r="M1084" t="str">
            <v>Club Tenis de Mesa Lalín</v>
          </cell>
          <cell r="N1084" t="str">
            <v>Club Tenis de Mesa Lalín</v>
          </cell>
          <cell r="O1084">
            <v>29251</v>
          </cell>
          <cell r="P1084">
            <v>1980</v>
          </cell>
          <cell r="Q1084" t="str">
            <v>Sénior M</v>
          </cell>
          <cell r="R1084" t="str">
            <v>M</v>
          </cell>
        </row>
        <row r="1085">
          <cell r="C1085">
            <v>50191</v>
          </cell>
          <cell r="D1085" t="str">
            <v>Weber</v>
          </cell>
          <cell r="E1085" t="str">
            <v/>
          </cell>
          <cell r="F1085" t="str">
            <v>Sergio</v>
          </cell>
          <cell r="G1085" t="str">
            <v/>
          </cell>
          <cell r="H1085" t="str">
            <v>WEBER</v>
          </cell>
          <cell r="I1085" t="str">
            <v/>
          </cell>
          <cell r="J1085" t="str">
            <v>SERGIO</v>
          </cell>
          <cell r="K1085" t="str">
            <v/>
          </cell>
          <cell r="L1085" t="str">
            <v>Sergio Weber</v>
          </cell>
          <cell r="M1085" t="str">
            <v>Club Tenis de Mesa Lalín</v>
          </cell>
          <cell r="N1085" t="str">
            <v>Club Tenis de Mesa Lalín</v>
          </cell>
          <cell r="O1085">
            <v>16350</v>
          </cell>
          <cell r="P1085">
            <v>1944</v>
          </cell>
          <cell r="Q1085" t="str">
            <v>Vet +65 M</v>
          </cell>
          <cell r="R1085" t="str">
            <v>M</v>
          </cell>
        </row>
        <row r="1086">
          <cell r="C1086">
            <v>50074</v>
          </cell>
          <cell r="D1086" t="str">
            <v>Alonso</v>
          </cell>
          <cell r="E1086" t="str">
            <v>Sánchez</v>
          </cell>
          <cell r="F1086" t="str">
            <v>Eugenio</v>
          </cell>
          <cell r="G1086" t="str">
            <v/>
          </cell>
          <cell r="H1086" t="str">
            <v>ALONSO</v>
          </cell>
          <cell r="I1086" t="str">
            <v>SANCHEZ</v>
          </cell>
          <cell r="J1086" t="str">
            <v>EUGENIO</v>
          </cell>
          <cell r="K1086" t="str">
            <v/>
          </cell>
          <cell r="L1086" t="str">
            <v>Eugenio Alonso S.</v>
          </cell>
          <cell r="M1086" t="str">
            <v>Club Tenis de Mesa Naútico de Viveiro</v>
          </cell>
          <cell r="N1086" t="str">
            <v>Club Tenis de Mesa Naútico de Viveiro</v>
          </cell>
          <cell r="O1086">
            <v>30644</v>
          </cell>
          <cell r="P1086">
            <v>1983</v>
          </cell>
          <cell r="Q1086" t="str">
            <v>Sénior M</v>
          </cell>
          <cell r="R1086" t="str">
            <v>M</v>
          </cell>
        </row>
        <row r="1087">
          <cell r="C1087">
            <v>23278</v>
          </cell>
          <cell r="D1087" t="str">
            <v>Bergantiños</v>
          </cell>
          <cell r="E1087" t="str">
            <v>Pernas</v>
          </cell>
          <cell r="F1087" t="str">
            <v>David</v>
          </cell>
          <cell r="G1087" t="str">
            <v/>
          </cell>
          <cell r="H1087" t="str">
            <v>BERGANTIÑOS</v>
          </cell>
          <cell r="I1087" t="str">
            <v>PERNAS</v>
          </cell>
          <cell r="J1087" t="str">
            <v>DAVID</v>
          </cell>
          <cell r="K1087" t="str">
            <v/>
          </cell>
          <cell r="L1087" t="str">
            <v>David Bergantiños P.</v>
          </cell>
          <cell r="M1087" t="str">
            <v>Club Tenis de Mesa Naútico de Viveiro</v>
          </cell>
          <cell r="N1087" t="str">
            <v>Club Tenis de Mesa Naútico de Viveiro</v>
          </cell>
          <cell r="O1087">
            <v>32211</v>
          </cell>
          <cell r="P1087">
            <v>1988</v>
          </cell>
          <cell r="Q1087" t="str">
            <v>Sénior M</v>
          </cell>
          <cell r="R1087" t="str">
            <v>M</v>
          </cell>
        </row>
        <row r="1088">
          <cell r="C1088">
            <v>20568</v>
          </cell>
          <cell r="D1088" t="str">
            <v>Díaz</v>
          </cell>
          <cell r="E1088" t="str">
            <v>Pérez</v>
          </cell>
          <cell r="F1088" t="str">
            <v>Antonio</v>
          </cell>
          <cell r="G1088" t="str">
            <v/>
          </cell>
          <cell r="H1088" t="str">
            <v>DIAZ</v>
          </cell>
          <cell r="I1088" t="str">
            <v>PEREZ</v>
          </cell>
          <cell r="J1088" t="str">
            <v>ANTONIO</v>
          </cell>
          <cell r="K1088" t="str">
            <v/>
          </cell>
          <cell r="L1088" t="str">
            <v>Antonio Díaz P.</v>
          </cell>
          <cell r="M1088" t="str">
            <v>Club Tenis de Mesa Naútico de Viveiro</v>
          </cell>
          <cell r="N1088" t="str">
            <v>Club Tenis de Mesa Naútico de Viveiro</v>
          </cell>
          <cell r="O1088">
            <v>26691</v>
          </cell>
          <cell r="P1088">
            <v>1973</v>
          </cell>
          <cell r="Q1088" t="str">
            <v>Vet +40 M</v>
          </cell>
          <cell r="R1088" t="str">
            <v>M</v>
          </cell>
        </row>
        <row r="1089">
          <cell r="C1089">
            <v>50073</v>
          </cell>
          <cell r="D1089" t="str">
            <v>Lombardía</v>
          </cell>
          <cell r="E1089" t="str">
            <v>Fernández</v>
          </cell>
          <cell r="F1089" t="str">
            <v>Jesús</v>
          </cell>
          <cell r="G1089" t="str">
            <v>Enrique</v>
          </cell>
          <cell r="H1089" t="str">
            <v>LOMBARDIA</v>
          </cell>
          <cell r="I1089" t="str">
            <v>FERNANDEZ</v>
          </cell>
          <cell r="J1089" t="str">
            <v>JESUS</v>
          </cell>
          <cell r="K1089" t="str">
            <v>ENRIQUE</v>
          </cell>
          <cell r="L1089" t="str">
            <v>Jesús E. Lombardía F.</v>
          </cell>
          <cell r="M1089" t="str">
            <v>Club Tenis de Mesa Naútico de Viveiro</v>
          </cell>
          <cell r="N1089" t="str">
            <v>Club Tenis de Mesa Naútico de Viveiro</v>
          </cell>
          <cell r="O1089">
            <v>22644</v>
          </cell>
          <cell r="P1089">
            <v>1961</v>
          </cell>
          <cell r="Q1089" t="str">
            <v>Vet +50 M</v>
          </cell>
          <cell r="R1089" t="str">
            <v>M</v>
          </cell>
        </row>
        <row r="1090">
          <cell r="C1090">
            <v>27921</v>
          </cell>
          <cell r="D1090" t="str">
            <v>Lombardía</v>
          </cell>
          <cell r="E1090" t="str">
            <v>Fernández</v>
          </cell>
          <cell r="F1090" t="str">
            <v>José</v>
          </cell>
          <cell r="G1090" t="str">
            <v>E.</v>
          </cell>
          <cell r="H1090" t="str">
            <v>LOMBARDIA</v>
          </cell>
          <cell r="I1090" t="str">
            <v>FERNANDEZ</v>
          </cell>
          <cell r="J1090" t="str">
            <v>JOSE</v>
          </cell>
          <cell r="K1090" t="str">
            <v>E.</v>
          </cell>
          <cell r="L1090" t="str">
            <v>José E. Lombardía F.</v>
          </cell>
          <cell r="M1090" t="str">
            <v>Club Tenis de Mesa Naútico de Viveiro</v>
          </cell>
          <cell r="N1090" t="str">
            <v>Club Tenis de Mesa Naútico de Viveiro</v>
          </cell>
          <cell r="O1090">
            <v>22644</v>
          </cell>
          <cell r="P1090">
            <v>1961</v>
          </cell>
          <cell r="Q1090" t="str">
            <v>Vet +50 M</v>
          </cell>
          <cell r="R1090" t="str">
            <v>M</v>
          </cell>
        </row>
        <row r="1091">
          <cell r="C1091">
            <v>50076</v>
          </cell>
          <cell r="D1091" t="str">
            <v>López</v>
          </cell>
          <cell r="E1091" t="str">
            <v>Pernas</v>
          </cell>
          <cell r="F1091" t="str">
            <v>Atiliano</v>
          </cell>
          <cell r="G1091" t="str">
            <v/>
          </cell>
          <cell r="H1091" t="str">
            <v>LOPEZ</v>
          </cell>
          <cell r="I1091" t="str">
            <v>PERNAS</v>
          </cell>
          <cell r="J1091" t="str">
            <v>ATILIANO</v>
          </cell>
          <cell r="K1091" t="str">
            <v/>
          </cell>
          <cell r="L1091" t="str">
            <v>Atiliano López P.</v>
          </cell>
          <cell r="M1091" t="str">
            <v>Club Tenis de Mesa Naútico de Viveiro</v>
          </cell>
          <cell r="N1091" t="str">
            <v>Club Tenis de Mesa Naútico de Viveiro</v>
          </cell>
          <cell r="O1091">
            <v>21900</v>
          </cell>
          <cell r="P1091">
            <v>1959</v>
          </cell>
          <cell r="Q1091" t="str">
            <v>Vet +50 M</v>
          </cell>
          <cell r="R1091" t="str">
            <v>M</v>
          </cell>
        </row>
        <row r="1092">
          <cell r="C1092">
            <v>50077</v>
          </cell>
          <cell r="D1092" t="str">
            <v>Maseda</v>
          </cell>
          <cell r="E1092" t="str">
            <v>Fernández</v>
          </cell>
          <cell r="F1092" t="str">
            <v>Francisco</v>
          </cell>
          <cell r="G1092" t="str">
            <v>Javier</v>
          </cell>
          <cell r="H1092" t="str">
            <v>MASEDA</v>
          </cell>
          <cell r="I1092" t="str">
            <v>FERNANDEZ</v>
          </cell>
          <cell r="J1092" t="str">
            <v>FRANCISCO</v>
          </cell>
          <cell r="K1092" t="str">
            <v>JAVIER</v>
          </cell>
          <cell r="L1092" t="str">
            <v>Francisco J. Maseda F.</v>
          </cell>
          <cell r="M1092" t="str">
            <v>Club Tenis de Mesa Naútico de Viveiro</v>
          </cell>
          <cell r="N1092" t="str">
            <v>Club Tenis de Mesa Naútico de Viveiro</v>
          </cell>
          <cell r="O1092">
            <v>27750</v>
          </cell>
          <cell r="P1092">
            <v>1975</v>
          </cell>
          <cell r="Q1092" t="str">
            <v>Vet +40 M</v>
          </cell>
          <cell r="R1092" t="str">
            <v>M</v>
          </cell>
        </row>
        <row r="1093">
          <cell r="C1093">
            <v>20570</v>
          </cell>
          <cell r="D1093" t="str">
            <v>Méndez</v>
          </cell>
          <cell r="E1093" t="str">
            <v>Salgado</v>
          </cell>
          <cell r="F1093" t="str">
            <v>Antonio</v>
          </cell>
          <cell r="G1093" t="str">
            <v/>
          </cell>
          <cell r="H1093" t="str">
            <v>MENDEZ</v>
          </cell>
          <cell r="I1093" t="str">
            <v>SALGADO</v>
          </cell>
          <cell r="J1093" t="str">
            <v>ANTONIO</v>
          </cell>
          <cell r="K1093" t="str">
            <v/>
          </cell>
          <cell r="L1093" t="str">
            <v>Antonio Méndez S.</v>
          </cell>
          <cell r="M1093" t="str">
            <v>Club Tenis de Mesa Naútico de Viveiro</v>
          </cell>
          <cell r="N1093" t="str">
            <v>Club Tenis de Mesa Naútico de Viveiro</v>
          </cell>
          <cell r="O1093">
            <v>25784</v>
          </cell>
          <cell r="P1093">
            <v>1970</v>
          </cell>
          <cell r="Q1093" t="str">
            <v>Vet +40 M</v>
          </cell>
          <cell r="R1093" t="str">
            <v>M</v>
          </cell>
        </row>
        <row r="1094">
          <cell r="C1094">
            <v>20567</v>
          </cell>
          <cell r="D1094" t="str">
            <v>Piñón</v>
          </cell>
          <cell r="E1094" t="str">
            <v>Martínez</v>
          </cell>
          <cell r="F1094" t="str">
            <v>José</v>
          </cell>
          <cell r="G1094" t="str">
            <v>Luis</v>
          </cell>
          <cell r="H1094" t="str">
            <v>PIÑON</v>
          </cell>
          <cell r="I1094" t="str">
            <v>MARTINEZ</v>
          </cell>
          <cell r="J1094" t="str">
            <v>JOSE</v>
          </cell>
          <cell r="K1094" t="str">
            <v>LUIS</v>
          </cell>
          <cell r="L1094" t="str">
            <v>José L. Piñón M.</v>
          </cell>
          <cell r="M1094" t="str">
            <v>Club Tenis de Mesa Naútico de Viveiro</v>
          </cell>
          <cell r="N1094" t="str">
            <v>Club Tenis de Mesa Naútico de Viveiro</v>
          </cell>
          <cell r="O1094">
            <v>28126</v>
          </cell>
          <cell r="P1094">
            <v>1977</v>
          </cell>
          <cell r="Q1094" t="str">
            <v>Vet +40 M</v>
          </cell>
          <cell r="R1094" t="str">
            <v>M</v>
          </cell>
        </row>
        <row r="1095">
          <cell r="C1095">
            <v>23283</v>
          </cell>
          <cell r="D1095" t="str">
            <v>Quirós</v>
          </cell>
          <cell r="E1095" t="str">
            <v>Cayón</v>
          </cell>
          <cell r="F1095" t="str">
            <v>Gonzalo</v>
          </cell>
          <cell r="G1095" t="str">
            <v/>
          </cell>
          <cell r="H1095" t="str">
            <v>QUIROS</v>
          </cell>
          <cell r="I1095" t="str">
            <v>CAYON</v>
          </cell>
          <cell r="J1095" t="str">
            <v>GONZALO</v>
          </cell>
          <cell r="K1095" t="str">
            <v/>
          </cell>
          <cell r="L1095" t="str">
            <v>Gonzalo Quirós C.</v>
          </cell>
          <cell r="M1095" t="str">
            <v>Club Tenis de Mesa Naútico de Viveiro</v>
          </cell>
          <cell r="N1095" t="str">
            <v>Club Tenis de Mesa Naútico de Viveiro</v>
          </cell>
          <cell r="O1095">
            <v>31850</v>
          </cell>
          <cell r="P1095">
            <v>1987</v>
          </cell>
          <cell r="Q1095" t="str">
            <v>Sénior M</v>
          </cell>
          <cell r="R1095" t="str">
            <v>M</v>
          </cell>
        </row>
        <row r="1096">
          <cell r="C1096">
            <v>28283</v>
          </cell>
          <cell r="D1096" t="str">
            <v>Rouco</v>
          </cell>
          <cell r="E1096" t="str">
            <v>Valea</v>
          </cell>
          <cell r="F1096" t="str">
            <v>Efrén</v>
          </cell>
          <cell r="H1096" t="str">
            <v>ROUCO</v>
          </cell>
          <cell r="I1096" t="str">
            <v>VALEA</v>
          </cell>
          <cell r="J1096" t="str">
            <v>EFREN</v>
          </cell>
          <cell r="K1096" t="str">
            <v/>
          </cell>
          <cell r="L1096" t="str">
            <v>Efrén Rouco V.</v>
          </cell>
          <cell r="M1096" t="str">
            <v>Club Tenis de Mesa Naútico de Viveiro</v>
          </cell>
          <cell r="N1096" t="str">
            <v>Club Tenis de Mesa Naútico de Viveiro</v>
          </cell>
          <cell r="O1096">
            <v>36514</v>
          </cell>
          <cell r="P1096">
            <v>1999</v>
          </cell>
          <cell r="Q1096" t="str">
            <v>Juvenil M</v>
          </cell>
          <cell r="R1096" t="str">
            <v>M</v>
          </cell>
        </row>
        <row r="1097">
          <cell r="C1097">
            <v>20566</v>
          </cell>
          <cell r="D1097" t="str">
            <v>Rubal</v>
          </cell>
          <cell r="E1097" t="str">
            <v>García</v>
          </cell>
          <cell r="F1097" t="str">
            <v>José</v>
          </cell>
          <cell r="G1097" t="str">
            <v/>
          </cell>
          <cell r="H1097" t="str">
            <v>RUBAL</v>
          </cell>
          <cell r="I1097" t="str">
            <v>GARCIA</v>
          </cell>
          <cell r="J1097" t="str">
            <v>JOSE</v>
          </cell>
          <cell r="K1097" t="str">
            <v/>
          </cell>
          <cell r="L1097" t="str">
            <v>José Rubal G.</v>
          </cell>
          <cell r="M1097" t="str">
            <v>Club Tenis de Mesa Naútico de Viveiro</v>
          </cell>
          <cell r="N1097" t="str">
            <v>Club Tenis de Mesa Naútico de Viveiro</v>
          </cell>
          <cell r="O1097">
            <v>25852</v>
          </cell>
          <cell r="P1097">
            <v>1970</v>
          </cell>
          <cell r="Q1097" t="str">
            <v>Vet +40 M</v>
          </cell>
          <cell r="R1097" t="str">
            <v>M</v>
          </cell>
        </row>
        <row r="1098">
          <cell r="C1098">
            <v>24193</v>
          </cell>
          <cell r="D1098" t="str">
            <v>Estéfano</v>
          </cell>
          <cell r="E1098" t="str">
            <v>Barruezo</v>
          </cell>
          <cell r="F1098" t="str">
            <v>José</v>
          </cell>
          <cell r="G1098" t="str">
            <v>M.</v>
          </cell>
          <cell r="H1098" t="str">
            <v>ESTEFANO</v>
          </cell>
          <cell r="I1098" t="str">
            <v>BARRUEZO</v>
          </cell>
          <cell r="J1098" t="str">
            <v>JOSE</v>
          </cell>
          <cell r="K1098" t="str">
            <v>M.</v>
          </cell>
          <cell r="L1098" t="str">
            <v>José M. Estéfano B.</v>
          </cell>
          <cell r="M1098" t="str">
            <v>Club Tenis de Mesa San Ciprián</v>
          </cell>
          <cell r="N1098" t="str">
            <v>Club Tenis de Mesa San Ciprián</v>
          </cell>
          <cell r="O1098">
            <v>19359</v>
          </cell>
          <cell r="P1098">
            <v>1952</v>
          </cell>
          <cell r="Q1098" t="str">
            <v>Vet +65 M</v>
          </cell>
          <cell r="R1098" t="str">
            <v>M</v>
          </cell>
        </row>
        <row r="1099">
          <cell r="C1099">
            <v>23295</v>
          </cell>
          <cell r="D1099" t="str">
            <v>Fernández</v>
          </cell>
          <cell r="E1099" t="str">
            <v>Vidal</v>
          </cell>
          <cell r="F1099" t="str">
            <v>Manuel</v>
          </cell>
          <cell r="H1099" t="str">
            <v>FERNANDEZ</v>
          </cell>
          <cell r="I1099" t="str">
            <v>VIDAL</v>
          </cell>
          <cell r="J1099" t="str">
            <v>MANUEL</v>
          </cell>
          <cell r="K1099" t="str">
            <v/>
          </cell>
          <cell r="L1099" t="str">
            <v>Manuel Fernández V.</v>
          </cell>
          <cell r="M1099" t="str">
            <v>Club Tenis de Mesa San Ciprián</v>
          </cell>
          <cell r="N1099" t="str">
            <v>Club Tenis de Mesa San Ciprián</v>
          </cell>
          <cell r="O1099">
            <v>27582</v>
          </cell>
          <cell r="P1099">
            <v>1975</v>
          </cell>
          <cell r="Q1099" t="str">
            <v>Vet +40 M</v>
          </cell>
          <cell r="R1099" t="str">
            <v>M</v>
          </cell>
        </row>
        <row r="1100">
          <cell r="C1100">
            <v>27465</v>
          </cell>
          <cell r="D1100" t="str">
            <v>González</v>
          </cell>
          <cell r="E1100" t="str">
            <v>Veiga</v>
          </cell>
          <cell r="F1100" t="str">
            <v>Daniel</v>
          </cell>
          <cell r="H1100" t="str">
            <v>GONZALEZ</v>
          </cell>
          <cell r="I1100" t="str">
            <v>VEIGA</v>
          </cell>
          <cell r="J1100" t="str">
            <v>DANIEL</v>
          </cell>
          <cell r="K1100" t="str">
            <v/>
          </cell>
          <cell r="L1100" t="str">
            <v>Daniel González V.</v>
          </cell>
          <cell r="M1100" t="str">
            <v>Club Tenis de Mesa San Ciprián</v>
          </cell>
          <cell r="N1100" t="str">
            <v>Club Tenis de Mesa San Ciprián</v>
          </cell>
          <cell r="O1100">
            <v>39060</v>
          </cell>
          <cell r="P1100">
            <v>2006</v>
          </cell>
          <cell r="Q1100" t="str">
            <v>Benjamín M</v>
          </cell>
          <cell r="R1100" t="str">
            <v>M</v>
          </cell>
        </row>
        <row r="1101">
          <cell r="C1101">
            <v>27463</v>
          </cell>
          <cell r="D1101" t="str">
            <v>González</v>
          </cell>
          <cell r="E1101" t="str">
            <v>Veiga</v>
          </cell>
          <cell r="F1101" t="str">
            <v>Ricardo</v>
          </cell>
          <cell r="H1101" t="str">
            <v>GONZALEZ</v>
          </cell>
          <cell r="I1101" t="str">
            <v>VEIGA</v>
          </cell>
          <cell r="J1101" t="str">
            <v>RICARDO</v>
          </cell>
          <cell r="K1101" t="str">
            <v/>
          </cell>
          <cell r="L1101" t="str">
            <v>Ricardo González V.</v>
          </cell>
          <cell r="M1101" t="str">
            <v>Club Tenis de Mesa San Ciprián</v>
          </cell>
          <cell r="N1101" t="str">
            <v>Club Tenis de Mesa San Ciprián</v>
          </cell>
          <cell r="O1101">
            <v>39060</v>
          </cell>
          <cell r="P1101">
            <v>2006</v>
          </cell>
          <cell r="Q1101" t="str">
            <v>Benjamín M</v>
          </cell>
          <cell r="R1101" t="str">
            <v>M</v>
          </cell>
        </row>
        <row r="1102">
          <cell r="C1102">
            <v>27467</v>
          </cell>
          <cell r="D1102" t="str">
            <v>Martínez</v>
          </cell>
          <cell r="E1102" t="str">
            <v>Ybáñez</v>
          </cell>
          <cell r="F1102" t="str">
            <v>Javier</v>
          </cell>
          <cell r="H1102" t="str">
            <v>MARTINEZ</v>
          </cell>
          <cell r="I1102" t="str">
            <v>YBAÑEZ</v>
          </cell>
          <cell r="J1102" t="str">
            <v>JAVIER</v>
          </cell>
          <cell r="K1102" t="str">
            <v/>
          </cell>
          <cell r="L1102" t="str">
            <v>Javier Martínez Y.</v>
          </cell>
          <cell r="M1102" t="str">
            <v>Club Tenis de Mesa San Ciprián</v>
          </cell>
          <cell r="N1102" t="str">
            <v>Club Tenis de Mesa San Ciprián</v>
          </cell>
          <cell r="O1102">
            <v>38914</v>
          </cell>
          <cell r="P1102">
            <v>2006</v>
          </cell>
          <cell r="Q1102" t="str">
            <v>Benjamín M</v>
          </cell>
          <cell r="R1102" t="str">
            <v>M</v>
          </cell>
        </row>
        <row r="1103">
          <cell r="C1103">
            <v>50590</v>
          </cell>
          <cell r="D1103" t="str">
            <v>Moreno</v>
          </cell>
          <cell r="E1103" t="str">
            <v>Barreira</v>
          </cell>
          <cell r="F1103" t="str">
            <v>Abraham</v>
          </cell>
          <cell r="H1103" t="str">
            <v>MORENO</v>
          </cell>
          <cell r="I1103" t="str">
            <v>BARREIRA</v>
          </cell>
          <cell r="J1103" t="str">
            <v>ABRAHAM</v>
          </cell>
          <cell r="K1103" t="str">
            <v/>
          </cell>
          <cell r="L1103" t="str">
            <v>Abraham Moreno B.</v>
          </cell>
          <cell r="M1103" t="str">
            <v>Club Tenis de Mesa San Ciprián</v>
          </cell>
          <cell r="N1103" t="str">
            <v>Club Tenis de Mesa San Ciprián</v>
          </cell>
          <cell r="O1103">
            <v>37129</v>
          </cell>
          <cell r="P1103">
            <v>2001</v>
          </cell>
          <cell r="Q1103" t="str">
            <v>Juvenil M</v>
          </cell>
          <cell r="R1103" t="str">
            <v>M</v>
          </cell>
        </row>
        <row r="1104">
          <cell r="C1104">
            <v>24192</v>
          </cell>
          <cell r="D1104" t="str">
            <v>Pereira</v>
          </cell>
          <cell r="E1104" t="str">
            <v>Álvarez</v>
          </cell>
          <cell r="F1104" t="str">
            <v>David</v>
          </cell>
          <cell r="H1104" t="str">
            <v>PEREIRA</v>
          </cell>
          <cell r="I1104" t="str">
            <v>ALVAREZ</v>
          </cell>
          <cell r="J1104" t="str">
            <v>DAVID</v>
          </cell>
          <cell r="K1104" t="str">
            <v/>
          </cell>
          <cell r="L1104" t="str">
            <v>David Pereira Á.</v>
          </cell>
          <cell r="M1104" t="str">
            <v>Club Tenis de Mesa San Ciprián</v>
          </cell>
          <cell r="N1104" t="str">
            <v>Club Tenis de Mesa San Ciprián</v>
          </cell>
          <cell r="O1104">
            <v>29959</v>
          </cell>
          <cell r="P1104">
            <v>1982</v>
          </cell>
          <cell r="Q1104" t="str">
            <v>Sénior M</v>
          </cell>
          <cell r="R1104" t="str">
            <v>M</v>
          </cell>
        </row>
        <row r="1105">
          <cell r="C1105">
            <v>24194</v>
          </cell>
          <cell r="D1105" t="str">
            <v>Segade</v>
          </cell>
          <cell r="E1105" t="str">
            <v>Gudiño</v>
          </cell>
          <cell r="F1105" t="str">
            <v>Miguel</v>
          </cell>
          <cell r="H1105" t="str">
            <v>SEGADE</v>
          </cell>
          <cell r="I1105" t="str">
            <v>GUDIÑO</v>
          </cell>
          <cell r="J1105" t="str">
            <v>MIGUEL</v>
          </cell>
          <cell r="K1105" t="str">
            <v/>
          </cell>
          <cell r="L1105" t="str">
            <v>Miguel Segade G.</v>
          </cell>
          <cell r="M1105" t="str">
            <v>Club Tenis de Mesa San Ciprián</v>
          </cell>
          <cell r="N1105" t="str">
            <v>Club Tenis de Mesa San Ciprián</v>
          </cell>
          <cell r="O1105">
            <v>28939</v>
          </cell>
          <cell r="P1105">
            <v>1979</v>
          </cell>
          <cell r="Q1105" t="str">
            <v>Sénior M</v>
          </cell>
          <cell r="R1105" t="str">
            <v>M</v>
          </cell>
        </row>
        <row r="1106">
          <cell r="C1106">
            <v>50592</v>
          </cell>
          <cell r="D1106" t="str">
            <v>Villares</v>
          </cell>
          <cell r="E1106" t="str">
            <v>López</v>
          </cell>
          <cell r="F1106" t="str">
            <v>Antonio</v>
          </cell>
          <cell r="H1106" t="str">
            <v>VILLARES</v>
          </cell>
          <cell r="I1106" t="str">
            <v>LOPEZ</v>
          </cell>
          <cell r="J1106" t="str">
            <v>ANTONIO</v>
          </cell>
          <cell r="K1106" t="str">
            <v/>
          </cell>
          <cell r="L1106" t="str">
            <v>Antonio Villares L.</v>
          </cell>
          <cell r="M1106" t="str">
            <v>Club Tenis de Mesa San Ciprián</v>
          </cell>
          <cell r="N1106" t="str">
            <v>Club Tenis de Mesa San Ciprián</v>
          </cell>
          <cell r="P1106">
            <v>0</v>
          </cell>
          <cell r="Q1106" t="str">
            <v>- M</v>
          </cell>
          <cell r="R1106" t="str">
            <v>M</v>
          </cell>
        </row>
        <row r="1107">
          <cell r="C1107">
            <v>50259</v>
          </cell>
          <cell r="D1107" t="str">
            <v>Acosta</v>
          </cell>
          <cell r="E1107" t="str">
            <v>Abilleira</v>
          </cell>
          <cell r="F1107" t="str">
            <v>Manuel</v>
          </cell>
          <cell r="G1107" t="str">
            <v/>
          </cell>
          <cell r="H1107" t="str">
            <v>ACOSTA</v>
          </cell>
          <cell r="I1107" t="str">
            <v>ABILLEIRA</v>
          </cell>
          <cell r="J1107" t="str">
            <v>MANUEL</v>
          </cell>
          <cell r="K1107" t="str">
            <v/>
          </cell>
          <cell r="L1107" t="str">
            <v>Manuel Acosta A.</v>
          </cell>
          <cell r="M1107" t="str">
            <v>Club Tenis de Mesa Vigo</v>
          </cell>
          <cell r="N1107" t="str">
            <v>Club Tenis de Mesa Vigo</v>
          </cell>
          <cell r="O1107">
            <v>35858</v>
          </cell>
          <cell r="P1107">
            <v>1998</v>
          </cell>
          <cell r="Q1107" t="str">
            <v>Sub-23 M</v>
          </cell>
          <cell r="R1107" t="str">
            <v>M</v>
          </cell>
        </row>
        <row r="1108">
          <cell r="C1108">
            <v>50017</v>
          </cell>
          <cell r="D1108" t="str">
            <v>Álvarez</v>
          </cell>
          <cell r="E1108" t="str">
            <v>Vilches</v>
          </cell>
          <cell r="F1108" t="str">
            <v>Manuel</v>
          </cell>
          <cell r="G1108" t="str">
            <v>Enrique</v>
          </cell>
          <cell r="H1108" t="str">
            <v>ALVAREZ</v>
          </cell>
          <cell r="I1108" t="str">
            <v>VILCHES</v>
          </cell>
          <cell r="J1108" t="str">
            <v>MANUEL</v>
          </cell>
          <cell r="K1108" t="str">
            <v>ENRIQUE</v>
          </cell>
          <cell r="L1108" t="str">
            <v>Manuel E. Álvarez V.</v>
          </cell>
          <cell r="M1108" t="str">
            <v>Club Tenis de Mesa Vigo</v>
          </cell>
          <cell r="N1108" t="str">
            <v>Club Tenis de Mesa Vigo</v>
          </cell>
          <cell r="O1108">
            <v>19602</v>
          </cell>
          <cell r="P1108">
            <v>1953</v>
          </cell>
          <cell r="Q1108" t="str">
            <v>Vet +60 M</v>
          </cell>
          <cell r="R1108" t="str">
            <v>M</v>
          </cell>
        </row>
        <row r="1109">
          <cell r="C1109">
            <v>23232</v>
          </cell>
          <cell r="D1109" t="str">
            <v>Borras</v>
          </cell>
          <cell r="E1109" t="str">
            <v>Sanjurjo</v>
          </cell>
          <cell r="F1109" t="str">
            <v>Juan</v>
          </cell>
          <cell r="G1109" t="str">
            <v>Jesús</v>
          </cell>
          <cell r="H1109" t="str">
            <v>BORRAS</v>
          </cell>
          <cell r="I1109" t="str">
            <v>SANJURJO</v>
          </cell>
          <cell r="J1109" t="str">
            <v>JUAN</v>
          </cell>
          <cell r="K1109" t="str">
            <v>JESUS</v>
          </cell>
          <cell r="L1109" t="str">
            <v>Juan J. Borras S.</v>
          </cell>
          <cell r="M1109" t="str">
            <v>Club Tenis de Mesa Vigo</v>
          </cell>
          <cell r="N1109" t="str">
            <v>Club Tenis de Mesa Vigo</v>
          </cell>
          <cell r="O1109">
            <v>21256</v>
          </cell>
          <cell r="P1109">
            <v>1958</v>
          </cell>
          <cell r="Q1109" t="str">
            <v>Vet +50 M</v>
          </cell>
          <cell r="R1109" t="str">
            <v>M</v>
          </cell>
        </row>
        <row r="1110">
          <cell r="C1110">
            <v>50013</v>
          </cell>
          <cell r="D1110" t="str">
            <v>Cabanelas</v>
          </cell>
          <cell r="E1110" t="str">
            <v>Lago</v>
          </cell>
          <cell r="F1110" t="str">
            <v>Leo</v>
          </cell>
          <cell r="G1110" t="str">
            <v/>
          </cell>
          <cell r="H1110" t="str">
            <v>CABANELAS</v>
          </cell>
          <cell r="I1110" t="str">
            <v>LAGO</v>
          </cell>
          <cell r="J1110" t="str">
            <v>LEO</v>
          </cell>
          <cell r="K1110" t="str">
            <v/>
          </cell>
          <cell r="L1110" t="str">
            <v>Leo Cabanelas L.</v>
          </cell>
          <cell r="M1110" t="str">
            <v>Club Tenis de Mesa Vigo</v>
          </cell>
          <cell r="N1110" t="str">
            <v>Club Tenis de Mesa Vigo</v>
          </cell>
          <cell r="O1110">
            <v>32766</v>
          </cell>
          <cell r="P1110">
            <v>1989</v>
          </cell>
          <cell r="Q1110" t="str">
            <v>Sénior M</v>
          </cell>
          <cell r="R1110" t="str">
            <v>M</v>
          </cell>
        </row>
        <row r="1111">
          <cell r="C1111">
            <v>50000</v>
          </cell>
          <cell r="D1111" t="str">
            <v>Casas</v>
          </cell>
          <cell r="E1111" t="str">
            <v>López</v>
          </cell>
          <cell r="F1111" t="str">
            <v>Antonio</v>
          </cell>
          <cell r="G1111" t="str">
            <v/>
          </cell>
          <cell r="H1111" t="str">
            <v>CASAS</v>
          </cell>
          <cell r="I1111" t="str">
            <v>LOPEZ</v>
          </cell>
          <cell r="J1111" t="str">
            <v>ANTONIO</v>
          </cell>
          <cell r="K1111" t="str">
            <v/>
          </cell>
          <cell r="L1111" t="str">
            <v>Antonio Casas L.</v>
          </cell>
          <cell r="M1111" t="str">
            <v>Club Tenis de Mesa Vigo</v>
          </cell>
          <cell r="N1111" t="str">
            <v>Club Tenis de Mesa Vigo</v>
          </cell>
          <cell r="O1111">
            <v>24362</v>
          </cell>
          <cell r="P1111">
            <v>1966</v>
          </cell>
          <cell r="Q1111" t="str">
            <v>Vet +50 M</v>
          </cell>
          <cell r="R1111" t="str">
            <v>M</v>
          </cell>
        </row>
        <row r="1112">
          <cell r="C1112">
            <v>23230</v>
          </cell>
          <cell r="D1112" t="str">
            <v>Castro</v>
          </cell>
          <cell r="E1112" t="str">
            <v>Feijoo</v>
          </cell>
          <cell r="F1112" t="str">
            <v>Manuel</v>
          </cell>
          <cell r="G1112" t="str">
            <v/>
          </cell>
          <cell r="H1112" t="str">
            <v>CASTRO</v>
          </cell>
          <cell r="I1112" t="str">
            <v>FEIJOO</v>
          </cell>
          <cell r="J1112" t="str">
            <v>MANUEL</v>
          </cell>
          <cell r="K1112" t="str">
            <v/>
          </cell>
          <cell r="L1112" t="str">
            <v>Manuel Castro F.</v>
          </cell>
          <cell r="M1112" t="str">
            <v>Club Tenis de Mesa Vigo</v>
          </cell>
          <cell r="N1112" t="str">
            <v>Club Tenis de Mesa Vigo</v>
          </cell>
          <cell r="O1112">
            <v>24149</v>
          </cell>
          <cell r="P1112">
            <v>1966</v>
          </cell>
          <cell r="Q1112" t="str">
            <v>Vet +50 M</v>
          </cell>
          <cell r="R1112" t="str">
            <v>M</v>
          </cell>
        </row>
        <row r="1113">
          <cell r="C1113">
            <v>50232</v>
          </cell>
          <cell r="D1113" t="str">
            <v>Cendón</v>
          </cell>
          <cell r="E1113" t="str">
            <v>Domínguez</v>
          </cell>
          <cell r="F1113" t="str">
            <v>David</v>
          </cell>
          <cell r="G1113" t="str">
            <v/>
          </cell>
          <cell r="H1113" t="str">
            <v>CENDON</v>
          </cell>
          <cell r="I1113" t="str">
            <v>DOMINGUEZ</v>
          </cell>
          <cell r="J1113" t="str">
            <v>DAVID</v>
          </cell>
          <cell r="K1113" t="str">
            <v/>
          </cell>
          <cell r="L1113" t="str">
            <v>David Cendón D.</v>
          </cell>
          <cell r="M1113" t="str">
            <v>Club Tenis de Mesa Vigo</v>
          </cell>
          <cell r="N1113" t="str">
            <v>Club Tenis de Mesa Vigo</v>
          </cell>
          <cell r="O1113">
            <v>32980</v>
          </cell>
          <cell r="P1113">
            <v>1990</v>
          </cell>
          <cell r="Q1113" t="str">
            <v>Sénior M</v>
          </cell>
          <cell r="R1113" t="str">
            <v>M</v>
          </cell>
        </row>
        <row r="1114">
          <cell r="C1114">
            <v>50014</v>
          </cell>
          <cell r="D1114" t="str">
            <v>Constenla</v>
          </cell>
          <cell r="E1114" t="str">
            <v>Patiño</v>
          </cell>
          <cell r="F1114" t="str">
            <v>Martín</v>
          </cell>
          <cell r="G1114" t="str">
            <v>José</v>
          </cell>
          <cell r="H1114" t="str">
            <v>CONSTENLA</v>
          </cell>
          <cell r="I1114" t="str">
            <v>PATIÑO</v>
          </cell>
          <cell r="J1114" t="str">
            <v>MARTIN</v>
          </cell>
          <cell r="K1114" t="str">
            <v>JOSE</v>
          </cell>
          <cell r="L1114" t="str">
            <v>Martín J. Constenla P.</v>
          </cell>
          <cell r="M1114" t="str">
            <v>Club Tenis de Mesa Vigo</v>
          </cell>
          <cell r="N1114" t="str">
            <v>Club Tenis de Mesa Vigo</v>
          </cell>
          <cell r="O1114">
            <v>25396</v>
          </cell>
          <cell r="P1114">
            <v>1969</v>
          </cell>
          <cell r="Q1114" t="str">
            <v>Vet +40 M</v>
          </cell>
          <cell r="R1114" t="str">
            <v>M</v>
          </cell>
        </row>
        <row r="1115">
          <cell r="C1115">
            <v>18608</v>
          </cell>
          <cell r="D1115" t="str">
            <v>Costas</v>
          </cell>
          <cell r="E1115" t="str">
            <v>Gándara</v>
          </cell>
          <cell r="F1115" t="str">
            <v>Roberto</v>
          </cell>
          <cell r="G1115" t="str">
            <v>Carlos</v>
          </cell>
          <cell r="H1115" t="str">
            <v>COSTAS</v>
          </cell>
          <cell r="I1115" t="str">
            <v>GANDARA</v>
          </cell>
          <cell r="J1115" t="str">
            <v>ROBERTO</v>
          </cell>
          <cell r="K1115" t="str">
            <v>CARLOS</v>
          </cell>
          <cell r="L1115" t="str">
            <v>Roberto C. Costas G.</v>
          </cell>
          <cell r="M1115" t="str">
            <v>Club Tenis de Mesa Vigo</v>
          </cell>
          <cell r="N1115" t="str">
            <v>Club Tenis de Mesa Vigo</v>
          </cell>
          <cell r="O1115">
            <v>27305</v>
          </cell>
          <cell r="P1115">
            <v>1974</v>
          </cell>
          <cell r="Q1115" t="str">
            <v>Vet +40 M</v>
          </cell>
          <cell r="R1115" t="str">
            <v>M</v>
          </cell>
        </row>
        <row r="1116">
          <cell r="C1116">
            <v>23236</v>
          </cell>
          <cell r="D1116" t="str">
            <v>Cuña</v>
          </cell>
          <cell r="E1116" t="str">
            <v>Álvarez</v>
          </cell>
          <cell r="F1116" t="str">
            <v>Andrés</v>
          </cell>
          <cell r="H1116" t="str">
            <v>CUÑA</v>
          </cell>
          <cell r="I1116" t="str">
            <v>ALVAREZ</v>
          </cell>
          <cell r="J1116" t="str">
            <v>ANDRES</v>
          </cell>
          <cell r="K1116" t="str">
            <v/>
          </cell>
          <cell r="L1116" t="str">
            <v>Andrés Cuña Á.</v>
          </cell>
          <cell r="M1116" t="str">
            <v>Club Tenis de Mesa Vigo</v>
          </cell>
          <cell r="N1116" t="str">
            <v>Club Tenis de Mesa Vigo</v>
          </cell>
          <cell r="O1116">
            <v>29353</v>
          </cell>
          <cell r="P1116">
            <v>1980</v>
          </cell>
          <cell r="Q1116" t="str">
            <v>Sénior M</v>
          </cell>
          <cell r="R1116" t="str">
            <v>M</v>
          </cell>
        </row>
        <row r="1117">
          <cell r="C1117">
            <v>28260</v>
          </cell>
          <cell r="D1117" t="str">
            <v>Curmi</v>
          </cell>
          <cell r="F1117" t="str">
            <v>Rachel</v>
          </cell>
          <cell r="H1117" t="str">
            <v>CURMI</v>
          </cell>
          <cell r="I1117" t="str">
            <v/>
          </cell>
          <cell r="J1117" t="str">
            <v>RACHEL</v>
          </cell>
          <cell r="K1117" t="str">
            <v/>
          </cell>
          <cell r="L1117" t="str">
            <v>Rachel Curmi</v>
          </cell>
          <cell r="M1117" t="str">
            <v>Club Tenis de Mesa Vigo</v>
          </cell>
          <cell r="N1117" t="str">
            <v>Club Tenis de Mesa Vigo</v>
          </cell>
          <cell r="O1117">
            <v>29825</v>
          </cell>
          <cell r="P1117">
            <v>1981</v>
          </cell>
          <cell r="Q1117" t="str">
            <v>Sénior F</v>
          </cell>
          <cell r="R1117" t="str">
            <v>F</v>
          </cell>
        </row>
        <row r="1118">
          <cell r="C1118">
            <v>23233</v>
          </cell>
          <cell r="D1118" t="str">
            <v>Díaz Cacho</v>
          </cell>
          <cell r="E1118" t="str">
            <v>Medina</v>
          </cell>
          <cell r="F1118" t="str">
            <v>Miguel</v>
          </cell>
          <cell r="H1118" t="str">
            <v>DIAZ CACHO</v>
          </cell>
          <cell r="I1118" t="str">
            <v>MEDINA</v>
          </cell>
          <cell r="J1118" t="str">
            <v>MIGUEL</v>
          </cell>
          <cell r="K1118" t="str">
            <v/>
          </cell>
          <cell r="L1118" t="str">
            <v>Miguel Díaz Cacho M.</v>
          </cell>
          <cell r="M1118" t="str">
            <v>Club Tenis de Mesa Vigo</v>
          </cell>
          <cell r="N1118" t="str">
            <v>Club Tenis de Mesa Vigo</v>
          </cell>
          <cell r="O1118">
            <v>24690</v>
          </cell>
          <cell r="P1118">
            <v>1967</v>
          </cell>
          <cell r="Q1118" t="str">
            <v>Vet +50 M</v>
          </cell>
          <cell r="R1118" t="str">
            <v>M</v>
          </cell>
        </row>
        <row r="1119">
          <cell r="C1119">
            <v>50012</v>
          </cell>
          <cell r="D1119" t="str">
            <v>Díaz</v>
          </cell>
          <cell r="E1119" t="str">
            <v>Carrera</v>
          </cell>
          <cell r="F1119" t="str">
            <v>Francisco</v>
          </cell>
          <cell r="G1119" t="str">
            <v>Javier</v>
          </cell>
          <cell r="H1119" t="str">
            <v>DIAZ</v>
          </cell>
          <cell r="I1119" t="str">
            <v>CARRERA</v>
          </cell>
          <cell r="J1119" t="str">
            <v>FRANCISCO</v>
          </cell>
          <cell r="K1119" t="str">
            <v>JAVIER</v>
          </cell>
          <cell r="L1119" t="str">
            <v>Francisco J. Díaz C.</v>
          </cell>
          <cell r="M1119" t="str">
            <v>Club Tenis de Mesa Vigo</v>
          </cell>
          <cell r="N1119" t="str">
            <v>Club Tenis de Mesa Vigo</v>
          </cell>
          <cell r="O1119">
            <v>27185</v>
          </cell>
          <cell r="P1119">
            <v>1974</v>
          </cell>
          <cell r="Q1119" t="str">
            <v>Vet +40 M</v>
          </cell>
          <cell r="R1119" t="str">
            <v>M</v>
          </cell>
        </row>
        <row r="1120">
          <cell r="C1120">
            <v>50007</v>
          </cell>
          <cell r="D1120" t="str">
            <v>Fernández</v>
          </cell>
          <cell r="E1120" t="str">
            <v>Davila</v>
          </cell>
          <cell r="F1120" t="str">
            <v>Javier</v>
          </cell>
          <cell r="G1120" t="str">
            <v/>
          </cell>
          <cell r="H1120" t="str">
            <v>FERNANDEZ</v>
          </cell>
          <cell r="I1120" t="str">
            <v>DAVILA</v>
          </cell>
          <cell r="J1120" t="str">
            <v>JAVIER</v>
          </cell>
          <cell r="K1120" t="str">
            <v/>
          </cell>
          <cell r="L1120" t="str">
            <v>Javier Fernández D.</v>
          </cell>
          <cell r="M1120" t="str">
            <v>Club Tenis de Mesa Vigo</v>
          </cell>
          <cell r="N1120" t="str">
            <v>Club Tenis de Mesa Vigo</v>
          </cell>
          <cell r="O1120">
            <v>36386</v>
          </cell>
          <cell r="P1120">
            <v>1999</v>
          </cell>
          <cell r="Q1120" t="str">
            <v>Juvenil M</v>
          </cell>
          <cell r="R1120" t="str">
            <v>M</v>
          </cell>
        </row>
        <row r="1121">
          <cell r="C1121">
            <v>50001</v>
          </cell>
          <cell r="D1121" t="str">
            <v>Fernández</v>
          </cell>
          <cell r="E1121" t="str">
            <v>González</v>
          </cell>
          <cell r="F1121" t="str">
            <v>David</v>
          </cell>
          <cell r="H1121" t="str">
            <v>FERNANDEZ</v>
          </cell>
          <cell r="I1121" t="str">
            <v>GONZALEZ</v>
          </cell>
          <cell r="J1121" t="str">
            <v>DAVID</v>
          </cell>
          <cell r="K1121" t="str">
            <v/>
          </cell>
          <cell r="L1121" t="str">
            <v>David Fernández G.</v>
          </cell>
          <cell r="M1121" t="str">
            <v>Club Tenis de Mesa Vigo</v>
          </cell>
          <cell r="N1121" t="str">
            <v>Club Tenis de Mesa Vigo</v>
          </cell>
          <cell r="O1121">
            <v>33765</v>
          </cell>
          <cell r="P1121">
            <v>1992</v>
          </cell>
          <cell r="Q1121" t="str">
            <v>Sénior M</v>
          </cell>
          <cell r="R1121" t="str">
            <v>M</v>
          </cell>
        </row>
        <row r="1122">
          <cell r="C1122">
            <v>23248</v>
          </cell>
          <cell r="D1122" t="str">
            <v>Flebes</v>
          </cell>
          <cell r="E1122" t="str">
            <v>Viso</v>
          </cell>
          <cell r="F1122" t="str">
            <v>Roberto</v>
          </cell>
          <cell r="H1122" t="str">
            <v>FLEBES</v>
          </cell>
          <cell r="I1122" t="str">
            <v>VISO</v>
          </cell>
          <cell r="J1122" t="str">
            <v>ROBERTO</v>
          </cell>
          <cell r="K1122" t="str">
            <v/>
          </cell>
          <cell r="L1122" t="str">
            <v>Roberto Flebes V.</v>
          </cell>
          <cell r="M1122" t="str">
            <v>Club Tenis de Mesa Vigo</v>
          </cell>
          <cell r="N1122" t="str">
            <v>Club Tenis de Mesa Vigo</v>
          </cell>
          <cell r="O1122">
            <v>32295</v>
          </cell>
          <cell r="P1122">
            <v>1988</v>
          </cell>
          <cell r="Q1122" t="str">
            <v>Sénior M</v>
          </cell>
          <cell r="R1122" t="str">
            <v>M</v>
          </cell>
        </row>
        <row r="1123">
          <cell r="C1123">
            <v>23249</v>
          </cell>
          <cell r="D1123" t="str">
            <v>Fonseca</v>
          </cell>
          <cell r="E1123" t="str">
            <v>Amo</v>
          </cell>
          <cell r="F1123" t="str">
            <v>Álvaro</v>
          </cell>
          <cell r="H1123" t="str">
            <v>FONSECA</v>
          </cell>
          <cell r="I1123" t="str">
            <v>AMO</v>
          </cell>
          <cell r="J1123" t="str">
            <v>ALVARO</v>
          </cell>
          <cell r="K1123" t="str">
            <v/>
          </cell>
          <cell r="L1123" t="str">
            <v>Álvaro Fonseca A.</v>
          </cell>
          <cell r="M1123" t="str">
            <v>Club Tenis de Mesa Vigo</v>
          </cell>
          <cell r="N1123" t="str">
            <v>Club Tenis de Mesa Vigo</v>
          </cell>
          <cell r="O1123">
            <v>37514</v>
          </cell>
          <cell r="P1123">
            <v>2002</v>
          </cell>
          <cell r="Q1123" t="str">
            <v>Infantil M</v>
          </cell>
          <cell r="R1123" t="str">
            <v>M</v>
          </cell>
        </row>
        <row r="1124">
          <cell r="C1124">
            <v>50006</v>
          </cell>
          <cell r="D1124" t="str">
            <v>Hevia</v>
          </cell>
          <cell r="E1124" t="str">
            <v>Riveiro</v>
          </cell>
          <cell r="F1124" t="str">
            <v>Paula</v>
          </cell>
          <cell r="G1124" t="str">
            <v/>
          </cell>
          <cell r="H1124" t="str">
            <v>HEVIA</v>
          </cell>
          <cell r="I1124" t="str">
            <v>RIVEIRO</v>
          </cell>
          <cell r="J1124" t="str">
            <v>PAULA</v>
          </cell>
          <cell r="K1124" t="str">
            <v/>
          </cell>
          <cell r="L1124" t="str">
            <v>Paula Hevia R.</v>
          </cell>
          <cell r="M1124" t="str">
            <v>Club Tenis de Mesa Vigo</v>
          </cell>
          <cell r="N1124" t="str">
            <v>Club Tenis de Mesa Vigo</v>
          </cell>
          <cell r="O1124">
            <v>37596</v>
          </cell>
          <cell r="P1124">
            <v>2002</v>
          </cell>
          <cell r="Q1124" t="str">
            <v>Infantil F</v>
          </cell>
          <cell r="R1124" t="str">
            <v>F</v>
          </cell>
        </row>
        <row r="1125">
          <cell r="C1125">
            <v>28261</v>
          </cell>
          <cell r="D1125" t="str">
            <v>López</v>
          </cell>
          <cell r="E1125" t="str">
            <v>Serrano</v>
          </cell>
          <cell r="F1125" t="str">
            <v>Francisco</v>
          </cell>
          <cell r="G1125" t="str">
            <v>Xabier</v>
          </cell>
          <cell r="H1125" t="str">
            <v>LOPEZ</v>
          </cell>
          <cell r="I1125" t="str">
            <v>SERRANO</v>
          </cell>
          <cell r="J1125" t="str">
            <v>FRANCISCO</v>
          </cell>
          <cell r="K1125" t="str">
            <v>XABIER</v>
          </cell>
          <cell r="L1125" t="str">
            <v>Francisco X. López S.</v>
          </cell>
          <cell r="M1125" t="str">
            <v>Club Tenis de Mesa Vigo</v>
          </cell>
          <cell r="N1125" t="str">
            <v>Club Tenis de Mesa Vigo</v>
          </cell>
          <cell r="O1125">
            <v>36068</v>
          </cell>
          <cell r="P1125">
            <v>1998</v>
          </cell>
          <cell r="Q1125" t="str">
            <v>Sub-23 M</v>
          </cell>
          <cell r="R1125" t="str">
            <v>M</v>
          </cell>
        </row>
        <row r="1126">
          <cell r="C1126">
            <v>50203</v>
          </cell>
          <cell r="D1126" t="str">
            <v>Montenegro</v>
          </cell>
          <cell r="E1126" t="str">
            <v>Rodríguez</v>
          </cell>
          <cell r="F1126" t="str">
            <v>Iván</v>
          </cell>
          <cell r="G1126" t="str">
            <v/>
          </cell>
          <cell r="H1126" t="str">
            <v>MONTENEGRO</v>
          </cell>
          <cell r="I1126" t="str">
            <v>RODRIGUEZ</v>
          </cell>
          <cell r="J1126" t="str">
            <v>IVAN</v>
          </cell>
          <cell r="K1126" t="str">
            <v/>
          </cell>
          <cell r="L1126" t="str">
            <v>Iván Montenegro R.</v>
          </cell>
          <cell r="M1126" t="str">
            <v>Club Tenis de Mesa Vigo</v>
          </cell>
          <cell r="N1126" t="str">
            <v>Club Tenis de Mesa Vigo</v>
          </cell>
          <cell r="O1126">
            <v>29321</v>
          </cell>
          <cell r="P1126">
            <v>1980</v>
          </cell>
          <cell r="Q1126" t="str">
            <v>Sénior M</v>
          </cell>
          <cell r="R1126" t="str">
            <v>M</v>
          </cell>
        </row>
        <row r="1127">
          <cell r="C1127">
            <v>23256</v>
          </cell>
          <cell r="D1127" t="str">
            <v>Mourón</v>
          </cell>
          <cell r="E1127" t="str">
            <v>Loureiro</v>
          </cell>
          <cell r="F1127" t="str">
            <v>Ángel</v>
          </cell>
          <cell r="H1127" t="str">
            <v>MOURON</v>
          </cell>
          <cell r="I1127" t="str">
            <v>LOUREIRO</v>
          </cell>
          <cell r="J1127" t="str">
            <v>ANGEL</v>
          </cell>
          <cell r="K1127" t="str">
            <v/>
          </cell>
          <cell r="L1127" t="str">
            <v>Ángel Mourón L.</v>
          </cell>
          <cell r="M1127" t="str">
            <v>Club Tenis de Mesa Vigo</v>
          </cell>
          <cell r="N1127" t="str">
            <v>Club Tenis de Mesa Vigo</v>
          </cell>
          <cell r="O1127">
            <v>24881</v>
          </cell>
          <cell r="P1127">
            <v>1968</v>
          </cell>
          <cell r="Q1127" t="str">
            <v>Vet +40 M</v>
          </cell>
          <cell r="R1127" t="str">
            <v>M</v>
          </cell>
        </row>
        <row r="1128">
          <cell r="C1128">
            <v>15304</v>
          </cell>
          <cell r="D1128" t="str">
            <v>Ocampo</v>
          </cell>
          <cell r="E1128" t="str">
            <v>Álvarez</v>
          </cell>
          <cell r="F1128" t="str">
            <v>Antón</v>
          </cell>
          <cell r="G1128" t="str">
            <v/>
          </cell>
          <cell r="H1128" t="str">
            <v>OCAMPO</v>
          </cell>
          <cell r="I1128" t="str">
            <v>ALVAREZ</v>
          </cell>
          <cell r="J1128" t="str">
            <v>ANTON</v>
          </cell>
          <cell r="K1128" t="str">
            <v/>
          </cell>
          <cell r="L1128" t="str">
            <v>Antón Ocampo Á.</v>
          </cell>
          <cell r="M1128" t="str">
            <v>Club Tenis de Mesa Vigo</v>
          </cell>
          <cell r="N1128" t="str">
            <v>Club Tenis de Mesa Vigo</v>
          </cell>
          <cell r="O1128">
            <v>32593</v>
          </cell>
          <cell r="P1128">
            <v>1989</v>
          </cell>
          <cell r="Q1128" t="str">
            <v>Sénior M</v>
          </cell>
          <cell r="R1128" t="str">
            <v>M</v>
          </cell>
        </row>
        <row r="1129">
          <cell r="C1129">
            <v>23239</v>
          </cell>
          <cell r="D1129" t="str">
            <v>Otero</v>
          </cell>
          <cell r="E1129" t="str">
            <v>Valiñas</v>
          </cell>
          <cell r="F1129" t="str">
            <v>Ángel</v>
          </cell>
          <cell r="G1129" t="str">
            <v/>
          </cell>
          <cell r="H1129" t="str">
            <v>OTERO</v>
          </cell>
          <cell r="I1129" t="str">
            <v>VALIÑAS</v>
          </cell>
          <cell r="J1129" t="str">
            <v>ANGEL</v>
          </cell>
          <cell r="K1129" t="str">
            <v/>
          </cell>
          <cell r="L1129" t="str">
            <v>Ángel Otero V.</v>
          </cell>
          <cell r="M1129" t="str">
            <v>Club Tenis de Mesa Vigo</v>
          </cell>
          <cell r="N1129" t="str">
            <v>Club Tenis de Mesa Vigo</v>
          </cell>
          <cell r="O1129">
            <v>30451</v>
          </cell>
          <cell r="P1129">
            <v>1983</v>
          </cell>
          <cell r="Q1129" t="str">
            <v>Sénior M</v>
          </cell>
          <cell r="R1129" t="str">
            <v>M</v>
          </cell>
        </row>
        <row r="1130">
          <cell r="C1130">
            <v>50004</v>
          </cell>
          <cell r="D1130" t="str">
            <v>Otero</v>
          </cell>
          <cell r="E1130" t="str">
            <v>Vega</v>
          </cell>
          <cell r="F1130" t="str">
            <v>Carla</v>
          </cell>
          <cell r="G1130" t="str">
            <v/>
          </cell>
          <cell r="H1130" t="str">
            <v>OTERO</v>
          </cell>
          <cell r="I1130" t="str">
            <v>VEGA</v>
          </cell>
          <cell r="J1130" t="str">
            <v>CARLA</v>
          </cell>
          <cell r="K1130" t="str">
            <v/>
          </cell>
          <cell r="L1130" t="str">
            <v>Carla Otero V.</v>
          </cell>
          <cell r="M1130" t="str">
            <v>Club Tenis de Mesa Vigo</v>
          </cell>
          <cell r="N1130" t="str">
            <v>Club Tenis de Mesa Vigo</v>
          </cell>
          <cell r="O1130">
            <v>29259</v>
          </cell>
          <cell r="P1130">
            <v>1980</v>
          </cell>
          <cell r="Q1130" t="str">
            <v>Sénior F</v>
          </cell>
          <cell r="R1130" t="str">
            <v>F</v>
          </cell>
        </row>
        <row r="1131">
          <cell r="C1131">
            <v>23235</v>
          </cell>
          <cell r="D1131" t="str">
            <v>Pérez</v>
          </cell>
          <cell r="E1131" t="str">
            <v>González</v>
          </cell>
          <cell r="F1131" t="str">
            <v>Carlos</v>
          </cell>
          <cell r="H1131" t="str">
            <v>PEREZ</v>
          </cell>
          <cell r="I1131" t="str">
            <v>GONZALEZ</v>
          </cell>
          <cell r="J1131" t="str">
            <v>CARLOS</v>
          </cell>
          <cell r="K1131" t="str">
            <v/>
          </cell>
          <cell r="L1131" t="str">
            <v>Carlos Pérez G.</v>
          </cell>
          <cell r="M1131" t="str">
            <v>Club Tenis de Mesa Vigo</v>
          </cell>
          <cell r="N1131" t="str">
            <v>Club Tenis de Mesa Vigo</v>
          </cell>
          <cell r="O1131">
            <v>29603</v>
          </cell>
          <cell r="P1131">
            <v>1981</v>
          </cell>
          <cell r="Q1131" t="str">
            <v>Sénior M</v>
          </cell>
          <cell r="R1131" t="str">
            <v>M</v>
          </cell>
        </row>
        <row r="1132">
          <cell r="C1132">
            <v>50018</v>
          </cell>
          <cell r="D1132" t="str">
            <v>Pérez</v>
          </cell>
          <cell r="E1132" t="str">
            <v>González</v>
          </cell>
          <cell r="F1132" t="str">
            <v>Roberto</v>
          </cell>
          <cell r="G1132" t="str">
            <v>Carlos</v>
          </cell>
          <cell r="H1132" t="str">
            <v>PEREZ</v>
          </cell>
          <cell r="I1132" t="str">
            <v>GONZALEZ</v>
          </cell>
          <cell r="J1132" t="str">
            <v>ROBERTO</v>
          </cell>
          <cell r="K1132" t="str">
            <v>CARLOS</v>
          </cell>
          <cell r="L1132" t="str">
            <v>Roberto C. Pérez G.</v>
          </cell>
          <cell r="M1132" t="str">
            <v>Club Tenis de Mesa Vigo</v>
          </cell>
          <cell r="N1132" t="str">
            <v>Club Tenis de Mesa Vigo</v>
          </cell>
          <cell r="O1132">
            <v>36634</v>
          </cell>
          <cell r="P1132">
            <v>2000</v>
          </cell>
          <cell r="Q1132" t="str">
            <v>Juvenil M</v>
          </cell>
          <cell r="R1132" t="str">
            <v>M</v>
          </cell>
        </row>
        <row r="1133">
          <cell r="C1133">
            <v>16612</v>
          </cell>
          <cell r="D1133" t="str">
            <v>Pérez</v>
          </cell>
          <cell r="E1133" t="str">
            <v>Suárez</v>
          </cell>
          <cell r="F1133" t="str">
            <v>Nicolás</v>
          </cell>
          <cell r="H1133" t="str">
            <v>PEREZ</v>
          </cell>
          <cell r="I1133" t="str">
            <v>SUAREZ</v>
          </cell>
          <cell r="J1133" t="str">
            <v>NICOLAS</v>
          </cell>
          <cell r="K1133" t="str">
            <v/>
          </cell>
          <cell r="L1133" t="str">
            <v>Nicolás Pérez S.</v>
          </cell>
          <cell r="M1133" t="str">
            <v>Club Tenis de Mesa Vigo</v>
          </cell>
          <cell r="N1133" t="str">
            <v>Club Tenis de Mesa Vigo</v>
          </cell>
          <cell r="O1133">
            <v>35529</v>
          </cell>
          <cell r="P1133">
            <v>1997</v>
          </cell>
          <cell r="Q1133" t="str">
            <v>Sub-23 M</v>
          </cell>
          <cell r="R1133" t="str">
            <v>M</v>
          </cell>
        </row>
        <row r="1134">
          <cell r="C1134">
            <v>26519</v>
          </cell>
          <cell r="D1134" t="str">
            <v>Rebollo</v>
          </cell>
          <cell r="E1134" t="str">
            <v>Piñeiro</v>
          </cell>
          <cell r="F1134" t="str">
            <v>María</v>
          </cell>
          <cell r="G1134" t="str">
            <v>Soledad</v>
          </cell>
          <cell r="H1134" t="str">
            <v>REBOLLO</v>
          </cell>
          <cell r="I1134" t="str">
            <v>PIÑEIRO</v>
          </cell>
          <cell r="J1134" t="str">
            <v>MARIA</v>
          </cell>
          <cell r="K1134" t="str">
            <v>SOLEDAD</v>
          </cell>
          <cell r="L1134" t="str">
            <v>María S. Rebollo P.</v>
          </cell>
          <cell r="M1134" t="str">
            <v>Club Tenis de Mesa Vigo</v>
          </cell>
          <cell r="N1134" t="str">
            <v>Club Tenis de Mesa Vigo</v>
          </cell>
          <cell r="O1134">
            <v>32610</v>
          </cell>
          <cell r="P1134">
            <v>1989</v>
          </cell>
          <cell r="Q1134" t="str">
            <v>Sénior F</v>
          </cell>
          <cell r="R1134" t="str">
            <v>F</v>
          </cell>
        </row>
        <row r="1135">
          <cell r="C1135">
            <v>50583</v>
          </cell>
          <cell r="D1135" t="str">
            <v>Rodiño</v>
          </cell>
          <cell r="E1135" t="str">
            <v>Estonllo</v>
          </cell>
          <cell r="F1135" t="str">
            <v>José</v>
          </cell>
          <cell r="G1135" t="str">
            <v>C.</v>
          </cell>
          <cell r="H1135" t="str">
            <v>RODIÑO</v>
          </cell>
          <cell r="I1135" t="str">
            <v>ESTONLLO</v>
          </cell>
          <cell r="J1135" t="str">
            <v>JOSE</v>
          </cell>
          <cell r="K1135" t="str">
            <v>C.</v>
          </cell>
          <cell r="L1135" t="str">
            <v>José C. Rodiño E.</v>
          </cell>
          <cell r="M1135" t="str">
            <v>Club Tenis de Mesa Vigo</v>
          </cell>
          <cell r="N1135" t="str">
            <v>Club Tenis de Mesa Vigo</v>
          </cell>
          <cell r="P1135">
            <v>0</v>
          </cell>
          <cell r="Q1135" t="str">
            <v>- M</v>
          </cell>
          <cell r="R1135" t="str">
            <v>M</v>
          </cell>
        </row>
        <row r="1136">
          <cell r="C1136">
            <v>23234</v>
          </cell>
          <cell r="D1136" t="str">
            <v>Rodríguez</v>
          </cell>
          <cell r="E1136" t="str">
            <v>López</v>
          </cell>
          <cell r="F1136" t="str">
            <v>Pedro</v>
          </cell>
          <cell r="H1136" t="str">
            <v>RODRIGUEZ</v>
          </cell>
          <cell r="I1136" t="str">
            <v>LOPEZ</v>
          </cell>
          <cell r="J1136" t="str">
            <v>PEDRO</v>
          </cell>
          <cell r="K1136" t="str">
            <v/>
          </cell>
          <cell r="L1136" t="str">
            <v>Pedro Rodríguez L.</v>
          </cell>
          <cell r="M1136" t="str">
            <v>Club Tenis de Mesa Vigo</v>
          </cell>
          <cell r="N1136" t="str">
            <v>Club Tenis de Mesa Vigo</v>
          </cell>
          <cell r="O1136">
            <v>37158</v>
          </cell>
          <cell r="P1136">
            <v>2001</v>
          </cell>
          <cell r="Q1136" t="str">
            <v>Juvenil M</v>
          </cell>
          <cell r="R1136" t="str">
            <v>M</v>
          </cell>
        </row>
        <row r="1137">
          <cell r="C1137">
            <v>50125</v>
          </cell>
          <cell r="D1137" t="str">
            <v>Rodríguez</v>
          </cell>
          <cell r="E1137" t="str">
            <v>Rey</v>
          </cell>
          <cell r="F1137" t="str">
            <v>Hugo</v>
          </cell>
          <cell r="G1137" t="str">
            <v/>
          </cell>
          <cell r="H1137" t="str">
            <v>RODRIGUEZ</v>
          </cell>
          <cell r="I1137" t="str">
            <v>REY</v>
          </cell>
          <cell r="J1137" t="str">
            <v>HUGO</v>
          </cell>
          <cell r="K1137" t="str">
            <v/>
          </cell>
          <cell r="L1137" t="str">
            <v>Hugo Rodríguez R.</v>
          </cell>
          <cell r="M1137" t="str">
            <v>Club Tenis de Mesa Vigo</v>
          </cell>
          <cell r="N1137" t="str">
            <v>Club Tenis de Mesa Vigo</v>
          </cell>
          <cell r="O1137">
            <v>37712</v>
          </cell>
          <cell r="P1137">
            <v>2003</v>
          </cell>
          <cell r="Q1137" t="str">
            <v>Infantil M</v>
          </cell>
          <cell r="R1137" t="str">
            <v>M</v>
          </cell>
        </row>
        <row r="1138">
          <cell r="C1138">
            <v>50108</v>
          </cell>
          <cell r="D1138" t="str">
            <v>Rodríguez</v>
          </cell>
          <cell r="E1138" t="str">
            <v>Rey</v>
          </cell>
          <cell r="F1138" t="str">
            <v>Samuel</v>
          </cell>
          <cell r="G1138" t="str">
            <v/>
          </cell>
          <cell r="H1138" t="str">
            <v>RODRIGUEZ</v>
          </cell>
          <cell r="I1138" t="str">
            <v>REY</v>
          </cell>
          <cell r="J1138" t="str">
            <v>SAMUEL</v>
          </cell>
          <cell r="K1138" t="str">
            <v/>
          </cell>
          <cell r="L1138" t="str">
            <v>Samuel Rodríguez R.</v>
          </cell>
          <cell r="M1138" t="str">
            <v>Club Tenis de Mesa Vigo</v>
          </cell>
          <cell r="N1138" t="str">
            <v>Club Tenis de Mesa Vigo</v>
          </cell>
          <cell r="O1138">
            <v>36306</v>
          </cell>
          <cell r="P1138">
            <v>1999</v>
          </cell>
          <cell r="Q1138" t="str">
            <v>Juvenil M</v>
          </cell>
          <cell r="R1138" t="str">
            <v>M</v>
          </cell>
        </row>
        <row r="1139">
          <cell r="C1139">
            <v>15296</v>
          </cell>
          <cell r="D1139" t="str">
            <v>Sánchez</v>
          </cell>
          <cell r="E1139" t="str">
            <v>Sánchez</v>
          </cell>
          <cell r="F1139" t="str">
            <v>Daniel</v>
          </cell>
          <cell r="G1139" t="str">
            <v/>
          </cell>
          <cell r="H1139" t="str">
            <v>SANCHEZ</v>
          </cell>
          <cell r="I1139" t="str">
            <v>SANCHEZ</v>
          </cell>
          <cell r="J1139" t="str">
            <v>DANIEL</v>
          </cell>
          <cell r="K1139" t="str">
            <v/>
          </cell>
          <cell r="L1139" t="str">
            <v>Daniel Sánchez S.</v>
          </cell>
          <cell r="M1139" t="str">
            <v>Club Tenis de Mesa Vigo</v>
          </cell>
          <cell r="N1139" t="str">
            <v>Club Tenis de Mesa Vigo</v>
          </cell>
          <cell r="O1139">
            <v>30180</v>
          </cell>
          <cell r="P1139">
            <v>1982</v>
          </cell>
          <cell r="Q1139" t="str">
            <v>Sénior M</v>
          </cell>
          <cell r="R1139" t="str">
            <v>M</v>
          </cell>
        </row>
        <row r="1140">
          <cell r="C1140">
            <v>50205</v>
          </cell>
          <cell r="D1140" t="str">
            <v>Sánchez</v>
          </cell>
          <cell r="E1140" t="str">
            <v>Silveira</v>
          </cell>
          <cell r="F1140" t="str">
            <v>David</v>
          </cell>
          <cell r="G1140" t="str">
            <v/>
          </cell>
          <cell r="H1140" t="str">
            <v>SANCHEZ</v>
          </cell>
          <cell r="I1140" t="str">
            <v>SILVEIRA</v>
          </cell>
          <cell r="J1140" t="str">
            <v>DAVID</v>
          </cell>
          <cell r="K1140" t="str">
            <v/>
          </cell>
          <cell r="L1140" t="str">
            <v>David Sánchez S.</v>
          </cell>
          <cell r="M1140" t="str">
            <v>Club Tenis de Mesa Vigo</v>
          </cell>
          <cell r="N1140" t="str">
            <v>Club Tenis de Mesa Vigo</v>
          </cell>
          <cell r="O1140">
            <v>31647</v>
          </cell>
          <cell r="P1140">
            <v>1986</v>
          </cell>
          <cell r="Q1140" t="str">
            <v>Sénior M</v>
          </cell>
          <cell r="R1140" t="str">
            <v>M</v>
          </cell>
        </row>
        <row r="1141">
          <cell r="C1141">
            <v>15613</v>
          </cell>
          <cell r="D1141" t="str">
            <v>Simón</v>
          </cell>
          <cell r="E1141" t="str">
            <v>Simón</v>
          </cell>
          <cell r="F1141" t="str">
            <v>Manuel</v>
          </cell>
          <cell r="G1141" t="str">
            <v/>
          </cell>
          <cell r="H1141" t="str">
            <v>SIMON</v>
          </cell>
          <cell r="I1141" t="str">
            <v>SIMON</v>
          </cell>
          <cell r="J1141" t="str">
            <v>MANUEL</v>
          </cell>
          <cell r="K1141" t="str">
            <v/>
          </cell>
          <cell r="L1141" t="str">
            <v>Manuel Simón S.</v>
          </cell>
          <cell r="M1141" t="str">
            <v>Club Tenis de Mesa Vigo</v>
          </cell>
          <cell r="N1141" t="str">
            <v>Club Tenis de Mesa Vigo</v>
          </cell>
          <cell r="O1141">
            <v>22776</v>
          </cell>
          <cell r="P1141">
            <v>1962</v>
          </cell>
          <cell r="Q1141" t="str">
            <v>Vet +50 M</v>
          </cell>
          <cell r="R1141" t="str">
            <v>M</v>
          </cell>
        </row>
        <row r="1142">
          <cell r="C1142">
            <v>50005</v>
          </cell>
          <cell r="D1142" t="str">
            <v>Taboada</v>
          </cell>
          <cell r="E1142" t="str">
            <v>Álvarez</v>
          </cell>
          <cell r="F1142" t="str">
            <v>Rubén</v>
          </cell>
          <cell r="G1142" t="str">
            <v/>
          </cell>
          <cell r="H1142" t="str">
            <v>TABOADA</v>
          </cell>
          <cell r="I1142" t="str">
            <v>ALVAREZ</v>
          </cell>
          <cell r="J1142" t="str">
            <v>RUBEN</v>
          </cell>
          <cell r="K1142" t="str">
            <v/>
          </cell>
          <cell r="L1142" t="str">
            <v>Rubén Taboada Á.</v>
          </cell>
          <cell r="M1142" t="str">
            <v>Club Tenis de Mesa Vigo</v>
          </cell>
          <cell r="N1142" t="str">
            <v>Club Tenis de Mesa Vigo</v>
          </cell>
          <cell r="O1142">
            <v>24743</v>
          </cell>
          <cell r="P1142">
            <v>1967</v>
          </cell>
          <cell r="Q1142" t="str">
            <v>Vet +50 M</v>
          </cell>
          <cell r="R1142" t="str">
            <v>M</v>
          </cell>
        </row>
        <row r="1143">
          <cell r="C1143">
            <v>442</v>
          </cell>
          <cell r="D1143" t="str">
            <v>Taboada</v>
          </cell>
          <cell r="E1143" t="str">
            <v>González</v>
          </cell>
          <cell r="F1143" t="str">
            <v>Antonio</v>
          </cell>
          <cell r="G1143" t="str">
            <v/>
          </cell>
          <cell r="H1143" t="str">
            <v>TABOADA</v>
          </cell>
          <cell r="I1143" t="str">
            <v>GONZALEZ</v>
          </cell>
          <cell r="J1143" t="str">
            <v>ANTONIO</v>
          </cell>
          <cell r="K1143" t="str">
            <v/>
          </cell>
          <cell r="L1143" t="str">
            <v>Antonio Taboada G.</v>
          </cell>
          <cell r="M1143" t="str">
            <v>Club Tenis de Mesa Vigo</v>
          </cell>
          <cell r="N1143" t="str">
            <v>Club Tenis de Mesa Vigo</v>
          </cell>
          <cell r="O1143">
            <v>20664</v>
          </cell>
          <cell r="P1143">
            <v>1956</v>
          </cell>
          <cell r="Q1143" t="str">
            <v>Vet +60 M</v>
          </cell>
          <cell r="R1143" t="str">
            <v>M</v>
          </cell>
        </row>
        <row r="1144">
          <cell r="C1144">
            <v>26520</v>
          </cell>
          <cell r="D1144" t="str">
            <v>Vázquez</v>
          </cell>
          <cell r="E1144" t="str">
            <v>Pérez</v>
          </cell>
          <cell r="F1144" t="str">
            <v>José</v>
          </cell>
          <cell r="H1144" t="str">
            <v>VAZQUEZ</v>
          </cell>
          <cell r="I1144" t="str">
            <v>PEREZ</v>
          </cell>
          <cell r="J1144" t="str">
            <v>JOSE</v>
          </cell>
          <cell r="K1144" t="str">
            <v/>
          </cell>
          <cell r="L1144" t="str">
            <v>José Vázquez P.</v>
          </cell>
          <cell r="M1144" t="str">
            <v>Club Tenis de Mesa Vigo</v>
          </cell>
          <cell r="N1144" t="str">
            <v>Club Tenis de Mesa Vigo</v>
          </cell>
          <cell r="O1144">
            <v>29158</v>
          </cell>
          <cell r="P1144">
            <v>1979</v>
          </cell>
          <cell r="Q1144" t="str">
            <v>Sénior M</v>
          </cell>
          <cell r="R1144" t="str">
            <v>M</v>
          </cell>
        </row>
        <row r="1145">
          <cell r="C1145">
            <v>28280</v>
          </cell>
          <cell r="D1145" t="str">
            <v>Veiga</v>
          </cell>
          <cell r="E1145" t="str">
            <v>Barciela</v>
          </cell>
          <cell r="F1145" t="str">
            <v>Junior</v>
          </cell>
          <cell r="H1145" t="str">
            <v>VEIGA</v>
          </cell>
          <cell r="I1145" t="str">
            <v>BARCIELA</v>
          </cell>
          <cell r="J1145" t="str">
            <v>JUNIOR</v>
          </cell>
          <cell r="K1145" t="str">
            <v/>
          </cell>
          <cell r="L1145" t="str">
            <v>Junior Veiga B.</v>
          </cell>
          <cell r="M1145" t="str">
            <v>Club Tenis de Mesa Vigo</v>
          </cell>
          <cell r="N1145" t="str">
            <v>Club Tenis de Mesa Vigo</v>
          </cell>
          <cell r="O1145">
            <v>37369</v>
          </cell>
          <cell r="P1145">
            <v>2002</v>
          </cell>
          <cell r="Q1145" t="str">
            <v>Infantil M</v>
          </cell>
          <cell r="R1145" t="str">
            <v>M</v>
          </cell>
        </row>
        <row r="1146">
          <cell r="C1146">
            <v>23245</v>
          </cell>
          <cell r="D1146" t="str">
            <v>Vidal</v>
          </cell>
          <cell r="E1146" t="str">
            <v>Ben</v>
          </cell>
          <cell r="F1146" t="str">
            <v>Lucas</v>
          </cell>
          <cell r="H1146" t="str">
            <v>VIDAL</v>
          </cell>
          <cell r="I1146" t="str">
            <v>BEN</v>
          </cell>
          <cell r="J1146" t="str">
            <v>LUCAS</v>
          </cell>
          <cell r="K1146" t="str">
            <v/>
          </cell>
          <cell r="L1146" t="str">
            <v>Lucas Vidal B.</v>
          </cell>
          <cell r="M1146" t="str">
            <v>Club Tenis de Mesa Vigo</v>
          </cell>
          <cell r="N1146" t="str">
            <v>Club Tenis de Mesa Vigo</v>
          </cell>
          <cell r="O1146">
            <v>38495</v>
          </cell>
          <cell r="P1146">
            <v>2005</v>
          </cell>
          <cell r="Q1146" t="str">
            <v>Alevín M</v>
          </cell>
          <cell r="R1146" t="str">
            <v>M</v>
          </cell>
        </row>
        <row r="1147">
          <cell r="C1147">
            <v>15295</v>
          </cell>
          <cell r="D1147" t="str">
            <v>Vidal</v>
          </cell>
          <cell r="E1147" t="str">
            <v>García</v>
          </cell>
          <cell r="F1147" t="str">
            <v>Ildefonso</v>
          </cell>
          <cell r="G1147" t="str">
            <v/>
          </cell>
          <cell r="H1147" t="str">
            <v>VIDAL</v>
          </cell>
          <cell r="I1147" t="str">
            <v>GARCIA</v>
          </cell>
          <cell r="J1147" t="str">
            <v>ILDEFONSO</v>
          </cell>
          <cell r="K1147" t="str">
            <v/>
          </cell>
          <cell r="L1147" t="str">
            <v>Ildefonso Vidal G.</v>
          </cell>
          <cell r="M1147" t="str">
            <v>Club Tenis de Mesa Vigo</v>
          </cell>
          <cell r="N1147" t="str">
            <v>Club Tenis de Mesa Vigo</v>
          </cell>
          <cell r="O1147">
            <v>25171</v>
          </cell>
          <cell r="P1147">
            <v>1968</v>
          </cell>
          <cell r="Q1147" t="str">
            <v>Vet +40 M</v>
          </cell>
          <cell r="R1147" t="str">
            <v>M</v>
          </cell>
        </row>
        <row r="1148">
          <cell r="C1148">
            <v>19664</v>
          </cell>
          <cell r="D1148" t="str">
            <v>Vidal</v>
          </cell>
          <cell r="E1148" t="str">
            <v>Vidal</v>
          </cell>
          <cell r="F1148" t="str">
            <v>Antonio</v>
          </cell>
          <cell r="H1148" t="str">
            <v>VIDAL</v>
          </cell>
          <cell r="I1148" t="str">
            <v>VIDAL</v>
          </cell>
          <cell r="J1148" t="str">
            <v>ANTONIO</v>
          </cell>
          <cell r="K1148" t="str">
            <v/>
          </cell>
          <cell r="L1148" t="str">
            <v>Antonio Vidal V.</v>
          </cell>
          <cell r="M1148" t="str">
            <v>Club Tenis de Mesa Vigo</v>
          </cell>
          <cell r="N1148" t="str">
            <v>Club Tenis de Mesa Vigo</v>
          </cell>
          <cell r="O1148">
            <v>26533</v>
          </cell>
          <cell r="P1148">
            <v>1972</v>
          </cell>
          <cell r="Q1148" t="str">
            <v>Vet +40 M</v>
          </cell>
          <cell r="R1148" t="str">
            <v>M</v>
          </cell>
        </row>
        <row r="1149">
          <cell r="C1149">
            <v>28263</v>
          </cell>
          <cell r="D1149" t="str">
            <v>Yáñez</v>
          </cell>
          <cell r="E1149" t="str">
            <v>Núñez</v>
          </cell>
          <cell r="F1149" t="str">
            <v>José</v>
          </cell>
          <cell r="G1149" t="str">
            <v>Alberto</v>
          </cell>
          <cell r="H1149" t="str">
            <v>YAÑEZ</v>
          </cell>
          <cell r="I1149" t="str">
            <v>NUÑEZ</v>
          </cell>
          <cell r="J1149" t="str">
            <v>JOSE</v>
          </cell>
          <cell r="K1149" t="str">
            <v>ALBERTO</v>
          </cell>
          <cell r="L1149" t="str">
            <v>José A. Yáñez N.</v>
          </cell>
          <cell r="M1149" t="str">
            <v>Club Tenis de Mesa Vigo</v>
          </cell>
          <cell r="N1149" t="str">
            <v>Club Tenis de Mesa Vigo</v>
          </cell>
          <cell r="O1149">
            <v>21568</v>
          </cell>
          <cell r="P1149">
            <v>1959</v>
          </cell>
          <cell r="Q1149" t="str">
            <v>Vet +50 M</v>
          </cell>
          <cell r="R1149" t="str">
            <v>M</v>
          </cell>
        </row>
        <row r="1150">
          <cell r="C1150">
            <v>28262</v>
          </cell>
          <cell r="D1150" t="str">
            <v>Yáñez</v>
          </cell>
          <cell r="E1150" t="str">
            <v>Portal</v>
          </cell>
          <cell r="F1150" t="str">
            <v>Javier</v>
          </cell>
          <cell r="H1150" t="str">
            <v>YAÑEZ</v>
          </cell>
          <cell r="I1150" t="str">
            <v>PORTAL</v>
          </cell>
          <cell r="J1150" t="str">
            <v>JAVIER</v>
          </cell>
          <cell r="K1150" t="str">
            <v/>
          </cell>
          <cell r="L1150" t="str">
            <v>Javier Yáñez P.</v>
          </cell>
          <cell r="M1150" t="str">
            <v>Club Tenis de Mesa Vigo</v>
          </cell>
          <cell r="N1150" t="str">
            <v>Club Tenis de Mesa Vigo</v>
          </cell>
          <cell r="O1150">
            <v>35577</v>
          </cell>
          <cell r="P1150">
            <v>1997</v>
          </cell>
          <cell r="Q1150" t="str">
            <v>Sub-23 M</v>
          </cell>
          <cell r="R1150" t="str">
            <v>M</v>
          </cell>
        </row>
        <row r="1151">
          <cell r="C1151" t="str">
            <v>I-01</v>
          </cell>
          <cell r="D1151" t="str">
            <v>Ron</v>
          </cell>
          <cell r="E1151" t="str">
            <v>Rodríguez</v>
          </cell>
          <cell r="F1151" t="str">
            <v>Carlos</v>
          </cell>
          <cell r="H1151" t="str">
            <v>RON</v>
          </cell>
          <cell r="I1151" t="str">
            <v>RODRIGUEZ</v>
          </cell>
          <cell r="J1151" t="str">
            <v>CARLOS</v>
          </cell>
          <cell r="K1151" t="str">
            <v/>
          </cell>
          <cell r="L1151" t="str">
            <v>Carlos Ron R.</v>
          </cell>
          <cell r="M1151" t="str">
            <v>Club TT Villaggio de Chiavari</v>
          </cell>
          <cell r="N1151" t="str">
            <v>Club TT Villaggio de Chiavari</v>
          </cell>
          <cell r="O1151">
            <v>24108</v>
          </cell>
          <cell r="P1151">
            <v>1966</v>
          </cell>
          <cell r="Q1151" t="str">
            <v>Vet +50 M</v>
          </cell>
          <cell r="R1151" t="str">
            <v>M</v>
          </cell>
        </row>
        <row r="1152">
          <cell r="C1152">
            <v>23025</v>
          </cell>
          <cell r="D1152" t="str">
            <v>Ahmed</v>
          </cell>
          <cell r="E1152" t="str">
            <v>Olawadele</v>
          </cell>
          <cell r="F1152" t="str">
            <v>Morufo</v>
          </cell>
          <cell r="H1152" t="str">
            <v>AHMED</v>
          </cell>
          <cell r="I1152" t="str">
            <v>OLAWADELE</v>
          </cell>
          <cell r="J1152" t="str">
            <v>MORUFO</v>
          </cell>
          <cell r="K1152" t="str">
            <v/>
          </cell>
          <cell r="L1152" t="str">
            <v>Morufo Ahmed O.</v>
          </cell>
          <cell r="M1152" t="str">
            <v>Clube Deportivo Dezportas Lugo T.M.</v>
          </cell>
          <cell r="N1152" t="str">
            <v>Clube Deportivo Dezportas Lugo T.M.</v>
          </cell>
          <cell r="O1152">
            <v>29976</v>
          </cell>
          <cell r="P1152">
            <v>1982</v>
          </cell>
          <cell r="Q1152" t="str">
            <v>Sénior M</v>
          </cell>
          <cell r="R1152" t="str">
            <v>M</v>
          </cell>
        </row>
        <row r="1153">
          <cell r="C1153">
            <v>19320</v>
          </cell>
          <cell r="D1153" t="str">
            <v>Balbas</v>
          </cell>
          <cell r="E1153" t="str">
            <v>González</v>
          </cell>
          <cell r="F1153" t="str">
            <v>Javier</v>
          </cell>
          <cell r="G1153" t="str">
            <v/>
          </cell>
          <cell r="H1153" t="str">
            <v>BALBAS</v>
          </cell>
          <cell r="I1153" t="str">
            <v>GONZALEZ</v>
          </cell>
          <cell r="J1153" t="str">
            <v>JAVIER</v>
          </cell>
          <cell r="K1153" t="str">
            <v/>
          </cell>
          <cell r="L1153" t="str">
            <v>Javier Balbas G.</v>
          </cell>
          <cell r="M1153" t="str">
            <v>Clube Deportivo Dezportas Lugo T.M.</v>
          </cell>
          <cell r="N1153" t="str">
            <v>Clube Deportivo Dezportas Lugo T.M.</v>
          </cell>
          <cell r="O1153">
            <v>35747</v>
          </cell>
          <cell r="P1153">
            <v>1997</v>
          </cell>
          <cell r="Q1153" t="str">
            <v>Sub-23 M</v>
          </cell>
          <cell r="R1153" t="str">
            <v>M</v>
          </cell>
        </row>
        <row r="1154">
          <cell r="C1154">
            <v>50163</v>
          </cell>
          <cell r="D1154" t="str">
            <v>Bargos</v>
          </cell>
          <cell r="E1154" t="str">
            <v>Abad</v>
          </cell>
          <cell r="F1154" t="str">
            <v>Francisco</v>
          </cell>
          <cell r="G1154" t="str">
            <v>José</v>
          </cell>
          <cell r="H1154" t="str">
            <v>BARGOS</v>
          </cell>
          <cell r="I1154" t="str">
            <v>ABAD</v>
          </cell>
          <cell r="J1154" t="str">
            <v>FRANCISCO</v>
          </cell>
          <cell r="K1154" t="str">
            <v>JOSE</v>
          </cell>
          <cell r="L1154" t="str">
            <v>Francisco J. Bargos A.</v>
          </cell>
          <cell r="M1154" t="str">
            <v>Clube Deportivo Dezportas Lugo T.M.</v>
          </cell>
          <cell r="N1154" t="str">
            <v>Clube Deportivo Dezportas Lugo T.M.</v>
          </cell>
          <cell r="O1154">
            <v>34769</v>
          </cell>
          <cell r="P1154">
            <v>1995</v>
          </cell>
          <cell r="Q1154" t="str">
            <v>Sub-23 M</v>
          </cell>
          <cell r="R1154" t="str">
            <v>M</v>
          </cell>
        </row>
        <row r="1155">
          <cell r="C1155">
            <v>10060</v>
          </cell>
          <cell r="D1155" t="str">
            <v>Becerra</v>
          </cell>
          <cell r="E1155" t="str">
            <v>Díaz</v>
          </cell>
          <cell r="F1155" t="str">
            <v>Juan</v>
          </cell>
          <cell r="G1155" t="str">
            <v/>
          </cell>
          <cell r="H1155" t="str">
            <v>BECERRA</v>
          </cell>
          <cell r="I1155" t="str">
            <v>DIAZ</v>
          </cell>
          <cell r="J1155" t="str">
            <v>JUAN</v>
          </cell>
          <cell r="K1155" t="str">
            <v/>
          </cell>
          <cell r="L1155" t="str">
            <v>Juan Becerra D.</v>
          </cell>
          <cell r="M1155" t="str">
            <v>Clube Deportivo Dezportas Lugo T.M.</v>
          </cell>
          <cell r="N1155" t="str">
            <v>Clube Deportivo Dezportas Lugo T.M.</v>
          </cell>
          <cell r="O1155">
            <v>26474</v>
          </cell>
          <cell r="P1155">
            <v>1972</v>
          </cell>
          <cell r="Q1155" t="str">
            <v>Vet +40 M</v>
          </cell>
          <cell r="R1155" t="str">
            <v>M</v>
          </cell>
        </row>
        <row r="1156">
          <cell r="C1156">
            <v>10061</v>
          </cell>
          <cell r="D1156" t="str">
            <v>Becerra</v>
          </cell>
          <cell r="E1156" t="str">
            <v>Melo</v>
          </cell>
          <cell r="F1156" t="str">
            <v>Hugo</v>
          </cell>
          <cell r="G1156" t="str">
            <v/>
          </cell>
          <cell r="H1156" t="str">
            <v>BECERRA</v>
          </cell>
          <cell r="I1156" t="str">
            <v>MELO</v>
          </cell>
          <cell r="J1156" t="str">
            <v>HUGO</v>
          </cell>
          <cell r="K1156" t="str">
            <v/>
          </cell>
          <cell r="L1156" t="str">
            <v>Hugo Becerra M.</v>
          </cell>
          <cell r="M1156" t="str">
            <v>Clube Deportivo Dezportas Lugo T.M.</v>
          </cell>
          <cell r="N1156" t="str">
            <v>Clube Deportivo Dezportas Lugo T.M.</v>
          </cell>
          <cell r="O1156">
            <v>27883</v>
          </cell>
          <cell r="P1156">
            <v>1976</v>
          </cell>
          <cell r="Q1156" t="str">
            <v>Vet +40 M</v>
          </cell>
          <cell r="R1156" t="str">
            <v>M</v>
          </cell>
        </row>
        <row r="1157">
          <cell r="C1157">
            <v>1501</v>
          </cell>
          <cell r="D1157" t="str">
            <v>Becerra</v>
          </cell>
          <cell r="E1157" t="str">
            <v>Melo</v>
          </cell>
          <cell r="F1157" t="str">
            <v>Ramón</v>
          </cell>
          <cell r="G1157" t="str">
            <v/>
          </cell>
          <cell r="H1157" t="str">
            <v>BECERRA</v>
          </cell>
          <cell r="I1157" t="str">
            <v>MELO</v>
          </cell>
          <cell r="J1157" t="str">
            <v>RAMON</v>
          </cell>
          <cell r="K1157" t="str">
            <v/>
          </cell>
          <cell r="L1157" t="str">
            <v>Ramón Becerra M.</v>
          </cell>
          <cell r="M1157" t="str">
            <v>Clube Deportivo Dezportas Lugo T.M.</v>
          </cell>
          <cell r="N1157" t="str">
            <v>Clube Deportivo Dezportas Lugo T.M.</v>
          </cell>
          <cell r="O1157">
            <v>27247</v>
          </cell>
          <cell r="P1157">
            <v>1974</v>
          </cell>
          <cell r="Q1157" t="str">
            <v>Vet +40 M</v>
          </cell>
          <cell r="R1157" t="str">
            <v>M</v>
          </cell>
        </row>
        <row r="1158">
          <cell r="C1158">
            <v>50255</v>
          </cell>
          <cell r="D1158" t="str">
            <v>Bello</v>
          </cell>
          <cell r="E1158" t="str">
            <v>Reigosa</v>
          </cell>
          <cell r="F1158" t="str">
            <v>Sergio</v>
          </cell>
          <cell r="G1158" t="str">
            <v/>
          </cell>
          <cell r="H1158" t="str">
            <v>BELLO</v>
          </cell>
          <cell r="I1158" t="str">
            <v>REIGOSA</v>
          </cell>
          <cell r="J1158" t="str">
            <v>SERGIO</v>
          </cell>
          <cell r="K1158" t="str">
            <v/>
          </cell>
          <cell r="L1158" t="str">
            <v>Sergio Bello R.</v>
          </cell>
          <cell r="M1158" t="str">
            <v>Clube Deportivo Dezportas Lugo T.M.</v>
          </cell>
          <cell r="N1158" t="str">
            <v>Clube Deportivo Dezportas Lugo T.M.</v>
          </cell>
          <cell r="O1158">
            <v>35224</v>
          </cell>
          <cell r="P1158">
            <v>1996</v>
          </cell>
          <cell r="Q1158" t="str">
            <v>Sub-23 M</v>
          </cell>
          <cell r="R1158" t="str">
            <v>M</v>
          </cell>
        </row>
        <row r="1159">
          <cell r="C1159">
            <v>6473</v>
          </cell>
          <cell r="D1159" t="str">
            <v>Bello</v>
          </cell>
          <cell r="E1159" t="str">
            <v>Rey</v>
          </cell>
          <cell r="F1159" t="str">
            <v>Sergio</v>
          </cell>
          <cell r="G1159" t="str">
            <v/>
          </cell>
          <cell r="H1159" t="str">
            <v>BELLO</v>
          </cell>
          <cell r="I1159" t="str">
            <v>REY</v>
          </cell>
          <cell r="J1159" t="str">
            <v>SERGIO</v>
          </cell>
          <cell r="K1159" t="str">
            <v/>
          </cell>
          <cell r="L1159" t="str">
            <v>Sergio Bello R.</v>
          </cell>
          <cell r="M1159" t="str">
            <v>Clube Deportivo Dezportas Lugo T.M.</v>
          </cell>
          <cell r="N1159" t="str">
            <v>Clube Deportivo Dezportas Lugo T.M.</v>
          </cell>
          <cell r="O1159">
            <v>35065</v>
          </cell>
          <cell r="P1159">
            <v>1996</v>
          </cell>
          <cell r="Q1159" t="str">
            <v>Sub-23 M</v>
          </cell>
          <cell r="R1159" t="str">
            <v>M</v>
          </cell>
        </row>
        <row r="1160">
          <cell r="C1160">
            <v>17236</v>
          </cell>
          <cell r="D1160" t="str">
            <v>Blanco</v>
          </cell>
          <cell r="E1160" t="str">
            <v>Mata</v>
          </cell>
          <cell r="F1160" t="str">
            <v>Marcial</v>
          </cell>
          <cell r="G1160" t="str">
            <v/>
          </cell>
          <cell r="H1160" t="str">
            <v>BLANCO</v>
          </cell>
          <cell r="I1160" t="str">
            <v>MATA</v>
          </cell>
          <cell r="J1160" t="str">
            <v>MARCIAL</v>
          </cell>
          <cell r="K1160" t="str">
            <v/>
          </cell>
          <cell r="L1160" t="str">
            <v>Marcial Blanco M.</v>
          </cell>
          <cell r="M1160" t="str">
            <v>Clube Deportivo Dezportas Lugo T.M.</v>
          </cell>
          <cell r="N1160" t="str">
            <v>Clube Deportivo Dezportas Lugo T.M.</v>
          </cell>
          <cell r="O1160">
            <v>28615</v>
          </cell>
          <cell r="P1160">
            <v>1978</v>
          </cell>
          <cell r="Q1160" t="str">
            <v>Sénior M</v>
          </cell>
          <cell r="R1160" t="str">
            <v>M</v>
          </cell>
        </row>
        <row r="1161">
          <cell r="C1161" t="str">
            <v>11 I</v>
          </cell>
          <cell r="D1161" t="str">
            <v>Blanco</v>
          </cell>
          <cell r="F1161" t="str">
            <v>Juan</v>
          </cell>
          <cell r="G1161" t="str">
            <v>J.</v>
          </cell>
          <cell r="H1161" t="str">
            <v>BLANCO</v>
          </cell>
          <cell r="I1161" t="str">
            <v/>
          </cell>
          <cell r="J1161" t="str">
            <v>JUAN</v>
          </cell>
          <cell r="K1161" t="str">
            <v>J.</v>
          </cell>
          <cell r="L1161" t="str">
            <v>Juan J. Blanco</v>
          </cell>
          <cell r="M1161" t="str">
            <v>Clube Deportivo Dezportas Lugo T.M.</v>
          </cell>
          <cell r="N1161" t="str">
            <v>Clube Deportivo Dezportas Lugo T.M.</v>
          </cell>
          <cell r="P1161">
            <v>-1</v>
          </cell>
          <cell r="Q1161" t="str">
            <v>Discapacitados M</v>
          </cell>
          <cell r="R1161" t="str">
            <v>M</v>
          </cell>
        </row>
        <row r="1162">
          <cell r="C1162">
            <v>50161</v>
          </cell>
          <cell r="D1162" t="str">
            <v>Brea</v>
          </cell>
          <cell r="E1162" t="str">
            <v>Rivas</v>
          </cell>
          <cell r="F1162" t="str">
            <v>Patricia</v>
          </cell>
          <cell r="G1162" t="str">
            <v/>
          </cell>
          <cell r="H1162" t="str">
            <v>BREA</v>
          </cell>
          <cell r="I1162" t="str">
            <v>RIVAS</v>
          </cell>
          <cell r="J1162" t="str">
            <v>PATRICIA</v>
          </cell>
          <cell r="K1162" t="str">
            <v/>
          </cell>
          <cell r="L1162" t="str">
            <v>Patricia Brea R.</v>
          </cell>
          <cell r="M1162" t="str">
            <v>Clube Deportivo Dezportas Lugo T.M.</v>
          </cell>
          <cell r="N1162" t="str">
            <v>Clube Deportivo Dezportas Lugo T.M.</v>
          </cell>
          <cell r="O1162">
            <v>38239</v>
          </cell>
          <cell r="P1162">
            <v>2004</v>
          </cell>
          <cell r="Q1162" t="str">
            <v>Alevín F</v>
          </cell>
          <cell r="R1162" t="str">
            <v>F</v>
          </cell>
        </row>
        <row r="1163">
          <cell r="C1163">
            <v>50159</v>
          </cell>
          <cell r="D1163" t="str">
            <v>Brea</v>
          </cell>
          <cell r="E1163" t="str">
            <v>Rivas</v>
          </cell>
          <cell r="F1163" t="str">
            <v>Samuel</v>
          </cell>
          <cell r="G1163" t="str">
            <v/>
          </cell>
          <cell r="H1163" t="str">
            <v>BREA</v>
          </cell>
          <cell r="I1163" t="str">
            <v>RIVAS</v>
          </cell>
          <cell r="J1163" t="str">
            <v>SAMUEL</v>
          </cell>
          <cell r="K1163" t="str">
            <v/>
          </cell>
          <cell r="L1163" t="str">
            <v>Samuel Brea R.</v>
          </cell>
          <cell r="M1163" t="str">
            <v>Clube Deportivo Dezportas Lugo T.M.</v>
          </cell>
          <cell r="N1163" t="str">
            <v>Clube Deportivo Dezportas Lugo T.M.</v>
          </cell>
          <cell r="O1163">
            <v>36657</v>
          </cell>
          <cell r="P1163">
            <v>2000</v>
          </cell>
          <cell r="Q1163" t="str">
            <v>Juvenil M</v>
          </cell>
          <cell r="R1163" t="str">
            <v>M</v>
          </cell>
        </row>
        <row r="1164">
          <cell r="C1164">
            <v>23022</v>
          </cell>
          <cell r="D1164" t="str">
            <v>Buján</v>
          </cell>
          <cell r="E1164" t="str">
            <v>Grandío</v>
          </cell>
          <cell r="F1164" t="str">
            <v>Fernando</v>
          </cell>
          <cell r="H1164" t="str">
            <v>BUJAN</v>
          </cell>
          <cell r="I1164" t="str">
            <v>GRANDIO</v>
          </cell>
          <cell r="J1164" t="str">
            <v>FERNANDO</v>
          </cell>
          <cell r="K1164" t="str">
            <v/>
          </cell>
          <cell r="L1164" t="str">
            <v>Fernando Buján G.</v>
          </cell>
          <cell r="M1164" t="str">
            <v>Clube Deportivo Dezportas Lugo T.M.</v>
          </cell>
          <cell r="N1164" t="str">
            <v>Clube Deportivo Dezportas Lugo T.M.</v>
          </cell>
          <cell r="O1164">
            <v>36682</v>
          </cell>
          <cell r="P1164">
            <v>2000</v>
          </cell>
          <cell r="Q1164" t="str">
            <v>Juvenil M</v>
          </cell>
          <cell r="R1164" t="str">
            <v>M</v>
          </cell>
        </row>
        <row r="1165">
          <cell r="C1165">
            <v>18726</v>
          </cell>
          <cell r="D1165" t="str">
            <v>Carricoba</v>
          </cell>
          <cell r="E1165" t="str">
            <v>Muñoa</v>
          </cell>
          <cell r="F1165" t="str">
            <v>Xabier</v>
          </cell>
          <cell r="H1165" t="str">
            <v>CARRICOBA</v>
          </cell>
          <cell r="I1165" t="str">
            <v>MUÑOA</v>
          </cell>
          <cell r="J1165" t="str">
            <v>XABIER</v>
          </cell>
          <cell r="K1165" t="str">
            <v/>
          </cell>
          <cell r="L1165" t="str">
            <v>Xabier Carricoba M.</v>
          </cell>
          <cell r="M1165" t="str">
            <v>Clube Deportivo Dezportas Lugo T.M.</v>
          </cell>
          <cell r="N1165" t="str">
            <v>Clube Deportivo Dezportas Lugo T.M.</v>
          </cell>
          <cell r="O1165">
            <v>37763</v>
          </cell>
          <cell r="P1165">
            <v>2003</v>
          </cell>
          <cell r="Q1165" t="str">
            <v>Infantil M</v>
          </cell>
          <cell r="R1165" t="str">
            <v>M</v>
          </cell>
        </row>
        <row r="1166">
          <cell r="C1166">
            <v>18459</v>
          </cell>
          <cell r="D1166" t="str">
            <v>Castelo</v>
          </cell>
          <cell r="E1166" t="str">
            <v>López</v>
          </cell>
          <cell r="F1166" t="str">
            <v>Vito</v>
          </cell>
          <cell r="G1166" t="str">
            <v/>
          </cell>
          <cell r="H1166" t="str">
            <v>CASTELO</v>
          </cell>
          <cell r="I1166" t="str">
            <v>LOPEZ</v>
          </cell>
          <cell r="J1166" t="str">
            <v>VITO</v>
          </cell>
          <cell r="K1166" t="str">
            <v/>
          </cell>
          <cell r="L1166" t="str">
            <v>Vito Castelo L.</v>
          </cell>
          <cell r="M1166" t="str">
            <v>Clube Deportivo Dezportas Lugo T.M.</v>
          </cell>
          <cell r="N1166" t="str">
            <v>Clube Deportivo Dezportas Lugo T.M.</v>
          </cell>
          <cell r="O1166">
            <v>36243</v>
          </cell>
          <cell r="P1166">
            <v>1999</v>
          </cell>
          <cell r="Q1166" t="str">
            <v>Juvenil M</v>
          </cell>
          <cell r="R1166" t="str">
            <v>M</v>
          </cell>
        </row>
        <row r="1167">
          <cell r="C1167">
            <v>23026</v>
          </cell>
          <cell r="D1167" t="str">
            <v>Castro</v>
          </cell>
          <cell r="E1167" t="str">
            <v>López</v>
          </cell>
          <cell r="F1167" t="str">
            <v>Asier</v>
          </cell>
          <cell r="H1167" t="str">
            <v>CASTRO</v>
          </cell>
          <cell r="I1167" t="str">
            <v>LOPEZ</v>
          </cell>
          <cell r="J1167" t="str">
            <v>ASIER</v>
          </cell>
          <cell r="K1167" t="str">
            <v/>
          </cell>
          <cell r="L1167" t="str">
            <v>Asier Castro L.</v>
          </cell>
          <cell r="M1167" t="str">
            <v>Clube Deportivo Dezportas Lugo T.M.</v>
          </cell>
          <cell r="N1167" t="str">
            <v>Clube Deportivo Dezportas Lugo T.M.</v>
          </cell>
          <cell r="O1167">
            <v>39314</v>
          </cell>
          <cell r="P1167">
            <v>2007</v>
          </cell>
          <cell r="Q1167" t="str">
            <v>Benjamín M</v>
          </cell>
          <cell r="R1167" t="str">
            <v>M</v>
          </cell>
        </row>
        <row r="1168">
          <cell r="C1168">
            <v>18720</v>
          </cell>
          <cell r="D1168" t="str">
            <v>Castro</v>
          </cell>
          <cell r="E1168" t="str">
            <v>Soilán</v>
          </cell>
          <cell r="F1168" t="str">
            <v>Manuel</v>
          </cell>
          <cell r="G1168" t="str">
            <v/>
          </cell>
          <cell r="H1168" t="str">
            <v>CASTRO</v>
          </cell>
          <cell r="I1168" t="str">
            <v>SOILAN</v>
          </cell>
          <cell r="J1168" t="str">
            <v>MANUEL</v>
          </cell>
          <cell r="K1168" t="str">
            <v/>
          </cell>
          <cell r="L1168" t="str">
            <v>Manuel Castro S.</v>
          </cell>
          <cell r="M1168" t="str">
            <v>Clube Deportivo Dezportas Lugo T.M.</v>
          </cell>
          <cell r="N1168" t="str">
            <v>Clube Deportivo Dezportas Lugo T.M.</v>
          </cell>
          <cell r="O1168">
            <v>21271</v>
          </cell>
          <cell r="P1168">
            <v>1958</v>
          </cell>
          <cell r="Q1168" t="str">
            <v>Vet +50 M</v>
          </cell>
          <cell r="R1168" t="str">
            <v>M</v>
          </cell>
        </row>
        <row r="1169">
          <cell r="C1169">
            <v>50404</v>
          </cell>
          <cell r="D1169" t="str">
            <v>Cerezo</v>
          </cell>
          <cell r="F1169" t="str">
            <v>Raquel</v>
          </cell>
          <cell r="H1169" t="str">
            <v>CEREZO</v>
          </cell>
          <cell r="I1169" t="str">
            <v/>
          </cell>
          <cell r="J1169" t="str">
            <v>RAQUEL</v>
          </cell>
          <cell r="K1169" t="str">
            <v/>
          </cell>
          <cell r="L1169" t="str">
            <v>Raquel Cerezo</v>
          </cell>
          <cell r="M1169" t="str">
            <v>Clube Deportivo Dezportas Lugo T.M.</v>
          </cell>
          <cell r="N1169" t="str">
            <v>Clube Deportivo Dezportas Lugo T.M.</v>
          </cell>
          <cell r="P1169">
            <v>0</v>
          </cell>
          <cell r="Q1169" t="str">
            <v>- F</v>
          </cell>
          <cell r="R1169" t="str">
            <v>F</v>
          </cell>
        </row>
        <row r="1170">
          <cell r="C1170">
            <v>50156</v>
          </cell>
          <cell r="D1170" t="str">
            <v>Córnea</v>
          </cell>
          <cell r="E1170" t="str">
            <v/>
          </cell>
          <cell r="F1170" t="str">
            <v>Mariana</v>
          </cell>
          <cell r="G1170" t="str">
            <v>Narcisa</v>
          </cell>
          <cell r="H1170" t="str">
            <v>CORNEA</v>
          </cell>
          <cell r="I1170" t="str">
            <v/>
          </cell>
          <cell r="J1170" t="str">
            <v>MARIANA</v>
          </cell>
          <cell r="K1170" t="str">
            <v>NARCISA</v>
          </cell>
          <cell r="L1170" t="str">
            <v>Mariana N. Córnea</v>
          </cell>
          <cell r="M1170" t="str">
            <v>Clube Deportivo Dezportas Lugo T.M.</v>
          </cell>
          <cell r="N1170" t="str">
            <v>Clube Deportivo Dezportas Lugo T.M.</v>
          </cell>
          <cell r="O1170">
            <v>35819</v>
          </cell>
          <cell r="P1170">
            <v>1998</v>
          </cell>
          <cell r="Q1170" t="str">
            <v>Sub-23 F</v>
          </cell>
          <cell r="R1170" t="str">
            <v>F</v>
          </cell>
        </row>
        <row r="1171">
          <cell r="C1171">
            <v>18750</v>
          </cell>
          <cell r="D1171" t="str">
            <v>Coucheiro</v>
          </cell>
          <cell r="E1171" t="str">
            <v>Sepúlveda</v>
          </cell>
          <cell r="F1171" t="str">
            <v>Raquel</v>
          </cell>
          <cell r="G1171" t="str">
            <v/>
          </cell>
          <cell r="H1171" t="str">
            <v>COUCHEIRO</v>
          </cell>
          <cell r="I1171" t="str">
            <v>SEPULVEDA</v>
          </cell>
          <cell r="J1171" t="str">
            <v>RAQUEL</v>
          </cell>
          <cell r="K1171" t="str">
            <v/>
          </cell>
          <cell r="L1171" t="str">
            <v>Raquel Coucheiro S.</v>
          </cell>
          <cell r="M1171" t="str">
            <v>Clube Deportivo Dezportas Lugo T.M.</v>
          </cell>
          <cell r="N1171" t="str">
            <v>Clube Deportivo Dezportas Lugo T.M.</v>
          </cell>
          <cell r="O1171">
            <v>35618</v>
          </cell>
          <cell r="P1171">
            <v>1997</v>
          </cell>
          <cell r="Q1171" t="str">
            <v>Sub-23 F</v>
          </cell>
          <cell r="R1171" t="str">
            <v>F</v>
          </cell>
        </row>
        <row r="1172">
          <cell r="C1172">
            <v>15346</v>
          </cell>
          <cell r="D1172" t="str">
            <v>Delmo</v>
          </cell>
          <cell r="E1172" t="str">
            <v>Suances</v>
          </cell>
          <cell r="F1172" t="str">
            <v>Adolfo</v>
          </cell>
          <cell r="G1172" t="str">
            <v/>
          </cell>
          <cell r="H1172" t="str">
            <v>DELMO</v>
          </cell>
          <cell r="I1172" t="str">
            <v>SUANCES</v>
          </cell>
          <cell r="J1172" t="str">
            <v>ADOLFO</v>
          </cell>
          <cell r="K1172" t="str">
            <v/>
          </cell>
          <cell r="L1172" t="str">
            <v>Adolfo Delmo S.</v>
          </cell>
          <cell r="M1172" t="str">
            <v>Clube Deportivo Dezportas Lugo T.M.</v>
          </cell>
          <cell r="N1172" t="str">
            <v>Clube Deportivo Dezportas Lugo T.M.</v>
          </cell>
          <cell r="O1172">
            <v>20779</v>
          </cell>
          <cell r="P1172">
            <v>1956</v>
          </cell>
          <cell r="Q1172" t="str">
            <v>Vet +60 M</v>
          </cell>
          <cell r="R1172" t="str">
            <v>M</v>
          </cell>
        </row>
        <row r="1173">
          <cell r="C1173">
            <v>23038</v>
          </cell>
          <cell r="D1173" t="str">
            <v>Díaz</v>
          </cell>
          <cell r="E1173" t="str">
            <v>Paz</v>
          </cell>
          <cell r="F1173" t="str">
            <v>Jacobo</v>
          </cell>
          <cell r="H1173" t="str">
            <v>DIAZ</v>
          </cell>
          <cell r="I1173" t="str">
            <v>PAZ</v>
          </cell>
          <cell r="J1173" t="str">
            <v>JACOBO</v>
          </cell>
          <cell r="K1173" t="str">
            <v/>
          </cell>
          <cell r="L1173" t="str">
            <v>Jacobo Díaz P.</v>
          </cell>
          <cell r="M1173" t="str">
            <v>Clube Deportivo Dezportas Lugo T.M.</v>
          </cell>
          <cell r="N1173" t="str">
            <v>Clube Deportivo Dezportas Lugo T.M.</v>
          </cell>
          <cell r="O1173">
            <v>29786</v>
          </cell>
          <cell r="P1173">
            <v>1981</v>
          </cell>
          <cell r="Q1173" t="str">
            <v>Sénior M</v>
          </cell>
          <cell r="R1173" t="str">
            <v>M</v>
          </cell>
        </row>
        <row r="1174">
          <cell r="C1174">
            <v>19323</v>
          </cell>
          <cell r="D1174" t="str">
            <v>Díaz</v>
          </cell>
          <cell r="E1174" t="str">
            <v>Pérez</v>
          </cell>
          <cell r="F1174" t="str">
            <v>Mateo</v>
          </cell>
          <cell r="G1174" t="str">
            <v/>
          </cell>
          <cell r="H1174" t="str">
            <v>DIAZ</v>
          </cell>
          <cell r="I1174" t="str">
            <v>PEREZ</v>
          </cell>
          <cell r="J1174" t="str">
            <v>MATEO</v>
          </cell>
          <cell r="K1174" t="str">
            <v/>
          </cell>
          <cell r="L1174" t="str">
            <v>Mateo Díaz P.</v>
          </cell>
          <cell r="M1174" t="str">
            <v>Clube Deportivo Dezportas Lugo T.M.</v>
          </cell>
          <cell r="N1174" t="str">
            <v>Clube Deportivo Dezportas Lugo T.M.</v>
          </cell>
          <cell r="O1174">
            <v>36111</v>
          </cell>
          <cell r="P1174">
            <v>1998</v>
          </cell>
          <cell r="Q1174" t="str">
            <v>Sub-23 M</v>
          </cell>
          <cell r="R1174" t="str">
            <v>M</v>
          </cell>
        </row>
        <row r="1175">
          <cell r="C1175">
            <v>50172</v>
          </cell>
          <cell r="D1175" t="str">
            <v>Dosio</v>
          </cell>
          <cell r="E1175" t="str">
            <v>López</v>
          </cell>
          <cell r="F1175" t="str">
            <v>Luis</v>
          </cell>
          <cell r="G1175" t="str">
            <v>Miguel</v>
          </cell>
          <cell r="H1175" t="str">
            <v>DOSIO</v>
          </cell>
          <cell r="I1175" t="str">
            <v>LOPEZ</v>
          </cell>
          <cell r="J1175" t="str">
            <v>LUIS</v>
          </cell>
          <cell r="K1175" t="str">
            <v>MIGUEL</v>
          </cell>
          <cell r="L1175" t="str">
            <v>Luis M. Dosio L.</v>
          </cell>
          <cell r="M1175" t="str">
            <v>Clube Deportivo Dezportas Lugo T.M.</v>
          </cell>
          <cell r="N1175" t="str">
            <v>Clube Deportivo Dezportas Lugo T.M.</v>
          </cell>
          <cell r="O1175">
            <v>29492</v>
          </cell>
          <cell r="P1175">
            <v>1980</v>
          </cell>
          <cell r="Q1175" t="str">
            <v>Sénior M</v>
          </cell>
          <cell r="R1175" t="str">
            <v>M</v>
          </cell>
        </row>
        <row r="1176">
          <cell r="C1176">
            <v>619</v>
          </cell>
          <cell r="D1176" t="str">
            <v>Dugo</v>
          </cell>
          <cell r="E1176" t="str">
            <v>Patón</v>
          </cell>
          <cell r="F1176" t="str">
            <v>Máximo</v>
          </cell>
          <cell r="H1176" t="str">
            <v>DUGO</v>
          </cell>
          <cell r="I1176" t="str">
            <v>PATON</v>
          </cell>
          <cell r="J1176" t="str">
            <v>MAXIMO</v>
          </cell>
          <cell r="K1176" t="str">
            <v/>
          </cell>
          <cell r="L1176" t="str">
            <v>Máximo Dugo P.</v>
          </cell>
          <cell r="M1176" t="str">
            <v>Clube Deportivo Dezportas Lugo T.M.</v>
          </cell>
          <cell r="N1176" t="str">
            <v>Clube Deportivo Dezportas Lugo T.M.</v>
          </cell>
          <cell r="O1176">
            <v>21780</v>
          </cell>
          <cell r="P1176">
            <v>1959</v>
          </cell>
          <cell r="Q1176" t="str">
            <v>Vet +50 M</v>
          </cell>
          <cell r="R1176" t="str">
            <v>M</v>
          </cell>
        </row>
        <row r="1177">
          <cell r="C1177">
            <v>23472</v>
          </cell>
          <cell r="D1177" t="str">
            <v>Dumitru</v>
          </cell>
          <cell r="E1177" t="str">
            <v>Isac</v>
          </cell>
          <cell r="F1177" t="str">
            <v>Catalin</v>
          </cell>
          <cell r="H1177" t="str">
            <v>DUMITRU</v>
          </cell>
          <cell r="I1177" t="str">
            <v>ISAC</v>
          </cell>
          <cell r="J1177" t="str">
            <v>CATALIN</v>
          </cell>
          <cell r="K1177" t="str">
            <v/>
          </cell>
          <cell r="L1177" t="str">
            <v>Catalin Dumitru I.</v>
          </cell>
          <cell r="M1177" t="str">
            <v>Clube Deportivo Dezportas Lugo T.M.</v>
          </cell>
          <cell r="N1177" t="str">
            <v>Clube Deportivo Dezportas Lugo T.M.</v>
          </cell>
          <cell r="O1177">
            <v>38004</v>
          </cell>
          <cell r="P1177">
            <v>2004</v>
          </cell>
          <cell r="Q1177" t="str">
            <v>Alevín M</v>
          </cell>
          <cell r="R1177" t="str">
            <v>M</v>
          </cell>
        </row>
        <row r="1178">
          <cell r="C1178">
            <v>50155</v>
          </cell>
          <cell r="D1178" t="str">
            <v>Estévez</v>
          </cell>
          <cell r="E1178" t="str">
            <v>Fernández</v>
          </cell>
          <cell r="F1178" t="str">
            <v>Sabela</v>
          </cell>
          <cell r="G1178" t="str">
            <v/>
          </cell>
          <cell r="H1178" t="str">
            <v>ESTEVEZ</v>
          </cell>
          <cell r="I1178" t="str">
            <v>FERNANDEZ</v>
          </cell>
          <cell r="J1178" t="str">
            <v>SABELA</v>
          </cell>
          <cell r="K1178" t="str">
            <v/>
          </cell>
          <cell r="L1178" t="str">
            <v>Sabela Estévez F.</v>
          </cell>
          <cell r="M1178" t="str">
            <v>Clube Deportivo Dezportas Lugo T.M.</v>
          </cell>
          <cell r="N1178" t="str">
            <v>Clube Deportivo Dezportas Lugo T.M.</v>
          </cell>
          <cell r="O1178">
            <v>35074</v>
          </cell>
          <cell r="P1178">
            <v>1996</v>
          </cell>
          <cell r="Q1178" t="str">
            <v>Sub-23 F</v>
          </cell>
          <cell r="R1178" t="str">
            <v>F</v>
          </cell>
        </row>
        <row r="1179">
          <cell r="C1179">
            <v>3087</v>
          </cell>
          <cell r="D1179" t="str">
            <v>Expósito</v>
          </cell>
          <cell r="E1179" t="str">
            <v>Mateo</v>
          </cell>
          <cell r="F1179" t="str">
            <v>Adrián</v>
          </cell>
          <cell r="G1179" t="str">
            <v/>
          </cell>
          <cell r="H1179" t="str">
            <v>EXPOSITO</v>
          </cell>
          <cell r="I1179" t="str">
            <v>MATEO</v>
          </cell>
          <cell r="J1179" t="str">
            <v>ADRIAN</v>
          </cell>
          <cell r="K1179" t="str">
            <v/>
          </cell>
          <cell r="L1179" t="str">
            <v>Adrián Expósito M.</v>
          </cell>
          <cell r="M1179" t="str">
            <v>Clube Deportivo Dezportas Lugo T.M.</v>
          </cell>
          <cell r="N1179" t="str">
            <v>Clube Deportivo Dezportas Lugo T.M.</v>
          </cell>
          <cell r="O1179">
            <v>32163</v>
          </cell>
          <cell r="P1179">
            <v>1988</v>
          </cell>
          <cell r="Q1179" t="str">
            <v>Sénior M</v>
          </cell>
          <cell r="R1179" t="str">
            <v>M</v>
          </cell>
        </row>
        <row r="1180">
          <cell r="C1180">
            <v>50154</v>
          </cell>
          <cell r="D1180" t="str">
            <v>Fanego</v>
          </cell>
          <cell r="E1180" t="str">
            <v>Piñeiro</v>
          </cell>
          <cell r="F1180" t="str">
            <v>Orsinio</v>
          </cell>
          <cell r="G1180" t="str">
            <v>José</v>
          </cell>
          <cell r="H1180" t="str">
            <v>FANEGO</v>
          </cell>
          <cell r="I1180" t="str">
            <v>PIÑEIRO</v>
          </cell>
          <cell r="J1180" t="str">
            <v>ORSINIO</v>
          </cell>
          <cell r="K1180" t="str">
            <v>JOSE</v>
          </cell>
          <cell r="L1180" t="str">
            <v>Orsinio J. Fanego P.</v>
          </cell>
          <cell r="M1180" t="str">
            <v>Clube Deportivo Dezportas Lugo T.M.</v>
          </cell>
          <cell r="N1180" t="str">
            <v>Clube Deportivo Dezportas Lugo T.M.</v>
          </cell>
          <cell r="O1180">
            <v>36344</v>
          </cell>
          <cell r="P1180">
            <v>1999</v>
          </cell>
          <cell r="Q1180" t="str">
            <v>Juvenil M</v>
          </cell>
          <cell r="R1180" t="str">
            <v>M</v>
          </cell>
        </row>
        <row r="1181">
          <cell r="C1181">
            <v>18458</v>
          </cell>
          <cell r="D1181" t="str">
            <v>Fernández</v>
          </cell>
          <cell r="E1181" t="str">
            <v>Álvarez</v>
          </cell>
          <cell r="F1181" t="str">
            <v>Pablo</v>
          </cell>
          <cell r="G1181" t="str">
            <v/>
          </cell>
          <cell r="H1181" t="str">
            <v>FERNANDEZ</v>
          </cell>
          <cell r="I1181" t="str">
            <v>ALVAREZ</v>
          </cell>
          <cell r="J1181" t="str">
            <v>PABLO</v>
          </cell>
          <cell r="K1181" t="str">
            <v/>
          </cell>
          <cell r="L1181" t="str">
            <v>Pablo Fernández Á.</v>
          </cell>
          <cell r="M1181" t="str">
            <v>Clube Deportivo Dezportas Lugo T.M.</v>
          </cell>
          <cell r="N1181" t="str">
            <v>Clube Deportivo Dezportas Lugo T.M.</v>
          </cell>
          <cell r="O1181">
            <v>37900</v>
          </cell>
          <cell r="P1181">
            <v>2003</v>
          </cell>
          <cell r="Q1181" t="str">
            <v>Infantil M</v>
          </cell>
          <cell r="R1181" t="str">
            <v>M</v>
          </cell>
        </row>
        <row r="1182">
          <cell r="C1182">
            <v>17242</v>
          </cell>
          <cell r="D1182" t="str">
            <v>Fernández</v>
          </cell>
          <cell r="E1182" t="str">
            <v>Chorén</v>
          </cell>
          <cell r="F1182" t="str">
            <v>Alberto</v>
          </cell>
          <cell r="G1182" t="str">
            <v/>
          </cell>
          <cell r="H1182" t="str">
            <v>FERNANDEZ</v>
          </cell>
          <cell r="I1182" t="str">
            <v>CHOREN</v>
          </cell>
          <cell r="J1182" t="str">
            <v>ALBERTO</v>
          </cell>
          <cell r="K1182" t="str">
            <v/>
          </cell>
          <cell r="L1182" t="str">
            <v>Alberto Fernández C.</v>
          </cell>
          <cell r="M1182" t="str">
            <v>Clube Deportivo Dezportas Lugo T.M.</v>
          </cell>
          <cell r="N1182" t="str">
            <v>Clube Deportivo Dezportas Lugo T.M.</v>
          </cell>
          <cell r="O1182">
            <v>37727</v>
          </cell>
          <cell r="P1182">
            <v>2003</v>
          </cell>
          <cell r="Q1182" t="str">
            <v>Infantil M</v>
          </cell>
          <cell r="R1182" t="str">
            <v>M</v>
          </cell>
        </row>
        <row r="1183">
          <cell r="C1183">
            <v>17240</v>
          </cell>
          <cell r="D1183" t="str">
            <v>Fernández</v>
          </cell>
          <cell r="E1183" t="str">
            <v>Chorén</v>
          </cell>
          <cell r="F1183" t="str">
            <v>Samuel</v>
          </cell>
          <cell r="G1183" t="str">
            <v/>
          </cell>
          <cell r="H1183" t="str">
            <v>FERNANDEZ</v>
          </cell>
          <cell r="I1183" t="str">
            <v>CHOREN</v>
          </cell>
          <cell r="J1183" t="str">
            <v>SAMUEL</v>
          </cell>
          <cell r="K1183" t="str">
            <v/>
          </cell>
          <cell r="L1183" t="str">
            <v>Samuel Fernández C.</v>
          </cell>
          <cell r="M1183" t="str">
            <v>Clube Deportivo Dezportas Lugo T.M.</v>
          </cell>
          <cell r="N1183" t="str">
            <v>Clube Deportivo Dezportas Lugo T.M.</v>
          </cell>
          <cell r="O1183">
            <v>36814</v>
          </cell>
          <cell r="P1183">
            <v>2000</v>
          </cell>
          <cell r="Q1183" t="str">
            <v>Juvenil M</v>
          </cell>
          <cell r="R1183" t="str">
            <v>M</v>
          </cell>
        </row>
        <row r="1184">
          <cell r="C1184">
            <v>19324</v>
          </cell>
          <cell r="D1184" t="str">
            <v>Fernández</v>
          </cell>
          <cell r="E1184" t="str">
            <v>Maside</v>
          </cell>
          <cell r="F1184" t="str">
            <v>Adrián</v>
          </cell>
          <cell r="G1184" t="str">
            <v/>
          </cell>
          <cell r="H1184" t="str">
            <v>FERNANDEZ</v>
          </cell>
          <cell r="I1184" t="str">
            <v>MASIDE</v>
          </cell>
          <cell r="J1184" t="str">
            <v>ADRIAN</v>
          </cell>
          <cell r="K1184" t="str">
            <v/>
          </cell>
          <cell r="L1184" t="str">
            <v>Adrián Fernández M.</v>
          </cell>
          <cell r="M1184" t="str">
            <v>Clube Deportivo Dezportas Lugo T.M.</v>
          </cell>
          <cell r="N1184" t="str">
            <v>Clube Deportivo Dezportas Lugo T.M.</v>
          </cell>
          <cell r="O1184">
            <v>35084</v>
          </cell>
          <cell r="P1184">
            <v>1996</v>
          </cell>
          <cell r="Q1184" t="str">
            <v>Sub-23 M</v>
          </cell>
          <cell r="R1184" t="str">
            <v>M</v>
          </cell>
        </row>
        <row r="1185">
          <cell r="C1185">
            <v>15342</v>
          </cell>
          <cell r="D1185" t="str">
            <v>Ferro</v>
          </cell>
          <cell r="E1185" t="str">
            <v>Parga</v>
          </cell>
          <cell r="F1185" t="str">
            <v>Rafael</v>
          </cell>
          <cell r="G1185" t="str">
            <v/>
          </cell>
          <cell r="H1185" t="str">
            <v>FERRO</v>
          </cell>
          <cell r="I1185" t="str">
            <v>PARGA</v>
          </cell>
          <cell r="J1185" t="str">
            <v>RAFAEL</v>
          </cell>
          <cell r="K1185" t="str">
            <v/>
          </cell>
          <cell r="L1185" t="str">
            <v>Rafael Ferro P.</v>
          </cell>
          <cell r="M1185" t="str">
            <v>Clube Deportivo Dezportas Lugo T.M.</v>
          </cell>
          <cell r="N1185" t="str">
            <v>Clube Deportivo Dezportas Lugo T.M.</v>
          </cell>
          <cell r="O1185">
            <v>27460</v>
          </cell>
          <cell r="P1185">
            <v>1975</v>
          </cell>
          <cell r="Q1185" t="str">
            <v>Vet +40 M</v>
          </cell>
          <cell r="R1185" t="str">
            <v>M</v>
          </cell>
        </row>
        <row r="1186">
          <cell r="C1186">
            <v>17249</v>
          </cell>
          <cell r="D1186" t="str">
            <v>Follana</v>
          </cell>
          <cell r="E1186" t="str">
            <v>Neira</v>
          </cell>
          <cell r="F1186" t="str">
            <v>María</v>
          </cell>
          <cell r="G1186" t="str">
            <v>Fernanda</v>
          </cell>
          <cell r="H1186" t="str">
            <v>FOLLANA</v>
          </cell>
          <cell r="I1186" t="str">
            <v>NEIRA</v>
          </cell>
          <cell r="J1186" t="str">
            <v>MARIA</v>
          </cell>
          <cell r="K1186" t="str">
            <v>FERNANDA</v>
          </cell>
          <cell r="L1186" t="str">
            <v>María F. Follana N.</v>
          </cell>
          <cell r="M1186" t="str">
            <v>Clube Deportivo Dezportas Lugo T.M.</v>
          </cell>
          <cell r="N1186" t="str">
            <v>Clube Deportivo Dezportas Lugo T.M.</v>
          </cell>
          <cell r="O1186">
            <v>26717</v>
          </cell>
          <cell r="P1186">
            <v>1973</v>
          </cell>
          <cell r="Q1186" t="str">
            <v>Vet +40 F</v>
          </cell>
          <cell r="R1186" t="str">
            <v>F</v>
          </cell>
        </row>
        <row r="1187">
          <cell r="C1187">
            <v>23473</v>
          </cell>
          <cell r="D1187" t="str">
            <v>Formeas</v>
          </cell>
          <cell r="E1187" t="str">
            <v>Martín</v>
          </cell>
          <cell r="F1187" t="str">
            <v>Unai</v>
          </cell>
          <cell r="H1187" t="str">
            <v>FORMEAS</v>
          </cell>
          <cell r="I1187" t="str">
            <v>MARTIN</v>
          </cell>
          <cell r="J1187" t="str">
            <v>UNAI</v>
          </cell>
          <cell r="K1187" t="str">
            <v/>
          </cell>
          <cell r="L1187" t="str">
            <v>Unai Formeas M.</v>
          </cell>
          <cell r="M1187" t="str">
            <v>Clube Deportivo Dezportas Lugo T.M.</v>
          </cell>
          <cell r="N1187" t="str">
            <v>Clube Deportivo Dezportas Lugo T.M.</v>
          </cell>
          <cell r="O1187">
            <v>38544</v>
          </cell>
          <cell r="P1187">
            <v>2005</v>
          </cell>
          <cell r="Q1187" t="str">
            <v>Alevín M</v>
          </cell>
          <cell r="R1187" t="str">
            <v>M</v>
          </cell>
        </row>
        <row r="1188">
          <cell r="C1188">
            <v>50162</v>
          </cell>
          <cell r="D1188" t="str">
            <v>García</v>
          </cell>
          <cell r="E1188" t="str">
            <v>Dos Anjos</v>
          </cell>
          <cell r="F1188" t="str">
            <v>Lázaro</v>
          </cell>
          <cell r="G1188" t="str">
            <v/>
          </cell>
          <cell r="H1188" t="str">
            <v>GARCIA</v>
          </cell>
          <cell r="I1188" t="str">
            <v>DOS ANJOS</v>
          </cell>
          <cell r="J1188" t="str">
            <v>LAZARO</v>
          </cell>
          <cell r="K1188" t="str">
            <v/>
          </cell>
          <cell r="L1188" t="str">
            <v>Lázaro García D.</v>
          </cell>
          <cell r="M1188" t="str">
            <v>Clube Deportivo Dezportas Lugo T.M.</v>
          </cell>
          <cell r="N1188" t="str">
            <v>Clube Deportivo Dezportas Lugo T.M.</v>
          </cell>
          <cell r="O1188">
            <v>35359</v>
          </cell>
          <cell r="P1188">
            <v>1996</v>
          </cell>
          <cell r="Q1188" t="str">
            <v>Sub-23 M</v>
          </cell>
          <cell r="R1188" t="str">
            <v>M</v>
          </cell>
        </row>
        <row r="1189">
          <cell r="C1189">
            <v>10056</v>
          </cell>
          <cell r="D1189" t="str">
            <v>García</v>
          </cell>
          <cell r="E1189" t="str">
            <v>Martín</v>
          </cell>
          <cell r="F1189" t="str">
            <v>Bonifacio</v>
          </cell>
          <cell r="G1189" t="str">
            <v/>
          </cell>
          <cell r="H1189" t="str">
            <v>GARCIA</v>
          </cell>
          <cell r="I1189" t="str">
            <v>MARTIN</v>
          </cell>
          <cell r="J1189" t="str">
            <v>BONIFACIO</v>
          </cell>
          <cell r="K1189" t="str">
            <v/>
          </cell>
          <cell r="L1189" t="str">
            <v>Bonifacio García M.</v>
          </cell>
          <cell r="M1189" t="str">
            <v>Clube Deportivo Dezportas Lugo T.M.</v>
          </cell>
          <cell r="N1189" t="str">
            <v>Clube Deportivo Dezportas Lugo T.M.</v>
          </cell>
          <cell r="O1189">
            <v>23185</v>
          </cell>
          <cell r="P1189">
            <v>1963</v>
          </cell>
          <cell r="Q1189" t="str">
            <v>Vet +50 M</v>
          </cell>
          <cell r="R1189" t="str">
            <v>M</v>
          </cell>
        </row>
        <row r="1190">
          <cell r="C1190">
            <v>17266</v>
          </cell>
          <cell r="D1190" t="str">
            <v>García</v>
          </cell>
          <cell r="E1190" t="str">
            <v>Martínez</v>
          </cell>
          <cell r="F1190" t="str">
            <v>José</v>
          </cell>
          <cell r="G1190" t="str">
            <v/>
          </cell>
          <cell r="H1190" t="str">
            <v>GARCIA</v>
          </cell>
          <cell r="I1190" t="str">
            <v>MARTINEZ</v>
          </cell>
          <cell r="J1190" t="str">
            <v>JOSE</v>
          </cell>
          <cell r="K1190" t="str">
            <v/>
          </cell>
          <cell r="L1190" t="str">
            <v>José García M.</v>
          </cell>
          <cell r="M1190" t="str">
            <v>Clube Deportivo Dezportas Lugo T.M.</v>
          </cell>
          <cell r="N1190" t="str">
            <v>Clube Deportivo Dezportas Lugo T.M.</v>
          </cell>
          <cell r="O1190">
            <v>36721</v>
          </cell>
          <cell r="P1190">
            <v>2000</v>
          </cell>
          <cell r="Q1190" t="str">
            <v>Juvenil M</v>
          </cell>
          <cell r="R1190" t="str">
            <v>M</v>
          </cell>
        </row>
        <row r="1191">
          <cell r="C1191">
            <v>23471</v>
          </cell>
          <cell r="D1191" t="str">
            <v>García</v>
          </cell>
          <cell r="E1191" t="str">
            <v>Piñeiro</v>
          </cell>
          <cell r="F1191" t="str">
            <v>Samuel</v>
          </cell>
          <cell r="G1191" t="str">
            <v/>
          </cell>
          <cell r="H1191" t="str">
            <v>GARCIA</v>
          </cell>
          <cell r="I1191" t="str">
            <v>PIÑEIRO</v>
          </cell>
          <cell r="J1191" t="str">
            <v>SAMUEL</v>
          </cell>
          <cell r="K1191" t="str">
            <v/>
          </cell>
          <cell r="L1191" t="str">
            <v>Samuel García P.</v>
          </cell>
          <cell r="M1191" t="str">
            <v>Clube Deportivo Dezportas Lugo T.M.</v>
          </cell>
          <cell r="N1191" t="str">
            <v>Clube Deportivo Dezportas Lugo T.M.</v>
          </cell>
          <cell r="O1191">
            <v>36328</v>
          </cell>
          <cell r="P1191">
            <v>1999</v>
          </cell>
          <cell r="Q1191" t="str">
            <v>Juvenil M</v>
          </cell>
          <cell r="R1191" t="str">
            <v>M</v>
          </cell>
        </row>
        <row r="1192">
          <cell r="C1192">
            <v>18460</v>
          </cell>
          <cell r="D1192" t="str">
            <v>García</v>
          </cell>
          <cell r="E1192" t="str">
            <v>Real</v>
          </cell>
          <cell r="F1192" t="str">
            <v>Marco</v>
          </cell>
          <cell r="G1192" t="str">
            <v/>
          </cell>
          <cell r="H1192" t="str">
            <v>GARCIA</v>
          </cell>
          <cell r="I1192" t="str">
            <v>REAL</v>
          </cell>
          <cell r="J1192" t="str">
            <v>MARCO</v>
          </cell>
          <cell r="K1192" t="str">
            <v/>
          </cell>
          <cell r="L1192" t="str">
            <v>Marco García R.</v>
          </cell>
          <cell r="M1192" t="str">
            <v>Clube Deportivo Dezportas Lugo T.M.</v>
          </cell>
          <cell r="N1192" t="str">
            <v>Clube Deportivo Dezportas Lugo T.M.</v>
          </cell>
          <cell r="O1192">
            <v>36524</v>
          </cell>
          <cell r="P1192">
            <v>1999</v>
          </cell>
          <cell r="Q1192" t="str">
            <v>Juvenil M</v>
          </cell>
          <cell r="R1192" t="str">
            <v>M</v>
          </cell>
        </row>
        <row r="1193">
          <cell r="C1193">
            <v>10055</v>
          </cell>
          <cell r="D1193" t="str">
            <v>García</v>
          </cell>
          <cell r="E1193" t="str">
            <v>Y-D´Evan</v>
          </cell>
          <cell r="F1193" t="str">
            <v>Carlos</v>
          </cell>
          <cell r="G1193" t="str">
            <v/>
          </cell>
          <cell r="H1193" t="str">
            <v>GARCIA</v>
          </cell>
          <cell r="I1193" t="str">
            <v>Y-D´EVAN</v>
          </cell>
          <cell r="J1193" t="str">
            <v>CARLOS</v>
          </cell>
          <cell r="K1193" t="str">
            <v/>
          </cell>
          <cell r="L1193" t="str">
            <v>Carlos García Y.</v>
          </cell>
          <cell r="M1193" t="str">
            <v>Clube Deportivo Dezportas Lugo T.M.</v>
          </cell>
          <cell r="N1193" t="str">
            <v>Clube Deportivo Dezportas Lugo T.M.</v>
          </cell>
          <cell r="O1193">
            <v>25209</v>
          </cell>
          <cell r="P1193">
            <v>1969</v>
          </cell>
          <cell r="Q1193" t="str">
            <v>Vet +40 M</v>
          </cell>
          <cell r="R1193" t="str">
            <v>M</v>
          </cell>
        </row>
        <row r="1194">
          <cell r="C1194">
            <v>6471</v>
          </cell>
          <cell r="D1194" t="str">
            <v>Iglesia</v>
          </cell>
          <cell r="E1194" t="str">
            <v>Rey</v>
          </cell>
          <cell r="F1194" t="str">
            <v>Manel</v>
          </cell>
          <cell r="G1194" t="str">
            <v/>
          </cell>
          <cell r="H1194" t="str">
            <v>IGLESIA</v>
          </cell>
          <cell r="I1194" t="str">
            <v>REY</v>
          </cell>
          <cell r="J1194" t="str">
            <v>MANEL</v>
          </cell>
          <cell r="K1194" t="str">
            <v/>
          </cell>
          <cell r="L1194" t="str">
            <v>Manel Iglesia R.</v>
          </cell>
          <cell r="M1194" t="str">
            <v>Clube Deportivo Dezportas Lugo T.M.</v>
          </cell>
          <cell r="N1194" t="str">
            <v>Clube Deportivo Dezportas Lugo T.M.</v>
          </cell>
          <cell r="O1194">
            <v>33672</v>
          </cell>
          <cell r="P1194">
            <v>1992</v>
          </cell>
          <cell r="Q1194" t="str">
            <v>Sénior M</v>
          </cell>
          <cell r="R1194" t="str">
            <v>M</v>
          </cell>
        </row>
        <row r="1195">
          <cell r="C1195">
            <v>10870</v>
          </cell>
          <cell r="D1195" t="str">
            <v>Kasbo</v>
          </cell>
          <cell r="E1195" t="str">
            <v>Haffar</v>
          </cell>
          <cell r="F1195" t="str">
            <v>Bassem</v>
          </cell>
          <cell r="G1195" t="str">
            <v/>
          </cell>
          <cell r="H1195" t="str">
            <v>KASBO</v>
          </cell>
          <cell r="I1195" t="str">
            <v>HAFFAR</v>
          </cell>
          <cell r="J1195" t="str">
            <v>BASSEM</v>
          </cell>
          <cell r="K1195" t="str">
            <v/>
          </cell>
          <cell r="L1195" t="str">
            <v>Bassem Kasbo H.</v>
          </cell>
          <cell r="M1195" t="str">
            <v>Clube Deportivo Dezportas Lugo T.M.</v>
          </cell>
          <cell r="N1195" t="str">
            <v>Clube Deportivo Dezportas Lugo T.M.</v>
          </cell>
          <cell r="O1195">
            <v>28384</v>
          </cell>
          <cell r="P1195">
            <v>1977</v>
          </cell>
          <cell r="Q1195" t="str">
            <v>Vet +40 M</v>
          </cell>
          <cell r="R1195" t="str">
            <v>M</v>
          </cell>
        </row>
        <row r="1196">
          <cell r="C1196">
            <v>50235</v>
          </cell>
          <cell r="D1196" t="str">
            <v>Lafuente</v>
          </cell>
          <cell r="E1196" t="str">
            <v>Juste</v>
          </cell>
          <cell r="F1196" t="str">
            <v>Máximo</v>
          </cell>
          <cell r="G1196" t="str">
            <v/>
          </cell>
          <cell r="H1196" t="str">
            <v>LAFUENTE</v>
          </cell>
          <cell r="I1196" t="str">
            <v>JUSTE</v>
          </cell>
          <cell r="J1196" t="str">
            <v>MAXIMO</v>
          </cell>
          <cell r="K1196" t="str">
            <v/>
          </cell>
          <cell r="L1196" t="str">
            <v>Máximo Lafuente J.</v>
          </cell>
          <cell r="M1196" t="str">
            <v>Clube Deportivo Dezportas Lugo T.M.</v>
          </cell>
          <cell r="N1196" t="str">
            <v>Clube Deportivo Dezportas Lugo T.M.</v>
          </cell>
          <cell r="O1196">
            <v>21123</v>
          </cell>
          <cell r="P1196">
            <v>1957</v>
          </cell>
          <cell r="Q1196" t="str">
            <v>Vet +60 M</v>
          </cell>
          <cell r="R1196" t="str">
            <v>M</v>
          </cell>
        </row>
        <row r="1197">
          <cell r="C1197">
            <v>50164</v>
          </cell>
          <cell r="D1197" t="str">
            <v>Lara</v>
          </cell>
          <cell r="E1197" t="str">
            <v>Rosado</v>
          </cell>
          <cell r="F1197" t="str">
            <v>Benito</v>
          </cell>
          <cell r="H1197" t="str">
            <v>LARA</v>
          </cell>
          <cell r="I1197" t="str">
            <v>ROSADO</v>
          </cell>
          <cell r="J1197" t="str">
            <v>BENITO</v>
          </cell>
          <cell r="K1197" t="str">
            <v/>
          </cell>
          <cell r="L1197" t="str">
            <v>Benito Lara R.</v>
          </cell>
          <cell r="M1197" t="str">
            <v>Clube Deportivo Dezportas Lugo T.M.</v>
          </cell>
          <cell r="N1197" t="str">
            <v>Clube Deportivo Dezportas Lugo T.M.</v>
          </cell>
          <cell r="O1197">
            <v>32610</v>
          </cell>
          <cell r="P1197">
            <v>1989</v>
          </cell>
          <cell r="Q1197" t="str">
            <v>Sénior M</v>
          </cell>
          <cell r="R1197" t="str">
            <v>M</v>
          </cell>
        </row>
        <row r="1198">
          <cell r="C1198">
            <v>7820</v>
          </cell>
          <cell r="D1198" t="str">
            <v>López</v>
          </cell>
          <cell r="E1198" t="str">
            <v>Fraga</v>
          </cell>
          <cell r="F1198" t="str">
            <v>Miguel</v>
          </cell>
          <cell r="G1198" t="str">
            <v/>
          </cell>
          <cell r="H1198" t="str">
            <v>LOPEZ</v>
          </cell>
          <cell r="I1198" t="str">
            <v>FRAGA</v>
          </cell>
          <cell r="J1198" t="str">
            <v>MIGUEL</v>
          </cell>
          <cell r="K1198" t="str">
            <v/>
          </cell>
          <cell r="L1198" t="str">
            <v>Miguel López F.</v>
          </cell>
          <cell r="M1198" t="str">
            <v>Clube Deportivo Dezportas Lugo T.M.</v>
          </cell>
          <cell r="N1198" t="str">
            <v>Clube Deportivo Dezportas Lugo T.M.</v>
          </cell>
          <cell r="O1198">
            <v>32874</v>
          </cell>
          <cell r="P1198">
            <v>1990</v>
          </cell>
          <cell r="Q1198" t="str">
            <v>Sénior M</v>
          </cell>
          <cell r="R1198" t="str">
            <v>M</v>
          </cell>
        </row>
        <row r="1199">
          <cell r="C1199">
            <v>10048</v>
          </cell>
          <cell r="D1199" t="str">
            <v>López</v>
          </cell>
          <cell r="E1199" t="str">
            <v>Fraga</v>
          </cell>
          <cell r="F1199" t="str">
            <v>Pablo</v>
          </cell>
          <cell r="G1199" t="str">
            <v/>
          </cell>
          <cell r="H1199" t="str">
            <v>LOPEZ</v>
          </cell>
          <cell r="I1199" t="str">
            <v>FRAGA</v>
          </cell>
          <cell r="J1199" t="str">
            <v>PABLO</v>
          </cell>
          <cell r="K1199" t="str">
            <v/>
          </cell>
          <cell r="L1199" t="str">
            <v>Pablo López F.</v>
          </cell>
          <cell r="M1199" t="str">
            <v>Clube Deportivo Dezportas Lugo T.M.</v>
          </cell>
          <cell r="N1199" t="str">
            <v>Clube Deportivo Dezportas Lugo T.M.</v>
          </cell>
          <cell r="O1199">
            <v>34984</v>
          </cell>
          <cell r="P1199">
            <v>1995</v>
          </cell>
          <cell r="Q1199" t="str">
            <v>Sub-23 M</v>
          </cell>
          <cell r="R1199" t="str">
            <v>M</v>
          </cell>
        </row>
        <row r="1200">
          <cell r="C1200">
            <v>18708</v>
          </cell>
          <cell r="D1200" t="str">
            <v>López</v>
          </cell>
          <cell r="E1200" t="str">
            <v>Neira</v>
          </cell>
          <cell r="F1200" t="str">
            <v>Eloi</v>
          </cell>
          <cell r="G1200" t="str">
            <v/>
          </cell>
          <cell r="H1200" t="str">
            <v>LOPEZ</v>
          </cell>
          <cell r="I1200" t="str">
            <v>NEIRA</v>
          </cell>
          <cell r="J1200" t="str">
            <v>ELOI</v>
          </cell>
          <cell r="K1200" t="str">
            <v/>
          </cell>
          <cell r="L1200" t="str">
            <v>Eloi López N.</v>
          </cell>
          <cell r="M1200" t="str">
            <v>Clube Deportivo Dezportas Lugo T.M.</v>
          </cell>
          <cell r="N1200" t="str">
            <v>Clube Deportivo Dezportas Lugo T.M.</v>
          </cell>
          <cell r="O1200">
            <v>21002</v>
          </cell>
          <cell r="P1200">
            <v>1957</v>
          </cell>
          <cell r="Q1200" t="str">
            <v>Vet +60 M</v>
          </cell>
          <cell r="R1200" t="str">
            <v>M</v>
          </cell>
        </row>
        <row r="1201">
          <cell r="C1201">
            <v>7817</v>
          </cell>
          <cell r="D1201" t="str">
            <v>López</v>
          </cell>
          <cell r="E1201" t="str">
            <v>Raimóndez</v>
          </cell>
          <cell r="F1201" t="str">
            <v>José</v>
          </cell>
          <cell r="G1201" t="str">
            <v>Miguel</v>
          </cell>
          <cell r="H1201" t="str">
            <v>LOPEZ</v>
          </cell>
          <cell r="I1201" t="str">
            <v>RAIMONDEZ</v>
          </cell>
          <cell r="J1201" t="str">
            <v>JOSE</v>
          </cell>
          <cell r="K1201" t="str">
            <v>MIGUEL</v>
          </cell>
          <cell r="L1201" t="str">
            <v>José M. López R.</v>
          </cell>
          <cell r="M1201" t="str">
            <v>Clube Deportivo Dezportas Lugo T.M.</v>
          </cell>
          <cell r="N1201" t="str">
            <v>Clube Deportivo Dezportas Lugo T.M.</v>
          </cell>
          <cell r="O1201">
            <v>21108</v>
          </cell>
          <cell r="P1201">
            <v>1957</v>
          </cell>
          <cell r="Q1201" t="str">
            <v>Vet +60 M</v>
          </cell>
          <cell r="R1201" t="str">
            <v>M</v>
          </cell>
        </row>
        <row r="1202">
          <cell r="C1202">
            <v>19328</v>
          </cell>
          <cell r="D1202" t="str">
            <v>López</v>
          </cell>
          <cell r="E1202" t="str">
            <v>Saavedra</v>
          </cell>
          <cell r="F1202" t="str">
            <v>Andrea</v>
          </cell>
          <cell r="G1202" t="str">
            <v/>
          </cell>
          <cell r="H1202" t="str">
            <v>LOPEZ</v>
          </cell>
          <cell r="I1202" t="str">
            <v>SAAVEDRA</v>
          </cell>
          <cell r="J1202" t="str">
            <v>ANDREA</v>
          </cell>
          <cell r="K1202" t="str">
            <v/>
          </cell>
          <cell r="L1202" t="str">
            <v>Andrea López S.</v>
          </cell>
          <cell r="M1202" t="str">
            <v>Clube Deportivo Dezportas Lugo T.M.</v>
          </cell>
          <cell r="N1202" t="str">
            <v>Clube Deportivo Dezportas Lugo T.M.</v>
          </cell>
          <cell r="O1202">
            <v>37085</v>
          </cell>
          <cell r="P1202">
            <v>2001</v>
          </cell>
          <cell r="Q1202" t="str">
            <v>Juvenil F</v>
          </cell>
          <cell r="R1202" t="str">
            <v>F</v>
          </cell>
        </row>
        <row r="1203">
          <cell r="C1203">
            <v>19329</v>
          </cell>
          <cell r="D1203" t="str">
            <v>López</v>
          </cell>
          <cell r="E1203" t="str">
            <v>Saavedra</v>
          </cell>
          <cell r="F1203" t="str">
            <v>Aroa</v>
          </cell>
          <cell r="G1203" t="str">
            <v/>
          </cell>
          <cell r="H1203" t="str">
            <v>LOPEZ</v>
          </cell>
          <cell r="I1203" t="str">
            <v>SAAVEDRA</v>
          </cell>
          <cell r="J1203" t="str">
            <v>AROA</v>
          </cell>
          <cell r="K1203" t="str">
            <v/>
          </cell>
          <cell r="L1203" t="str">
            <v>Aroa López S.</v>
          </cell>
          <cell r="M1203" t="str">
            <v>Clube Deportivo Dezportas Lugo T.M.</v>
          </cell>
          <cell r="N1203" t="str">
            <v>Clube Deportivo Dezportas Lugo T.M.</v>
          </cell>
          <cell r="O1203">
            <v>38140</v>
          </cell>
          <cell r="P1203">
            <v>2004</v>
          </cell>
          <cell r="Q1203" t="str">
            <v>Alevín F</v>
          </cell>
          <cell r="R1203" t="str">
            <v>F</v>
          </cell>
        </row>
        <row r="1204">
          <cell r="C1204">
            <v>23021</v>
          </cell>
          <cell r="D1204" t="str">
            <v>López</v>
          </cell>
          <cell r="E1204" t="str">
            <v>Saavedra</v>
          </cell>
          <cell r="F1204" t="str">
            <v>Sabela</v>
          </cell>
          <cell r="G1204" t="str">
            <v/>
          </cell>
          <cell r="H1204" t="str">
            <v>LOPEZ</v>
          </cell>
          <cell r="I1204" t="str">
            <v>SAAVEDRA</v>
          </cell>
          <cell r="J1204" t="str">
            <v>SABELA</v>
          </cell>
          <cell r="K1204" t="str">
            <v/>
          </cell>
          <cell r="L1204" t="str">
            <v>Sabela López S.</v>
          </cell>
          <cell r="M1204" t="str">
            <v>Clube Deportivo Dezportas Lugo T.M.</v>
          </cell>
          <cell r="N1204" t="str">
            <v>Clube Deportivo Dezportas Lugo T.M.</v>
          </cell>
          <cell r="O1204">
            <v>38505</v>
          </cell>
          <cell r="P1204">
            <v>2005</v>
          </cell>
          <cell r="Q1204" t="str">
            <v>Alevín F</v>
          </cell>
          <cell r="R1204" t="str">
            <v>F</v>
          </cell>
        </row>
        <row r="1205">
          <cell r="C1205">
            <v>23027</v>
          </cell>
          <cell r="D1205" t="str">
            <v>López</v>
          </cell>
          <cell r="E1205" t="str">
            <v>Sancosmed</v>
          </cell>
          <cell r="F1205" t="str">
            <v>Iván</v>
          </cell>
          <cell r="G1205" t="str">
            <v/>
          </cell>
          <cell r="H1205" t="str">
            <v>LOPEZ</v>
          </cell>
          <cell r="I1205" t="str">
            <v>SANCOSMED</v>
          </cell>
          <cell r="J1205" t="str">
            <v>IVAN</v>
          </cell>
          <cell r="K1205" t="str">
            <v/>
          </cell>
          <cell r="L1205" t="str">
            <v>Iván López S.</v>
          </cell>
          <cell r="M1205" t="str">
            <v>Clube Deportivo Dezportas Lugo T.M.</v>
          </cell>
          <cell r="N1205" t="str">
            <v>Clube Deportivo Dezportas Lugo T.M.</v>
          </cell>
          <cell r="O1205">
            <v>35572</v>
          </cell>
          <cell r="P1205">
            <v>1997</v>
          </cell>
          <cell r="Q1205" t="str">
            <v>Sub-23 M</v>
          </cell>
          <cell r="R1205" t="str">
            <v>M</v>
          </cell>
        </row>
        <row r="1206">
          <cell r="C1206">
            <v>23024</v>
          </cell>
          <cell r="D1206" t="str">
            <v>Martín</v>
          </cell>
          <cell r="E1206" t="str">
            <v>Reija</v>
          </cell>
          <cell r="F1206" t="str">
            <v>Andrés</v>
          </cell>
          <cell r="G1206" t="str">
            <v/>
          </cell>
          <cell r="H1206" t="str">
            <v>MARTIN</v>
          </cell>
          <cell r="I1206" t="str">
            <v>REIJA</v>
          </cell>
          <cell r="J1206" t="str">
            <v>ANDRES</v>
          </cell>
          <cell r="K1206" t="str">
            <v/>
          </cell>
          <cell r="L1206" t="str">
            <v>Andrés Martín R.</v>
          </cell>
          <cell r="M1206" t="str">
            <v>Clube Deportivo Dezportas Lugo T.M.</v>
          </cell>
          <cell r="N1206" t="str">
            <v>Clube Deportivo Dezportas Lugo T.M.</v>
          </cell>
          <cell r="O1206">
            <v>38594</v>
          </cell>
          <cell r="P1206">
            <v>2005</v>
          </cell>
          <cell r="Q1206" t="str">
            <v>Alevín M</v>
          </cell>
          <cell r="R1206" t="str">
            <v>M</v>
          </cell>
        </row>
        <row r="1207">
          <cell r="C1207">
            <v>18723</v>
          </cell>
          <cell r="D1207" t="str">
            <v>Méndez</v>
          </cell>
          <cell r="E1207" t="str">
            <v>López</v>
          </cell>
          <cell r="F1207" t="str">
            <v>Hugo</v>
          </cell>
          <cell r="G1207" t="str">
            <v/>
          </cell>
          <cell r="H1207" t="str">
            <v>MENDEZ</v>
          </cell>
          <cell r="I1207" t="str">
            <v>LOPEZ</v>
          </cell>
          <cell r="J1207" t="str">
            <v>HUGO</v>
          </cell>
          <cell r="K1207" t="str">
            <v/>
          </cell>
          <cell r="L1207" t="str">
            <v>Hugo Méndez L.</v>
          </cell>
          <cell r="M1207" t="str">
            <v>Clube Deportivo Dezportas Lugo T.M.</v>
          </cell>
          <cell r="N1207" t="str">
            <v>Clube Deportivo Dezportas Lugo T.M.</v>
          </cell>
          <cell r="O1207">
            <v>37929</v>
          </cell>
          <cell r="P1207">
            <v>2003</v>
          </cell>
          <cell r="Q1207" t="str">
            <v>Infantil M</v>
          </cell>
          <cell r="R1207" t="str">
            <v>M</v>
          </cell>
        </row>
        <row r="1208">
          <cell r="C1208">
            <v>23030</v>
          </cell>
          <cell r="D1208" t="str">
            <v>Méndez</v>
          </cell>
          <cell r="E1208" t="str">
            <v>Méndez</v>
          </cell>
          <cell r="F1208" t="str">
            <v>José</v>
          </cell>
          <cell r="G1208" t="str">
            <v>Luis</v>
          </cell>
          <cell r="H1208" t="str">
            <v>MENDEZ</v>
          </cell>
          <cell r="I1208" t="str">
            <v>MENDEZ</v>
          </cell>
          <cell r="J1208" t="str">
            <v>JOSE</v>
          </cell>
          <cell r="K1208" t="str">
            <v>LUIS</v>
          </cell>
          <cell r="L1208" t="str">
            <v>José L. Méndez M.</v>
          </cell>
          <cell r="M1208" t="str">
            <v>Clube Deportivo Dezportas Lugo T.M.</v>
          </cell>
          <cell r="N1208" t="str">
            <v>Clube Deportivo Dezportas Lugo T.M.</v>
          </cell>
          <cell r="O1208">
            <v>26770</v>
          </cell>
          <cell r="P1208">
            <v>1973</v>
          </cell>
          <cell r="Q1208" t="str">
            <v>Vet +40 M</v>
          </cell>
          <cell r="R1208" t="str">
            <v>M</v>
          </cell>
        </row>
        <row r="1209">
          <cell r="C1209">
            <v>18725</v>
          </cell>
          <cell r="D1209" t="str">
            <v>Millares</v>
          </cell>
          <cell r="E1209" t="str">
            <v>Garrote</v>
          </cell>
          <cell r="F1209" t="str">
            <v>Iván</v>
          </cell>
          <cell r="G1209" t="str">
            <v/>
          </cell>
          <cell r="H1209" t="str">
            <v>MILLARES</v>
          </cell>
          <cell r="I1209" t="str">
            <v>GARROTE</v>
          </cell>
          <cell r="J1209" t="str">
            <v>IVAN</v>
          </cell>
          <cell r="K1209" t="str">
            <v/>
          </cell>
          <cell r="L1209" t="str">
            <v>Iván Millares G.</v>
          </cell>
          <cell r="M1209" t="str">
            <v>Clube Deportivo Dezportas Lugo T.M.</v>
          </cell>
          <cell r="N1209" t="str">
            <v>Clube Deportivo Dezportas Lugo T.M.</v>
          </cell>
          <cell r="O1209">
            <v>37169</v>
          </cell>
          <cell r="P1209">
            <v>2001</v>
          </cell>
          <cell r="Q1209" t="str">
            <v>Juvenil M</v>
          </cell>
          <cell r="R1209" t="str">
            <v>M</v>
          </cell>
        </row>
        <row r="1210">
          <cell r="C1210">
            <v>50237</v>
          </cell>
          <cell r="D1210" t="str">
            <v>Montero</v>
          </cell>
          <cell r="E1210" t="str">
            <v>Rodríguez</v>
          </cell>
          <cell r="F1210" t="str">
            <v>Mario</v>
          </cell>
          <cell r="G1210" t="str">
            <v/>
          </cell>
          <cell r="H1210" t="str">
            <v>MONTERO</v>
          </cell>
          <cell r="I1210" t="str">
            <v>RODRIGUEZ</v>
          </cell>
          <cell r="J1210" t="str">
            <v>MARIO</v>
          </cell>
          <cell r="K1210" t="str">
            <v/>
          </cell>
          <cell r="L1210" t="str">
            <v>Mario Montero R.</v>
          </cell>
          <cell r="M1210" t="str">
            <v>Clube Deportivo Dezportas Lugo T.M.</v>
          </cell>
          <cell r="N1210" t="str">
            <v>Clube Deportivo Dezportas Lugo T.M.</v>
          </cell>
          <cell r="O1210">
            <v>38232</v>
          </cell>
          <cell r="P1210">
            <v>2004</v>
          </cell>
          <cell r="Q1210" t="str">
            <v>Alevín M</v>
          </cell>
          <cell r="R1210" t="str">
            <v>M</v>
          </cell>
        </row>
        <row r="1211">
          <cell r="C1211">
            <v>19334</v>
          </cell>
          <cell r="D1211" t="str">
            <v>Núñez</v>
          </cell>
          <cell r="E1211" t="str">
            <v>Fernández</v>
          </cell>
          <cell r="F1211" t="str">
            <v>Ainhoa</v>
          </cell>
          <cell r="G1211" t="str">
            <v/>
          </cell>
          <cell r="H1211" t="str">
            <v>NUÑEZ</v>
          </cell>
          <cell r="I1211" t="str">
            <v>FERNANDEZ</v>
          </cell>
          <cell r="J1211" t="str">
            <v>AINHOA</v>
          </cell>
          <cell r="K1211" t="str">
            <v/>
          </cell>
          <cell r="L1211" t="str">
            <v>Ainhoa Núñez F.</v>
          </cell>
          <cell r="M1211" t="str">
            <v>Clube Deportivo Dezportas Lugo T.M.</v>
          </cell>
          <cell r="N1211" t="str">
            <v>Clube Deportivo Dezportas Lugo T.M.</v>
          </cell>
          <cell r="O1211">
            <v>38231</v>
          </cell>
          <cell r="P1211">
            <v>2004</v>
          </cell>
          <cell r="Q1211" t="str">
            <v>Alevín F</v>
          </cell>
          <cell r="R1211" t="str">
            <v>F</v>
          </cell>
        </row>
        <row r="1212">
          <cell r="C1212">
            <v>50253</v>
          </cell>
          <cell r="D1212" t="str">
            <v>Núñez</v>
          </cell>
          <cell r="E1212" t="str">
            <v>Fernández</v>
          </cell>
          <cell r="F1212" t="str">
            <v>Ari</v>
          </cell>
          <cell r="G1212" t="str">
            <v/>
          </cell>
          <cell r="H1212" t="str">
            <v>NUÑEZ</v>
          </cell>
          <cell r="I1212" t="str">
            <v>FERNANDEZ</v>
          </cell>
          <cell r="J1212" t="str">
            <v>ARI</v>
          </cell>
          <cell r="K1212" t="str">
            <v/>
          </cell>
          <cell r="L1212" t="str">
            <v>Ari Núñez F.</v>
          </cell>
          <cell r="M1212" t="str">
            <v>Clube Deportivo Dezportas Lugo T.M.</v>
          </cell>
          <cell r="N1212" t="str">
            <v>Clube Deportivo Dezportas Lugo T.M.</v>
          </cell>
          <cell r="O1212">
            <v>37343</v>
          </cell>
          <cell r="P1212">
            <v>2002</v>
          </cell>
          <cell r="Q1212" t="str">
            <v>Infantil F</v>
          </cell>
          <cell r="R1212" t="str">
            <v>F</v>
          </cell>
        </row>
        <row r="1213">
          <cell r="C1213">
            <v>20005</v>
          </cell>
          <cell r="D1213" t="str">
            <v>Pena</v>
          </cell>
          <cell r="E1213" t="str">
            <v>Ares</v>
          </cell>
          <cell r="F1213" t="str">
            <v>Julio</v>
          </cell>
          <cell r="G1213" t="str">
            <v/>
          </cell>
          <cell r="H1213" t="str">
            <v>PENA</v>
          </cell>
          <cell r="I1213" t="str">
            <v>ARES</v>
          </cell>
          <cell r="J1213" t="str">
            <v>JULIO</v>
          </cell>
          <cell r="K1213" t="str">
            <v/>
          </cell>
          <cell r="L1213" t="str">
            <v>Julio Pena A.</v>
          </cell>
          <cell r="M1213" t="str">
            <v>Clube Deportivo Dezportas Lugo T.M.</v>
          </cell>
          <cell r="N1213" t="str">
            <v>Clube Deportivo Dezportas Lugo T.M.</v>
          </cell>
          <cell r="O1213">
            <v>22458</v>
          </cell>
          <cell r="P1213">
            <v>1961</v>
          </cell>
          <cell r="Q1213" t="str">
            <v>Vet +50 M</v>
          </cell>
          <cell r="R1213" t="str">
            <v>M</v>
          </cell>
        </row>
        <row r="1214">
          <cell r="C1214">
            <v>18461</v>
          </cell>
          <cell r="D1214" t="str">
            <v>Pena</v>
          </cell>
          <cell r="E1214" t="str">
            <v>Somoza</v>
          </cell>
          <cell r="F1214" t="str">
            <v>Diego</v>
          </cell>
          <cell r="G1214" t="str">
            <v/>
          </cell>
          <cell r="H1214" t="str">
            <v>PENA</v>
          </cell>
          <cell r="I1214" t="str">
            <v>SOMOZA</v>
          </cell>
          <cell r="J1214" t="str">
            <v>DIEGO</v>
          </cell>
          <cell r="K1214" t="str">
            <v/>
          </cell>
          <cell r="L1214" t="str">
            <v>Diego Pena S.</v>
          </cell>
          <cell r="M1214" t="str">
            <v>Clube Deportivo Dezportas Lugo T.M.</v>
          </cell>
          <cell r="N1214" t="str">
            <v>Clube Deportivo Dezportas Lugo T.M.</v>
          </cell>
          <cell r="O1214">
            <v>38445</v>
          </cell>
          <cell r="P1214">
            <v>2005</v>
          </cell>
          <cell r="Q1214" t="str">
            <v>Alevín M</v>
          </cell>
          <cell r="R1214" t="str">
            <v>M</v>
          </cell>
        </row>
        <row r="1215">
          <cell r="C1215">
            <v>17264</v>
          </cell>
          <cell r="D1215" t="str">
            <v>Pena</v>
          </cell>
          <cell r="E1215" t="str">
            <v>Somoza</v>
          </cell>
          <cell r="F1215" t="str">
            <v>Ignacio</v>
          </cell>
          <cell r="G1215" t="str">
            <v/>
          </cell>
          <cell r="H1215" t="str">
            <v>PENA</v>
          </cell>
          <cell r="I1215" t="str">
            <v>SOMOZA</v>
          </cell>
          <cell r="J1215" t="str">
            <v>IGNACIO</v>
          </cell>
          <cell r="K1215" t="str">
            <v/>
          </cell>
          <cell r="L1215" t="str">
            <v>Ignacio Pena S.</v>
          </cell>
          <cell r="M1215" t="str">
            <v>Clube Deportivo Dezportas Lugo T.M.</v>
          </cell>
          <cell r="N1215" t="str">
            <v>Clube Deportivo Dezportas Lugo T.M.</v>
          </cell>
          <cell r="O1215">
            <v>36637</v>
          </cell>
          <cell r="P1215">
            <v>2000</v>
          </cell>
          <cell r="Q1215" t="str">
            <v>Juvenil M</v>
          </cell>
          <cell r="R1215" t="str">
            <v>M</v>
          </cell>
        </row>
        <row r="1216">
          <cell r="C1216">
            <v>18721</v>
          </cell>
          <cell r="D1216" t="str">
            <v>Pérez</v>
          </cell>
          <cell r="E1216" t="str">
            <v>Capón</v>
          </cell>
          <cell r="F1216" t="str">
            <v>Luis</v>
          </cell>
          <cell r="G1216" t="str">
            <v/>
          </cell>
          <cell r="H1216" t="str">
            <v>PEREZ</v>
          </cell>
          <cell r="I1216" t="str">
            <v>CAPON</v>
          </cell>
          <cell r="J1216" t="str">
            <v>LUIS</v>
          </cell>
          <cell r="K1216" t="str">
            <v/>
          </cell>
          <cell r="L1216" t="str">
            <v>Luis Pérez C.</v>
          </cell>
          <cell r="M1216" t="str">
            <v>Clube Deportivo Dezportas Lugo T.M.</v>
          </cell>
          <cell r="N1216" t="str">
            <v>Clube Deportivo Dezportas Lugo T.M.</v>
          </cell>
          <cell r="O1216">
            <v>21936</v>
          </cell>
          <cell r="P1216">
            <v>1960</v>
          </cell>
          <cell r="Q1216" t="str">
            <v>Vet +50 M</v>
          </cell>
          <cell r="R1216" t="str">
            <v>M</v>
          </cell>
        </row>
        <row r="1217">
          <cell r="C1217">
            <v>18462</v>
          </cell>
          <cell r="D1217" t="str">
            <v>Pérez</v>
          </cell>
          <cell r="E1217" t="str">
            <v>Martínez</v>
          </cell>
          <cell r="F1217" t="str">
            <v>Andrea</v>
          </cell>
          <cell r="G1217" t="str">
            <v/>
          </cell>
          <cell r="H1217" t="str">
            <v>PEREZ</v>
          </cell>
          <cell r="I1217" t="str">
            <v>MARTINEZ</v>
          </cell>
          <cell r="J1217" t="str">
            <v>ANDREA</v>
          </cell>
          <cell r="K1217" t="str">
            <v/>
          </cell>
          <cell r="L1217" t="str">
            <v>Andrea Pérez M.</v>
          </cell>
          <cell r="M1217" t="str">
            <v>Clube Deportivo Dezportas Lugo T.M.</v>
          </cell>
          <cell r="N1217" t="str">
            <v>Clube Deportivo Dezportas Lugo T.M.</v>
          </cell>
          <cell r="O1217">
            <v>37373</v>
          </cell>
          <cell r="P1217">
            <v>2002</v>
          </cell>
          <cell r="Q1217" t="str">
            <v>Infantil F</v>
          </cell>
          <cell r="R1217" t="str">
            <v>F</v>
          </cell>
        </row>
        <row r="1218">
          <cell r="C1218">
            <v>50157</v>
          </cell>
          <cell r="D1218" t="str">
            <v>Pita</v>
          </cell>
          <cell r="E1218" t="str">
            <v>Souto</v>
          </cell>
          <cell r="F1218" t="str">
            <v>Nicolás</v>
          </cell>
          <cell r="G1218" t="str">
            <v>Aarón</v>
          </cell>
          <cell r="H1218" t="str">
            <v>PITA</v>
          </cell>
          <cell r="I1218" t="str">
            <v>SOUTO</v>
          </cell>
          <cell r="J1218" t="str">
            <v>NICOLAS</v>
          </cell>
          <cell r="K1218" t="str">
            <v>AARON</v>
          </cell>
          <cell r="L1218" t="str">
            <v>Nicolás A. Pita S.</v>
          </cell>
          <cell r="M1218" t="str">
            <v>Clube Deportivo Dezportas Lugo T.M.</v>
          </cell>
          <cell r="N1218" t="str">
            <v>Clube Deportivo Dezportas Lugo T.M.</v>
          </cell>
          <cell r="O1218">
            <v>36004</v>
          </cell>
          <cell r="P1218">
            <v>1998</v>
          </cell>
          <cell r="Q1218" t="str">
            <v>Sub-23 M</v>
          </cell>
          <cell r="R1218" t="str">
            <v>M</v>
          </cell>
        </row>
        <row r="1219">
          <cell r="C1219" t="str">
            <v>9 I</v>
          </cell>
          <cell r="D1219" t="str">
            <v>Prado</v>
          </cell>
          <cell r="E1219" t="str">
            <v>Fandiño</v>
          </cell>
          <cell r="F1219" t="str">
            <v>Marcos</v>
          </cell>
          <cell r="G1219" t="str">
            <v/>
          </cell>
          <cell r="H1219" t="str">
            <v>PRADO</v>
          </cell>
          <cell r="I1219" t="str">
            <v>FANDIÑO</v>
          </cell>
          <cell r="J1219" t="str">
            <v>MARCOS</v>
          </cell>
          <cell r="K1219" t="str">
            <v/>
          </cell>
          <cell r="L1219" t="str">
            <v>Marcos Prado F.</v>
          </cell>
          <cell r="M1219" t="str">
            <v>Clube Deportivo Dezportas Lugo T.M.</v>
          </cell>
          <cell r="N1219" t="str">
            <v>Clube Deportivo Dezportas Lugo T.M.</v>
          </cell>
          <cell r="P1219">
            <v>-1</v>
          </cell>
          <cell r="Q1219" t="str">
            <v>Discapacitados M</v>
          </cell>
          <cell r="R1219" t="str">
            <v>M</v>
          </cell>
        </row>
        <row r="1220">
          <cell r="C1220" t="str">
            <v>G402</v>
          </cell>
          <cell r="D1220" t="str">
            <v>Purcel</v>
          </cell>
          <cell r="E1220" t="str">
            <v/>
          </cell>
          <cell r="F1220" t="str">
            <v>Raúl</v>
          </cell>
          <cell r="G1220" t="str">
            <v/>
          </cell>
          <cell r="H1220" t="str">
            <v>PURCEL</v>
          </cell>
          <cell r="I1220" t="str">
            <v/>
          </cell>
          <cell r="J1220" t="str">
            <v>RAUL</v>
          </cell>
          <cell r="K1220" t="str">
            <v/>
          </cell>
          <cell r="L1220" t="str">
            <v>Raúl Purcel</v>
          </cell>
          <cell r="M1220" t="str">
            <v>Clube Deportivo Dezportas Lugo T.M.</v>
          </cell>
          <cell r="N1220" t="str">
            <v>Clube Deportivo Dezportas Lugo T.M.</v>
          </cell>
          <cell r="O1220">
            <v>37987</v>
          </cell>
          <cell r="P1220">
            <v>2004</v>
          </cell>
          <cell r="Q1220" t="str">
            <v>Alevín M</v>
          </cell>
          <cell r="R1220" t="str">
            <v>M</v>
          </cell>
        </row>
        <row r="1221">
          <cell r="C1221">
            <v>50236</v>
          </cell>
          <cell r="D1221" t="str">
            <v>Purcel</v>
          </cell>
          <cell r="E1221" t="str">
            <v/>
          </cell>
          <cell r="F1221" t="str">
            <v>Raúl</v>
          </cell>
          <cell r="G1221" t="str">
            <v>Andrei</v>
          </cell>
          <cell r="H1221" t="str">
            <v>PURCEL</v>
          </cell>
          <cell r="I1221" t="str">
            <v/>
          </cell>
          <cell r="J1221" t="str">
            <v>RAUL</v>
          </cell>
          <cell r="K1221" t="str">
            <v>ANDREI</v>
          </cell>
          <cell r="L1221" t="str">
            <v>Raúl A. Purcel</v>
          </cell>
          <cell r="M1221" t="str">
            <v>Clube Deportivo Dezportas Lugo T.M.</v>
          </cell>
          <cell r="N1221" t="str">
            <v>Clube Deportivo Dezportas Lugo T.M.</v>
          </cell>
          <cell r="O1221">
            <v>38296</v>
          </cell>
          <cell r="P1221">
            <v>2004</v>
          </cell>
          <cell r="Q1221" t="str">
            <v>Alevín M</v>
          </cell>
          <cell r="R1221" t="str">
            <v>M</v>
          </cell>
        </row>
        <row r="1222">
          <cell r="C1222">
            <v>50170</v>
          </cell>
          <cell r="D1222" t="str">
            <v>Revilla</v>
          </cell>
          <cell r="E1222" t="str">
            <v>Villegas</v>
          </cell>
          <cell r="F1222" t="str">
            <v>Concha</v>
          </cell>
          <cell r="G1222" t="str">
            <v/>
          </cell>
          <cell r="H1222" t="str">
            <v>REVILLA</v>
          </cell>
          <cell r="I1222" t="str">
            <v>VILLEGAS</v>
          </cell>
          <cell r="J1222" t="str">
            <v>CONCHA</v>
          </cell>
          <cell r="K1222" t="str">
            <v/>
          </cell>
          <cell r="L1222" t="str">
            <v>Concha Revilla V.</v>
          </cell>
          <cell r="M1222" t="str">
            <v>Clube Deportivo Dezportas Lugo T.M.</v>
          </cell>
          <cell r="N1222" t="str">
            <v>Clube Deportivo Dezportas Lugo T.M.</v>
          </cell>
          <cell r="O1222">
            <v>21284</v>
          </cell>
          <cell r="P1222">
            <v>1958</v>
          </cell>
          <cell r="Q1222" t="str">
            <v>Vet +50 F</v>
          </cell>
          <cell r="R1222" t="str">
            <v>F</v>
          </cell>
        </row>
        <row r="1223">
          <cell r="C1223" t="str">
            <v>6 I</v>
          </cell>
          <cell r="D1223" t="str">
            <v>Rivera</v>
          </cell>
          <cell r="E1223" t="str">
            <v>Ferreiro</v>
          </cell>
          <cell r="F1223" t="str">
            <v>Salustiano</v>
          </cell>
          <cell r="G1223" t="str">
            <v/>
          </cell>
          <cell r="H1223" t="str">
            <v>RIVERA</v>
          </cell>
          <cell r="I1223" t="str">
            <v>FERREIRO</v>
          </cell>
          <cell r="J1223" t="str">
            <v>SALUSTIANO</v>
          </cell>
          <cell r="K1223" t="str">
            <v/>
          </cell>
          <cell r="L1223" t="str">
            <v>Salustiano Rivera F.</v>
          </cell>
          <cell r="M1223" t="str">
            <v>Clube Deportivo Dezportas Lugo T.M.</v>
          </cell>
          <cell r="N1223" t="str">
            <v>Clube Deportivo Dezportas Lugo T.M.</v>
          </cell>
          <cell r="P1223">
            <v>-1</v>
          </cell>
          <cell r="Q1223" t="str">
            <v>Discapacitados M</v>
          </cell>
          <cell r="R1223" t="str">
            <v>M</v>
          </cell>
        </row>
        <row r="1224">
          <cell r="C1224">
            <v>50166</v>
          </cell>
          <cell r="D1224" t="str">
            <v>Robles</v>
          </cell>
          <cell r="E1224" t="str">
            <v>Pacho</v>
          </cell>
          <cell r="F1224" t="str">
            <v>Zaida</v>
          </cell>
          <cell r="G1224" t="str">
            <v/>
          </cell>
          <cell r="H1224" t="str">
            <v>ROBLES</v>
          </cell>
          <cell r="I1224" t="str">
            <v>PACHO</v>
          </cell>
          <cell r="J1224" t="str">
            <v>ZAIDA</v>
          </cell>
          <cell r="K1224" t="str">
            <v/>
          </cell>
          <cell r="L1224" t="str">
            <v>Zaida Robles P.</v>
          </cell>
          <cell r="M1224" t="str">
            <v>Clube Deportivo Dezportas Lugo T.M.</v>
          </cell>
          <cell r="N1224" t="str">
            <v>Clube Deportivo Dezportas Lugo T.M.</v>
          </cell>
          <cell r="O1224">
            <v>29156</v>
          </cell>
          <cell r="P1224">
            <v>1979</v>
          </cell>
          <cell r="Q1224" t="str">
            <v>Sénior F</v>
          </cell>
          <cell r="R1224" t="str">
            <v>F</v>
          </cell>
        </row>
        <row r="1225">
          <cell r="C1225">
            <v>50158</v>
          </cell>
          <cell r="D1225" t="str">
            <v>Rodríguez</v>
          </cell>
          <cell r="E1225" t="str">
            <v>Prado</v>
          </cell>
          <cell r="F1225" t="str">
            <v>Cristian</v>
          </cell>
          <cell r="G1225" t="str">
            <v/>
          </cell>
          <cell r="H1225" t="str">
            <v>RODRIGUEZ</v>
          </cell>
          <cell r="I1225" t="str">
            <v>PRADO</v>
          </cell>
          <cell r="J1225" t="str">
            <v>CRISTIAN</v>
          </cell>
          <cell r="K1225" t="str">
            <v/>
          </cell>
          <cell r="L1225" t="str">
            <v>Cristian Rodríguez P.</v>
          </cell>
          <cell r="M1225" t="str">
            <v>Clube Deportivo Dezportas Lugo T.M.</v>
          </cell>
          <cell r="N1225" t="str">
            <v>Clube Deportivo Dezportas Lugo T.M.</v>
          </cell>
          <cell r="O1225">
            <v>37123</v>
          </cell>
          <cell r="P1225">
            <v>2001</v>
          </cell>
          <cell r="Q1225" t="str">
            <v>Juvenil M</v>
          </cell>
          <cell r="R1225" t="str">
            <v>M</v>
          </cell>
        </row>
        <row r="1226">
          <cell r="C1226">
            <v>50160</v>
          </cell>
          <cell r="D1226" t="str">
            <v>Rodríguez</v>
          </cell>
          <cell r="E1226" t="str">
            <v>Prado</v>
          </cell>
          <cell r="F1226" t="str">
            <v>Javier</v>
          </cell>
          <cell r="G1226" t="str">
            <v/>
          </cell>
          <cell r="H1226" t="str">
            <v>RODRIGUEZ</v>
          </cell>
          <cell r="I1226" t="str">
            <v>PRADO</v>
          </cell>
          <cell r="J1226" t="str">
            <v>JAVIER</v>
          </cell>
          <cell r="K1226" t="str">
            <v/>
          </cell>
          <cell r="L1226" t="str">
            <v>Javier Rodríguez P.</v>
          </cell>
          <cell r="M1226" t="str">
            <v>Clube Deportivo Dezportas Lugo T.M.</v>
          </cell>
          <cell r="N1226" t="str">
            <v>Clube Deportivo Dezportas Lugo T.M.</v>
          </cell>
          <cell r="O1226">
            <v>37123</v>
          </cell>
          <cell r="P1226">
            <v>2001</v>
          </cell>
          <cell r="Q1226" t="str">
            <v>Juvenil M</v>
          </cell>
          <cell r="R1226" t="str">
            <v>M</v>
          </cell>
        </row>
        <row r="1227">
          <cell r="C1227">
            <v>15491</v>
          </cell>
          <cell r="D1227" t="str">
            <v>Roitman</v>
          </cell>
          <cell r="E1227" t="str">
            <v/>
          </cell>
          <cell r="F1227" t="str">
            <v>Óscar</v>
          </cell>
          <cell r="G1227" t="str">
            <v/>
          </cell>
          <cell r="H1227" t="str">
            <v>ROITMAN</v>
          </cell>
          <cell r="I1227" t="str">
            <v/>
          </cell>
          <cell r="J1227" t="str">
            <v>OSCAR</v>
          </cell>
          <cell r="K1227" t="str">
            <v/>
          </cell>
          <cell r="L1227" t="str">
            <v>Óscar Roitman</v>
          </cell>
          <cell r="M1227" t="str">
            <v>Clube Deportivo Dezportas Lugo T.M.</v>
          </cell>
          <cell r="N1227" t="str">
            <v>Clube Deportivo Dezportas Lugo T.M.</v>
          </cell>
          <cell r="O1227">
            <v>27030</v>
          </cell>
          <cell r="P1227">
            <v>1974</v>
          </cell>
          <cell r="Q1227" t="str">
            <v>Vet +40 M</v>
          </cell>
          <cell r="R1227" t="str">
            <v>M</v>
          </cell>
        </row>
        <row r="1228">
          <cell r="C1228">
            <v>50165</v>
          </cell>
          <cell r="D1228" t="str">
            <v>Ruiz</v>
          </cell>
          <cell r="E1228" t="str">
            <v>Blanco</v>
          </cell>
          <cell r="F1228" t="str">
            <v>Loida</v>
          </cell>
          <cell r="G1228" t="str">
            <v/>
          </cell>
          <cell r="H1228" t="str">
            <v>RUIZ</v>
          </cell>
          <cell r="I1228" t="str">
            <v>BLANCO</v>
          </cell>
          <cell r="J1228" t="str">
            <v>LOIDA</v>
          </cell>
          <cell r="K1228" t="str">
            <v/>
          </cell>
          <cell r="L1228" t="str">
            <v>Loida Ruiz B.</v>
          </cell>
          <cell r="M1228" t="str">
            <v>Clube Deportivo Dezportas Lugo T.M.</v>
          </cell>
          <cell r="N1228" t="str">
            <v>Clube Deportivo Dezportas Lugo T.M.</v>
          </cell>
          <cell r="O1228">
            <v>27883</v>
          </cell>
          <cell r="P1228">
            <v>1976</v>
          </cell>
          <cell r="Q1228" t="str">
            <v>Vet +40 F</v>
          </cell>
          <cell r="R1228" t="str">
            <v>F</v>
          </cell>
        </row>
        <row r="1229">
          <cell r="C1229">
            <v>18707</v>
          </cell>
          <cell r="D1229" t="str">
            <v>Salgueiro</v>
          </cell>
          <cell r="E1229" t="str">
            <v>Couso</v>
          </cell>
          <cell r="F1229" t="str">
            <v>Vanessa</v>
          </cell>
          <cell r="G1229" t="str">
            <v/>
          </cell>
          <cell r="H1229" t="str">
            <v>SALGUEIRO</v>
          </cell>
          <cell r="I1229" t="str">
            <v>COUSO</v>
          </cell>
          <cell r="J1229" t="str">
            <v>VANESSA</v>
          </cell>
          <cell r="K1229" t="str">
            <v/>
          </cell>
          <cell r="L1229" t="str">
            <v>Vanessa Salgueiro C.</v>
          </cell>
          <cell r="M1229" t="str">
            <v>Clube Deportivo Dezportas Lugo T.M.</v>
          </cell>
          <cell r="N1229" t="str">
            <v>Clube Deportivo Dezportas Lugo T.M.</v>
          </cell>
          <cell r="O1229">
            <v>34722</v>
          </cell>
          <cell r="P1229">
            <v>1995</v>
          </cell>
          <cell r="Q1229" t="str">
            <v>Sub-23 F</v>
          </cell>
          <cell r="R1229" t="str">
            <v>F</v>
          </cell>
        </row>
        <row r="1230">
          <cell r="C1230">
            <v>17232</v>
          </cell>
          <cell r="D1230" t="str">
            <v>Sánchez</v>
          </cell>
          <cell r="E1230" t="str">
            <v>García</v>
          </cell>
          <cell r="F1230" t="str">
            <v>Álvaro</v>
          </cell>
          <cell r="G1230" t="str">
            <v/>
          </cell>
          <cell r="H1230" t="str">
            <v>SANCHEZ</v>
          </cell>
          <cell r="I1230" t="str">
            <v>GARCIA</v>
          </cell>
          <cell r="J1230" t="str">
            <v>ALVARO</v>
          </cell>
          <cell r="K1230" t="str">
            <v/>
          </cell>
          <cell r="L1230" t="str">
            <v>Álvaro Sánchez G.</v>
          </cell>
          <cell r="M1230" t="str">
            <v>Clube Deportivo Dezportas Lugo T.M.</v>
          </cell>
          <cell r="N1230" t="str">
            <v>Clube Deportivo Dezportas Lugo T.M.</v>
          </cell>
          <cell r="O1230">
            <v>27864</v>
          </cell>
          <cell r="P1230">
            <v>1976</v>
          </cell>
          <cell r="Q1230" t="str">
            <v>Vet +40 M</v>
          </cell>
          <cell r="R1230" t="str">
            <v>M</v>
          </cell>
        </row>
        <row r="1231">
          <cell r="C1231" t="str">
            <v>10 I</v>
          </cell>
          <cell r="D1231" t="str">
            <v>Silva</v>
          </cell>
          <cell r="E1231" t="str">
            <v>González</v>
          </cell>
          <cell r="F1231" t="str">
            <v>José</v>
          </cell>
          <cell r="G1231" t="str">
            <v/>
          </cell>
          <cell r="H1231" t="str">
            <v>SILVA</v>
          </cell>
          <cell r="I1231" t="str">
            <v>GONZALEZ</v>
          </cell>
          <cell r="J1231" t="str">
            <v>JOSE</v>
          </cell>
          <cell r="K1231" t="str">
            <v/>
          </cell>
          <cell r="L1231" t="str">
            <v>José Silva G.</v>
          </cell>
          <cell r="M1231" t="str">
            <v>Clube Deportivo Dezportas Lugo T.M.</v>
          </cell>
          <cell r="N1231" t="str">
            <v>Clube Deportivo Dezportas Lugo T.M.</v>
          </cell>
          <cell r="P1231">
            <v>-1</v>
          </cell>
          <cell r="Q1231" t="str">
            <v>Discapacitados M</v>
          </cell>
          <cell r="R1231" t="str">
            <v>M</v>
          </cell>
        </row>
        <row r="1232">
          <cell r="C1232">
            <v>20011</v>
          </cell>
          <cell r="D1232" t="str">
            <v>Solarte</v>
          </cell>
          <cell r="E1232" t="str">
            <v/>
          </cell>
          <cell r="F1232" t="str">
            <v>Edson</v>
          </cell>
          <cell r="G1232" t="str">
            <v/>
          </cell>
          <cell r="H1232" t="str">
            <v>SOLARTE</v>
          </cell>
          <cell r="I1232" t="str">
            <v/>
          </cell>
          <cell r="J1232" t="str">
            <v>EDSON</v>
          </cell>
          <cell r="K1232" t="str">
            <v/>
          </cell>
          <cell r="L1232" t="str">
            <v>Edson Solarte</v>
          </cell>
          <cell r="M1232" t="str">
            <v>Clube Deportivo Dezportas Lugo T.M.</v>
          </cell>
          <cell r="N1232" t="str">
            <v>Clube Deportivo Dezportas Lugo T.M.</v>
          </cell>
          <cell r="P1232">
            <v>0</v>
          </cell>
          <cell r="Q1232" t="str">
            <v>- M</v>
          </cell>
          <cell r="R1232" t="str">
            <v>M</v>
          </cell>
        </row>
        <row r="1233">
          <cell r="C1233">
            <v>17262</v>
          </cell>
          <cell r="D1233" t="str">
            <v>Suárez</v>
          </cell>
          <cell r="E1233" t="str">
            <v>Dacal</v>
          </cell>
          <cell r="F1233" t="str">
            <v>Juan</v>
          </cell>
          <cell r="G1233" t="str">
            <v/>
          </cell>
          <cell r="H1233" t="str">
            <v>SUAREZ</v>
          </cell>
          <cell r="I1233" t="str">
            <v>DACAL</v>
          </cell>
          <cell r="J1233" t="str">
            <v>JUAN</v>
          </cell>
          <cell r="K1233" t="str">
            <v/>
          </cell>
          <cell r="L1233" t="str">
            <v>Juan Suárez D.</v>
          </cell>
          <cell r="M1233" t="str">
            <v>Clube Deportivo Dezportas Lugo T.M.</v>
          </cell>
          <cell r="N1233" t="str">
            <v>Clube Deportivo Dezportas Lugo T.M.</v>
          </cell>
          <cell r="O1233">
            <v>36825</v>
          </cell>
          <cell r="P1233">
            <v>2000</v>
          </cell>
          <cell r="Q1233" t="str">
            <v>Juvenil M</v>
          </cell>
          <cell r="R1233" t="str">
            <v>M</v>
          </cell>
        </row>
        <row r="1234">
          <cell r="C1234">
            <v>6607</v>
          </cell>
          <cell r="D1234" t="str">
            <v>Teijeiro</v>
          </cell>
          <cell r="E1234" t="str">
            <v>Prado</v>
          </cell>
          <cell r="F1234" t="str">
            <v>Noelia</v>
          </cell>
          <cell r="G1234" t="str">
            <v/>
          </cell>
          <cell r="H1234" t="str">
            <v>TEIJEIRO</v>
          </cell>
          <cell r="I1234" t="str">
            <v>PRADO</v>
          </cell>
          <cell r="J1234" t="str">
            <v>NOELIA</v>
          </cell>
          <cell r="K1234" t="str">
            <v/>
          </cell>
          <cell r="L1234" t="str">
            <v>Noelia Teijeiro P.</v>
          </cell>
          <cell r="M1234" t="str">
            <v>Clube Deportivo Dezportas Lugo T.M.</v>
          </cell>
          <cell r="N1234" t="str">
            <v>Clube Deportivo Dezportas Lugo T.M.</v>
          </cell>
          <cell r="O1234">
            <v>32967</v>
          </cell>
          <cell r="P1234">
            <v>1990</v>
          </cell>
          <cell r="Q1234" t="str">
            <v>Sénior F</v>
          </cell>
          <cell r="R1234" t="str">
            <v>F</v>
          </cell>
        </row>
        <row r="1235">
          <cell r="C1235">
            <v>1262</v>
          </cell>
          <cell r="D1235" t="str">
            <v>Vázquez</v>
          </cell>
          <cell r="E1235" t="str">
            <v>Romero</v>
          </cell>
          <cell r="F1235" t="str">
            <v>José</v>
          </cell>
          <cell r="G1235" t="str">
            <v>Luis</v>
          </cell>
          <cell r="H1235" t="str">
            <v>VAZQUEZ</v>
          </cell>
          <cell r="I1235" t="str">
            <v>ROMERO</v>
          </cell>
          <cell r="J1235" t="str">
            <v>JOSE</v>
          </cell>
          <cell r="K1235" t="str">
            <v>LUIS</v>
          </cell>
          <cell r="L1235" t="str">
            <v>José L. Vázquez R.</v>
          </cell>
          <cell r="M1235" t="str">
            <v>Clube Deportivo Dezportas Lugo T.M.</v>
          </cell>
          <cell r="N1235" t="str">
            <v>Clube Deportivo Dezportas Lugo T.M.</v>
          </cell>
          <cell r="O1235">
            <v>25774</v>
          </cell>
          <cell r="P1235">
            <v>1970</v>
          </cell>
          <cell r="Q1235" t="str">
            <v>Vet +40 M</v>
          </cell>
          <cell r="R1235" t="str">
            <v>M</v>
          </cell>
        </row>
        <row r="1236">
          <cell r="C1236">
            <v>18004</v>
          </cell>
          <cell r="D1236" t="str">
            <v>Vázquez</v>
          </cell>
          <cell r="E1236" t="str">
            <v>Vázquez</v>
          </cell>
          <cell r="F1236" t="str">
            <v>Yolanda</v>
          </cell>
          <cell r="G1236" t="str">
            <v/>
          </cell>
          <cell r="H1236" t="str">
            <v>VAZQUEZ</v>
          </cell>
          <cell r="I1236" t="str">
            <v>VAZQUEZ</v>
          </cell>
          <cell r="J1236" t="str">
            <v>YOLANDA</v>
          </cell>
          <cell r="K1236" t="str">
            <v/>
          </cell>
          <cell r="L1236" t="str">
            <v>Yolanda Vázquez V.</v>
          </cell>
          <cell r="M1236" t="str">
            <v>Clube Deportivo Dezportas Lugo T.M.</v>
          </cell>
          <cell r="N1236" t="str">
            <v>Clube Deportivo Dezportas Lugo T.M.</v>
          </cell>
          <cell r="O1236">
            <v>28163</v>
          </cell>
          <cell r="P1236">
            <v>1977</v>
          </cell>
          <cell r="Q1236" t="str">
            <v>Vet +40 F</v>
          </cell>
          <cell r="R1236" t="str">
            <v>F</v>
          </cell>
        </row>
        <row r="1237">
          <cell r="C1237">
            <v>7824</v>
          </cell>
          <cell r="D1237" t="str">
            <v>Veiga</v>
          </cell>
          <cell r="E1237" t="str">
            <v>Álvarez</v>
          </cell>
          <cell r="F1237" t="str">
            <v>Marco</v>
          </cell>
          <cell r="G1237" t="str">
            <v/>
          </cell>
          <cell r="H1237" t="str">
            <v>VEIGA</v>
          </cell>
          <cell r="I1237" t="str">
            <v>ALVAREZ</v>
          </cell>
          <cell r="J1237" t="str">
            <v>MARCO</v>
          </cell>
          <cell r="K1237" t="str">
            <v/>
          </cell>
          <cell r="L1237" t="str">
            <v>Marco Veiga Á.</v>
          </cell>
          <cell r="M1237" t="str">
            <v>Clube Deportivo Dezportas Lugo T.M.</v>
          </cell>
          <cell r="N1237" t="str">
            <v>Clube Deportivo Dezportas Lugo T.M.</v>
          </cell>
          <cell r="O1237">
            <v>27544</v>
          </cell>
          <cell r="P1237">
            <v>1975</v>
          </cell>
          <cell r="Q1237" t="str">
            <v>Vet +40 M</v>
          </cell>
          <cell r="R1237" t="str">
            <v>M</v>
          </cell>
        </row>
        <row r="1238">
          <cell r="C1238">
            <v>7823</v>
          </cell>
          <cell r="D1238" t="str">
            <v>Veiga</v>
          </cell>
          <cell r="E1238" t="str">
            <v>Álvarez</v>
          </cell>
          <cell r="F1238" t="str">
            <v>Norman</v>
          </cell>
          <cell r="G1238" t="str">
            <v>Javier</v>
          </cell>
          <cell r="H1238" t="str">
            <v>VEIGA</v>
          </cell>
          <cell r="I1238" t="str">
            <v>ALVAREZ</v>
          </cell>
          <cell r="J1238" t="str">
            <v>NORMAN</v>
          </cell>
          <cell r="K1238" t="str">
            <v>JAVIER</v>
          </cell>
          <cell r="L1238" t="str">
            <v>Norman J. Veiga Á.</v>
          </cell>
          <cell r="M1238" t="str">
            <v>Clube Deportivo Dezportas Lugo T.M.</v>
          </cell>
          <cell r="N1238" t="str">
            <v>Clube Deportivo Dezportas Lugo T.M.</v>
          </cell>
          <cell r="O1238">
            <v>25639</v>
          </cell>
          <cell r="P1238">
            <v>1970</v>
          </cell>
          <cell r="Q1238" t="str">
            <v>Vet +40 M</v>
          </cell>
          <cell r="R1238" t="str">
            <v>M</v>
          </cell>
        </row>
        <row r="1239">
          <cell r="C1239">
            <v>50595</v>
          </cell>
          <cell r="D1239" t="str">
            <v>Williams</v>
          </cell>
          <cell r="E1239" t="str">
            <v>Teijeiro</v>
          </cell>
          <cell r="F1239" t="str">
            <v>Max</v>
          </cell>
          <cell r="H1239" t="str">
            <v>WILLIAMS</v>
          </cell>
          <cell r="I1239" t="str">
            <v>TEIJEIRO</v>
          </cell>
          <cell r="J1239" t="str">
            <v>MAX</v>
          </cell>
          <cell r="K1239" t="str">
            <v/>
          </cell>
          <cell r="L1239" t="str">
            <v>Max Williams T.</v>
          </cell>
          <cell r="M1239" t="str">
            <v>Clube Deportivo Dezportas Lugo T.M.</v>
          </cell>
          <cell r="N1239" t="str">
            <v>Clube Deportivo Dezportas Lugo T.M.</v>
          </cell>
          <cell r="P1239">
            <v>0</v>
          </cell>
          <cell r="Q1239" t="str">
            <v>- M</v>
          </cell>
          <cell r="R1239" t="str">
            <v>M</v>
          </cell>
        </row>
        <row r="1240">
          <cell r="C1240">
            <v>208</v>
          </cell>
          <cell r="D1240" t="str">
            <v>Lasén</v>
          </cell>
          <cell r="E1240" t="str">
            <v>Casas</v>
          </cell>
          <cell r="F1240" t="str">
            <v>Antonio</v>
          </cell>
          <cell r="G1240" t="str">
            <v>F.</v>
          </cell>
          <cell r="H1240" t="str">
            <v>LASEN</v>
          </cell>
          <cell r="I1240" t="str">
            <v>CASAS</v>
          </cell>
          <cell r="J1240" t="str">
            <v>ANTONIO</v>
          </cell>
          <cell r="K1240" t="str">
            <v>F.</v>
          </cell>
          <cell r="L1240" t="str">
            <v>Antonio F. Lasén C.</v>
          </cell>
          <cell r="M1240" t="str">
            <v>Colegio Árbitros Galicia</v>
          </cell>
          <cell r="N1240" t="str">
            <v>Colegio Árbitros Galicia</v>
          </cell>
          <cell r="O1240">
            <v>18500</v>
          </cell>
          <cell r="P1240">
            <v>1950</v>
          </cell>
          <cell r="Q1240" t="str">
            <v>Vet +65 M</v>
          </cell>
          <cell r="R1240" t="str">
            <v>M</v>
          </cell>
        </row>
        <row r="1241">
          <cell r="C1241">
            <v>50257</v>
          </cell>
          <cell r="D1241" t="str">
            <v>Loureiro</v>
          </cell>
          <cell r="E1241" t="str">
            <v>Bouzón</v>
          </cell>
          <cell r="F1241" t="str">
            <v>Elena</v>
          </cell>
          <cell r="G1241" t="str">
            <v/>
          </cell>
          <cell r="H1241" t="str">
            <v>LOUREIRO</v>
          </cell>
          <cell r="I1241" t="str">
            <v>BOUZON</v>
          </cell>
          <cell r="J1241" t="str">
            <v>ELENA</v>
          </cell>
          <cell r="K1241" t="str">
            <v/>
          </cell>
          <cell r="L1241" t="str">
            <v>Elena Loureiro B.</v>
          </cell>
          <cell r="M1241" t="str">
            <v>Colegio Árbitros Galicia</v>
          </cell>
          <cell r="N1241" t="str">
            <v>Colegio Árbitros Galicia</v>
          </cell>
          <cell r="P1241">
            <v>0</v>
          </cell>
          <cell r="Q1241" t="str">
            <v>- F</v>
          </cell>
          <cell r="R1241" t="str">
            <v>F</v>
          </cell>
        </row>
        <row r="1242">
          <cell r="C1242">
            <v>50258</v>
          </cell>
          <cell r="D1242" t="str">
            <v>Piñeiro</v>
          </cell>
          <cell r="E1242" t="str">
            <v>Torquemada</v>
          </cell>
          <cell r="F1242" t="str">
            <v>Bruno</v>
          </cell>
          <cell r="G1242" t="str">
            <v/>
          </cell>
          <cell r="H1242" t="str">
            <v>PIÑEIRO</v>
          </cell>
          <cell r="I1242" t="str">
            <v>TORQUEMADA</v>
          </cell>
          <cell r="J1242" t="str">
            <v>BRUNO</v>
          </cell>
          <cell r="K1242" t="str">
            <v/>
          </cell>
          <cell r="L1242" t="str">
            <v>Bruno Piñeiro T.</v>
          </cell>
          <cell r="M1242" t="str">
            <v>Colegio Árbitros Galicia</v>
          </cell>
          <cell r="N1242" t="str">
            <v>Colegio Árbitros Galicia</v>
          </cell>
          <cell r="P1242">
            <v>0</v>
          </cell>
          <cell r="Q1242" t="str">
            <v>- M</v>
          </cell>
          <cell r="R1242" t="str">
            <v>M</v>
          </cell>
        </row>
        <row r="1243">
          <cell r="C1243">
            <v>17245</v>
          </cell>
          <cell r="D1243" t="str">
            <v>Ahluwalia</v>
          </cell>
          <cell r="E1243" t="str">
            <v/>
          </cell>
          <cell r="F1243" t="str">
            <v>Sunny</v>
          </cell>
          <cell r="G1243" t="str">
            <v>Mark</v>
          </cell>
          <cell r="H1243" t="str">
            <v>AHLUWALIA</v>
          </cell>
          <cell r="I1243" t="str">
            <v/>
          </cell>
          <cell r="J1243" t="str">
            <v>SUNNY</v>
          </cell>
          <cell r="K1243" t="str">
            <v>MARK</v>
          </cell>
          <cell r="L1243" t="str">
            <v>Sunny M. Ahluwalia</v>
          </cell>
          <cell r="M1243" t="str">
            <v>Conxo Tenis de Mesa</v>
          </cell>
          <cell r="N1243" t="str">
            <v>Conxo Tenis de Mesa</v>
          </cell>
          <cell r="O1243">
            <v>36526</v>
          </cell>
          <cell r="P1243">
            <v>2000</v>
          </cell>
          <cell r="Q1243" t="str">
            <v>Juvenil M</v>
          </cell>
          <cell r="R1243" t="str">
            <v>M</v>
          </cell>
        </row>
        <row r="1244">
          <cell r="C1244">
            <v>18229</v>
          </cell>
          <cell r="D1244" t="str">
            <v>Batalla</v>
          </cell>
          <cell r="E1244" t="str">
            <v>Triáns</v>
          </cell>
          <cell r="F1244" t="str">
            <v>Iván</v>
          </cell>
          <cell r="G1244" t="str">
            <v/>
          </cell>
          <cell r="H1244" t="str">
            <v>BATALLA</v>
          </cell>
          <cell r="I1244" t="str">
            <v>TRIANS</v>
          </cell>
          <cell r="J1244" t="str">
            <v>IVAN</v>
          </cell>
          <cell r="K1244" t="str">
            <v/>
          </cell>
          <cell r="L1244" t="str">
            <v>Iván Batalla T.</v>
          </cell>
          <cell r="M1244" t="str">
            <v>Conxo Tenis de Mesa</v>
          </cell>
          <cell r="N1244" t="str">
            <v>Conxo Tenis de Mesa</v>
          </cell>
          <cell r="O1244">
            <v>30737</v>
          </cell>
          <cell r="P1244">
            <v>1984</v>
          </cell>
          <cell r="Q1244" t="str">
            <v>Sénior M</v>
          </cell>
          <cell r="R1244" t="str">
            <v>M</v>
          </cell>
        </row>
        <row r="1245">
          <cell r="C1245">
            <v>9951</v>
          </cell>
          <cell r="D1245" t="str">
            <v>Carracedo</v>
          </cell>
          <cell r="E1245" t="str">
            <v>Álvarez</v>
          </cell>
          <cell r="F1245" t="str">
            <v>Jesús</v>
          </cell>
          <cell r="G1245" t="str">
            <v/>
          </cell>
          <cell r="H1245" t="str">
            <v>CARRACEDO</v>
          </cell>
          <cell r="I1245" t="str">
            <v>ALVAREZ</v>
          </cell>
          <cell r="J1245" t="str">
            <v>JESUS</v>
          </cell>
          <cell r="K1245" t="str">
            <v/>
          </cell>
          <cell r="L1245" t="str">
            <v>Jesús Carracedo Á.</v>
          </cell>
          <cell r="M1245" t="str">
            <v>Conxo Tenis de Mesa</v>
          </cell>
          <cell r="N1245" t="str">
            <v>Conxo Tenis de Mesa</v>
          </cell>
          <cell r="O1245">
            <v>21171</v>
          </cell>
          <cell r="P1245">
            <v>1957</v>
          </cell>
          <cell r="Q1245" t="str">
            <v>Vet +60 M</v>
          </cell>
          <cell r="R1245" t="str">
            <v>M</v>
          </cell>
        </row>
        <row r="1246">
          <cell r="C1246">
            <v>2211</v>
          </cell>
          <cell r="D1246" t="str">
            <v>García</v>
          </cell>
          <cell r="E1246" t="str">
            <v>Brea</v>
          </cell>
          <cell r="F1246" t="str">
            <v>José</v>
          </cell>
          <cell r="G1246" t="str">
            <v>Alberto</v>
          </cell>
          <cell r="H1246" t="str">
            <v>GARCIA</v>
          </cell>
          <cell r="I1246" t="str">
            <v>BREA</v>
          </cell>
          <cell r="J1246" t="str">
            <v>JOSE</v>
          </cell>
          <cell r="K1246" t="str">
            <v>ALBERTO</v>
          </cell>
          <cell r="L1246" t="str">
            <v>José A. García B.</v>
          </cell>
          <cell r="M1246" t="str">
            <v>Conxo Tenis de Mesa</v>
          </cell>
          <cell r="N1246" t="str">
            <v>Conxo Tenis de Mesa</v>
          </cell>
          <cell r="O1246">
            <v>29851</v>
          </cell>
          <cell r="P1246">
            <v>1981</v>
          </cell>
          <cell r="Q1246" t="str">
            <v>Sénior M</v>
          </cell>
          <cell r="R1246" t="str">
            <v>M</v>
          </cell>
        </row>
        <row r="1247">
          <cell r="C1247">
            <v>11154</v>
          </cell>
          <cell r="D1247" t="str">
            <v>García</v>
          </cell>
          <cell r="E1247" t="str">
            <v>Ferreiro</v>
          </cell>
          <cell r="F1247" t="str">
            <v>Tomás</v>
          </cell>
          <cell r="G1247" t="str">
            <v/>
          </cell>
          <cell r="H1247" t="str">
            <v>GARCIA</v>
          </cell>
          <cell r="I1247" t="str">
            <v>FERREIRO</v>
          </cell>
          <cell r="J1247" t="str">
            <v>TOMAS</v>
          </cell>
          <cell r="K1247" t="str">
            <v/>
          </cell>
          <cell r="L1247" t="str">
            <v>Tomás García F.</v>
          </cell>
          <cell r="M1247" t="str">
            <v>Conxo Tenis de Mesa</v>
          </cell>
          <cell r="N1247" t="str">
            <v>Conxo Tenis de Mesa</v>
          </cell>
          <cell r="O1247">
            <v>24894</v>
          </cell>
          <cell r="P1247">
            <v>1968</v>
          </cell>
          <cell r="Q1247" t="str">
            <v>Vet +40 M</v>
          </cell>
          <cell r="R1247" t="str">
            <v>M</v>
          </cell>
        </row>
        <row r="1248">
          <cell r="C1248">
            <v>4451</v>
          </cell>
          <cell r="D1248" t="str">
            <v>Méndez</v>
          </cell>
          <cell r="E1248" t="str">
            <v>Portos</v>
          </cell>
          <cell r="F1248" t="str">
            <v>Daniel</v>
          </cell>
          <cell r="G1248" t="str">
            <v/>
          </cell>
          <cell r="H1248" t="str">
            <v>MENDEZ</v>
          </cell>
          <cell r="I1248" t="str">
            <v>PORTOS</v>
          </cell>
          <cell r="J1248" t="str">
            <v>DANIEL</v>
          </cell>
          <cell r="K1248" t="str">
            <v/>
          </cell>
          <cell r="L1248" t="str">
            <v>Daniel Méndez P.</v>
          </cell>
          <cell r="M1248" t="str">
            <v>Conxo Tenis de Mesa</v>
          </cell>
          <cell r="N1248" t="str">
            <v>Conxo Tenis de Mesa</v>
          </cell>
          <cell r="O1248">
            <v>29646</v>
          </cell>
          <cell r="P1248">
            <v>1981</v>
          </cell>
          <cell r="Q1248" t="str">
            <v>Sénior M</v>
          </cell>
          <cell r="R1248" t="str">
            <v>M</v>
          </cell>
        </row>
        <row r="1249">
          <cell r="C1249">
            <v>18361</v>
          </cell>
          <cell r="D1249" t="str">
            <v>Morán</v>
          </cell>
          <cell r="E1249" t="str">
            <v>Marco</v>
          </cell>
          <cell r="F1249" t="str">
            <v>Mauro</v>
          </cell>
          <cell r="G1249" t="str">
            <v/>
          </cell>
          <cell r="H1249" t="str">
            <v>MORAN</v>
          </cell>
          <cell r="I1249" t="str">
            <v>MARCO</v>
          </cell>
          <cell r="J1249" t="str">
            <v>MAURO</v>
          </cell>
          <cell r="K1249" t="str">
            <v/>
          </cell>
          <cell r="L1249" t="str">
            <v>Mauro Morán M.</v>
          </cell>
          <cell r="M1249" t="str">
            <v>Conxo Tenis de Mesa</v>
          </cell>
          <cell r="N1249" t="str">
            <v>Conxo Tenis de Mesa</v>
          </cell>
          <cell r="O1249">
            <v>37257</v>
          </cell>
          <cell r="P1249">
            <v>2002</v>
          </cell>
          <cell r="Q1249" t="str">
            <v>Infantil M</v>
          </cell>
          <cell r="R1249" t="str">
            <v>M</v>
          </cell>
        </row>
        <row r="1250">
          <cell r="C1250">
            <v>1026</v>
          </cell>
          <cell r="D1250" t="str">
            <v>Otero</v>
          </cell>
          <cell r="E1250" t="str">
            <v>Nogareda</v>
          </cell>
          <cell r="F1250" t="str">
            <v>Mario</v>
          </cell>
          <cell r="G1250" t="str">
            <v/>
          </cell>
          <cell r="H1250" t="str">
            <v>OTERO</v>
          </cell>
          <cell r="I1250" t="str">
            <v>NOGAREDA</v>
          </cell>
          <cell r="J1250" t="str">
            <v>MARIO</v>
          </cell>
          <cell r="K1250" t="str">
            <v/>
          </cell>
          <cell r="L1250" t="str">
            <v>Mario Otero N.</v>
          </cell>
          <cell r="M1250" t="str">
            <v>Conxo Tenis de Mesa</v>
          </cell>
          <cell r="N1250" t="str">
            <v>Conxo Tenis de Mesa</v>
          </cell>
          <cell r="O1250">
            <v>24326</v>
          </cell>
          <cell r="P1250">
            <v>1966</v>
          </cell>
          <cell r="Q1250" t="str">
            <v>Vet +50 M</v>
          </cell>
          <cell r="R1250" t="str">
            <v>M</v>
          </cell>
        </row>
        <row r="1251">
          <cell r="C1251">
            <v>50405</v>
          </cell>
          <cell r="D1251" t="str">
            <v>Pereiras</v>
          </cell>
          <cell r="E1251" t="str">
            <v>Casal</v>
          </cell>
          <cell r="F1251" t="str">
            <v>Juan</v>
          </cell>
          <cell r="G1251" t="str">
            <v/>
          </cell>
          <cell r="H1251" t="str">
            <v>PEREIRAS</v>
          </cell>
          <cell r="I1251" t="str">
            <v>CASAL</v>
          </cell>
          <cell r="J1251" t="str">
            <v>JUAN</v>
          </cell>
          <cell r="K1251" t="str">
            <v/>
          </cell>
          <cell r="L1251" t="str">
            <v>Juan Pereiras C.</v>
          </cell>
          <cell r="M1251" t="str">
            <v>Conxo Tenis de Mesa</v>
          </cell>
          <cell r="N1251" t="str">
            <v>Conxo Tenis de Mesa</v>
          </cell>
          <cell r="O1251">
            <v>21718</v>
          </cell>
          <cell r="P1251">
            <v>1959</v>
          </cell>
          <cell r="Q1251" t="str">
            <v>Vet +50 M</v>
          </cell>
          <cell r="R1251" t="str">
            <v>M</v>
          </cell>
        </row>
        <row r="1252">
          <cell r="C1252">
            <v>4449</v>
          </cell>
          <cell r="D1252" t="str">
            <v>Pombo</v>
          </cell>
          <cell r="E1252" t="str">
            <v>Mallo</v>
          </cell>
          <cell r="F1252" t="str">
            <v>Fernando</v>
          </cell>
          <cell r="G1252" t="str">
            <v/>
          </cell>
          <cell r="H1252" t="str">
            <v>POMBO</v>
          </cell>
          <cell r="I1252" t="str">
            <v>MALLO</v>
          </cell>
          <cell r="J1252" t="str">
            <v>FERNANDO</v>
          </cell>
          <cell r="K1252" t="str">
            <v/>
          </cell>
          <cell r="L1252" t="str">
            <v>Fernando Pombo M.</v>
          </cell>
          <cell r="M1252" t="str">
            <v>Conxo Tenis de Mesa</v>
          </cell>
          <cell r="N1252" t="str">
            <v>Conxo Tenis de Mesa</v>
          </cell>
          <cell r="O1252">
            <v>30181</v>
          </cell>
          <cell r="P1252">
            <v>1982</v>
          </cell>
          <cell r="Q1252" t="str">
            <v>Sénior M</v>
          </cell>
          <cell r="R1252" t="str">
            <v>M</v>
          </cell>
        </row>
        <row r="1253">
          <cell r="C1253">
            <v>8390</v>
          </cell>
          <cell r="D1253" t="str">
            <v>Quintela</v>
          </cell>
          <cell r="E1253" t="str">
            <v>Paz</v>
          </cell>
          <cell r="F1253" t="str">
            <v>Eduardo</v>
          </cell>
          <cell r="H1253" t="str">
            <v>QUINTELA</v>
          </cell>
          <cell r="I1253" t="str">
            <v>PAZ</v>
          </cell>
          <cell r="J1253" t="str">
            <v>EDUARDO</v>
          </cell>
          <cell r="K1253" t="str">
            <v/>
          </cell>
          <cell r="L1253" t="str">
            <v>Eduardo Quintela P.</v>
          </cell>
          <cell r="M1253" t="str">
            <v>Conxo Tenis de Mesa</v>
          </cell>
          <cell r="N1253" t="str">
            <v>Conxo Tenis de Mesa</v>
          </cell>
          <cell r="O1253">
            <v>35589</v>
          </cell>
          <cell r="P1253">
            <v>1997</v>
          </cell>
          <cell r="Q1253" t="str">
            <v>Sub-23 M</v>
          </cell>
          <cell r="R1253" t="str">
            <v>M</v>
          </cell>
        </row>
        <row r="1254">
          <cell r="C1254">
            <v>8391</v>
          </cell>
          <cell r="D1254" t="str">
            <v>Raña</v>
          </cell>
          <cell r="E1254" t="str">
            <v>Guerra</v>
          </cell>
          <cell r="F1254" t="str">
            <v>Eloy</v>
          </cell>
          <cell r="G1254" t="str">
            <v/>
          </cell>
          <cell r="H1254" t="str">
            <v>RAÑA</v>
          </cell>
          <cell r="I1254" t="str">
            <v>GUERRA</v>
          </cell>
          <cell r="J1254" t="str">
            <v>ELOY</v>
          </cell>
          <cell r="K1254" t="str">
            <v/>
          </cell>
          <cell r="L1254" t="str">
            <v>Eloy Raña G.</v>
          </cell>
          <cell r="M1254" t="str">
            <v>Conxo Tenis de Mesa</v>
          </cell>
          <cell r="N1254" t="str">
            <v>Conxo Tenis de Mesa</v>
          </cell>
          <cell r="O1254">
            <v>35418</v>
          </cell>
          <cell r="P1254">
            <v>1996</v>
          </cell>
          <cell r="Q1254" t="str">
            <v>Sub-23 M</v>
          </cell>
          <cell r="R1254" t="str">
            <v>M</v>
          </cell>
        </row>
        <row r="1255">
          <cell r="C1255">
            <v>7836</v>
          </cell>
          <cell r="D1255" t="str">
            <v>Raña</v>
          </cell>
          <cell r="E1255" t="str">
            <v>Guerra</v>
          </cell>
          <cell r="F1255" t="str">
            <v>Simón</v>
          </cell>
          <cell r="G1255" t="str">
            <v/>
          </cell>
          <cell r="H1255" t="str">
            <v>RAÑA</v>
          </cell>
          <cell r="I1255" t="str">
            <v>GUERRA</v>
          </cell>
          <cell r="J1255" t="str">
            <v>SIMON</v>
          </cell>
          <cell r="K1255" t="str">
            <v/>
          </cell>
          <cell r="L1255" t="str">
            <v>Simón Raña G.</v>
          </cell>
          <cell r="M1255" t="str">
            <v>Conxo Tenis de Mesa</v>
          </cell>
          <cell r="N1255" t="str">
            <v>Conxo Tenis de Mesa</v>
          </cell>
          <cell r="O1255">
            <v>34398</v>
          </cell>
          <cell r="P1255">
            <v>1994</v>
          </cell>
          <cell r="Q1255" t="str">
            <v>Sub-23 M</v>
          </cell>
          <cell r="R1255" t="str">
            <v>M</v>
          </cell>
        </row>
        <row r="1256">
          <cell r="C1256">
            <v>6012</v>
          </cell>
          <cell r="D1256" t="str">
            <v>Segade</v>
          </cell>
          <cell r="E1256" t="str">
            <v>Gómez</v>
          </cell>
          <cell r="F1256" t="str">
            <v>Andrés</v>
          </cell>
          <cell r="G1256" t="str">
            <v/>
          </cell>
          <cell r="H1256" t="str">
            <v>SEGADE</v>
          </cell>
          <cell r="I1256" t="str">
            <v>GOMEZ</v>
          </cell>
          <cell r="J1256" t="str">
            <v>ANDRES</v>
          </cell>
          <cell r="K1256" t="str">
            <v/>
          </cell>
          <cell r="L1256" t="str">
            <v>Andrés Segade G.</v>
          </cell>
          <cell r="M1256" t="str">
            <v>Conxo Tenis de Mesa</v>
          </cell>
          <cell r="N1256" t="str">
            <v>Conxo Tenis de Mesa</v>
          </cell>
          <cell r="O1256">
            <v>19905</v>
          </cell>
          <cell r="P1256">
            <v>1954</v>
          </cell>
          <cell r="Q1256" t="str">
            <v>Vet +60 M</v>
          </cell>
          <cell r="R1256" t="str">
            <v>M</v>
          </cell>
        </row>
        <row r="1257">
          <cell r="C1257">
            <v>831</v>
          </cell>
          <cell r="D1257" t="str">
            <v>Suárez</v>
          </cell>
          <cell r="E1257" t="str">
            <v>Sandomingo</v>
          </cell>
          <cell r="F1257" t="str">
            <v>Fernando</v>
          </cell>
          <cell r="G1257" t="str">
            <v/>
          </cell>
          <cell r="H1257" t="str">
            <v>SUAREZ</v>
          </cell>
          <cell r="I1257" t="str">
            <v>SANDOMINGO</v>
          </cell>
          <cell r="J1257" t="str">
            <v>FERNANDO</v>
          </cell>
          <cell r="K1257" t="str">
            <v/>
          </cell>
          <cell r="L1257" t="str">
            <v>Fernando Suárez S.</v>
          </cell>
          <cell r="M1257" t="str">
            <v>Conxo Tenis de Mesa</v>
          </cell>
          <cell r="N1257" t="str">
            <v>Conxo Tenis de Mesa</v>
          </cell>
          <cell r="O1257">
            <v>23034</v>
          </cell>
          <cell r="P1257">
            <v>1963</v>
          </cell>
          <cell r="Q1257" t="str">
            <v>Vet +50 M</v>
          </cell>
          <cell r="R1257" t="str">
            <v>M</v>
          </cell>
        </row>
        <row r="1258">
          <cell r="C1258" t="str">
            <v>P74</v>
          </cell>
          <cell r="D1258" t="str">
            <v>Abreu</v>
          </cell>
          <cell r="E1258" t="str">
            <v/>
          </cell>
          <cell r="F1258" t="str">
            <v>Duarte</v>
          </cell>
          <cell r="G1258" t="str">
            <v/>
          </cell>
          <cell r="H1258" t="str">
            <v>ABREU</v>
          </cell>
          <cell r="I1258" t="str">
            <v/>
          </cell>
          <cell r="J1258" t="str">
            <v>DUARTE</v>
          </cell>
          <cell r="K1258" t="str">
            <v/>
          </cell>
          <cell r="L1258" t="str">
            <v>Duarte Abreu</v>
          </cell>
          <cell r="M1258" t="str">
            <v>CP Fontao</v>
          </cell>
          <cell r="N1258" t="str">
            <v>CP Fontao</v>
          </cell>
          <cell r="O1258">
            <v>29221</v>
          </cell>
          <cell r="P1258">
            <v>1980</v>
          </cell>
          <cell r="Q1258" t="str">
            <v>Sénior M</v>
          </cell>
          <cell r="R1258" t="str">
            <v>M</v>
          </cell>
        </row>
        <row r="1259">
          <cell r="C1259" t="str">
            <v>P51765</v>
          </cell>
          <cell r="D1259" t="str">
            <v>Abreu</v>
          </cell>
          <cell r="E1259" t="str">
            <v/>
          </cell>
          <cell r="F1259" t="str">
            <v>Milton</v>
          </cell>
          <cell r="G1259" t="str">
            <v/>
          </cell>
          <cell r="H1259" t="str">
            <v>ABREU</v>
          </cell>
          <cell r="I1259" t="str">
            <v/>
          </cell>
          <cell r="J1259" t="str">
            <v>MILTON</v>
          </cell>
          <cell r="K1259" t="str">
            <v/>
          </cell>
          <cell r="L1259" t="str">
            <v>Milton Abreu</v>
          </cell>
          <cell r="M1259" t="str">
            <v>CRC Neves</v>
          </cell>
          <cell r="N1259" t="str">
            <v>CRC Neves</v>
          </cell>
          <cell r="O1259">
            <v>28856</v>
          </cell>
          <cell r="P1259">
            <v>1979</v>
          </cell>
          <cell r="Q1259" t="str">
            <v>Sénior M</v>
          </cell>
          <cell r="R1259" t="str">
            <v>M</v>
          </cell>
        </row>
        <row r="1260">
          <cell r="C1260" t="str">
            <v>P67925</v>
          </cell>
          <cell r="D1260" t="str">
            <v>Amorín</v>
          </cell>
          <cell r="E1260" t="str">
            <v/>
          </cell>
          <cell r="F1260" t="str">
            <v>Diogo</v>
          </cell>
          <cell r="G1260" t="str">
            <v/>
          </cell>
          <cell r="H1260" t="str">
            <v>AMORIN</v>
          </cell>
          <cell r="I1260" t="str">
            <v/>
          </cell>
          <cell r="J1260" t="str">
            <v>DIOGO</v>
          </cell>
          <cell r="K1260" t="str">
            <v/>
          </cell>
          <cell r="L1260" t="str">
            <v>Diogo Amorín</v>
          </cell>
          <cell r="M1260" t="str">
            <v>CRC Neves</v>
          </cell>
          <cell r="N1260" t="str">
            <v>CRC Neves</v>
          </cell>
          <cell r="O1260">
            <v>35796</v>
          </cell>
          <cell r="P1260">
            <v>1998</v>
          </cell>
          <cell r="Q1260" t="str">
            <v>Sub-23 M</v>
          </cell>
          <cell r="R1260" t="str">
            <v>M</v>
          </cell>
        </row>
        <row r="1261">
          <cell r="C1261" t="str">
            <v>P7</v>
          </cell>
          <cell r="D1261" t="str">
            <v>Amorín</v>
          </cell>
          <cell r="E1261" t="str">
            <v/>
          </cell>
          <cell r="F1261" t="str">
            <v>Luis</v>
          </cell>
          <cell r="G1261" t="str">
            <v/>
          </cell>
          <cell r="H1261" t="str">
            <v>AMORIN</v>
          </cell>
          <cell r="I1261" t="str">
            <v/>
          </cell>
          <cell r="J1261" t="str">
            <v>LUIS</v>
          </cell>
          <cell r="K1261" t="str">
            <v/>
          </cell>
          <cell r="L1261" t="str">
            <v>Luis Amorín</v>
          </cell>
          <cell r="M1261" t="str">
            <v>CRC Neves</v>
          </cell>
          <cell r="N1261" t="str">
            <v>CRC Neves</v>
          </cell>
          <cell r="P1261">
            <v>0</v>
          </cell>
          <cell r="Q1261" t="str">
            <v>- M</v>
          </cell>
          <cell r="R1261" t="str">
            <v>M</v>
          </cell>
        </row>
        <row r="1262">
          <cell r="C1262" t="str">
            <v>P4</v>
          </cell>
          <cell r="D1262" t="str">
            <v>Amorín</v>
          </cell>
          <cell r="E1262" t="str">
            <v/>
          </cell>
          <cell r="F1262" t="str">
            <v>Tiago</v>
          </cell>
          <cell r="G1262" t="str">
            <v/>
          </cell>
          <cell r="H1262" t="str">
            <v>AMORIN</v>
          </cell>
          <cell r="I1262" t="str">
            <v/>
          </cell>
          <cell r="J1262" t="str">
            <v>TIAGO</v>
          </cell>
          <cell r="K1262" t="str">
            <v/>
          </cell>
          <cell r="L1262" t="str">
            <v>Tiago Amorín</v>
          </cell>
          <cell r="M1262" t="str">
            <v>CRC Neves</v>
          </cell>
          <cell r="N1262" t="str">
            <v>CRC Neves</v>
          </cell>
          <cell r="O1262">
            <v>32143</v>
          </cell>
          <cell r="P1262">
            <v>1988</v>
          </cell>
          <cell r="Q1262" t="str">
            <v>Sénior M</v>
          </cell>
          <cell r="R1262" t="str">
            <v>M</v>
          </cell>
        </row>
        <row r="1263">
          <cell r="C1263" t="str">
            <v>P152</v>
          </cell>
          <cell r="D1263" t="str">
            <v>Barros</v>
          </cell>
          <cell r="E1263" t="str">
            <v/>
          </cell>
          <cell r="F1263" t="str">
            <v>Paulo</v>
          </cell>
          <cell r="G1263" t="str">
            <v/>
          </cell>
          <cell r="H1263" t="str">
            <v>BARROS</v>
          </cell>
          <cell r="I1263" t="str">
            <v/>
          </cell>
          <cell r="J1263" t="str">
            <v>PAULO</v>
          </cell>
          <cell r="K1263" t="str">
            <v/>
          </cell>
          <cell r="L1263" t="str">
            <v>Paulo Barros</v>
          </cell>
          <cell r="M1263" t="str">
            <v>CRC Neves</v>
          </cell>
          <cell r="N1263" t="str">
            <v>CRC Neves</v>
          </cell>
          <cell r="P1263">
            <v>0</v>
          </cell>
          <cell r="Q1263" t="str">
            <v>- M</v>
          </cell>
          <cell r="R1263" t="str">
            <v>M</v>
          </cell>
        </row>
        <row r="1264">
          <cell r="C1264" t="str">
            <v>P70425</v>
          </cell>
          <cell r="D1264" t="str">
            <v>Carreiras</v>
          </cell>
          <cell r="F1264" t="str">
            <v>André</v>
          </cell>
          <cell r="G1264" t="str">
            <v>Vicente</v>
          </cell>
          <cell r="H1264" t="str">
            <v>CARREIRAS</v>
          </cell>
          <cell r="I1264" t="str">
            <v/>
          </cell>
          <cell r="J1264" t="str">
            <v>ANDRE</v>
          </cell>
          <cell r="K1264" t="str">
            <v>VICENTE</v>
          </cell>
          <cell r="L1264" t="str">
            <v>André V. Carreiras</v>
          </cell>
          <cell r="M1264" t="str">
            <v>CRC Neves</v>
          </cell>
          <cell r="N1264" t="str">
            <v>CRC Neves</v>
          </cell>
          <cell r="O1264">
            <v>38344</v>
          </cell>
          <cell r="P1264">
            <v>2004</v>
          </cell>
          <cell r="Q1264" t="str">
            <v>Alevín M</v>
          </cell>
          <cell r="R1264" t="str">
            <v>M</v>
          </cell>
        </row>
        <row r="1265">
          <cell r="C1265" t="str">
            <v>P50</v>
          </cell>
          <cell r="D1265" t="str">
            <v>Castro</v>
          </cell>
          <cell r="E1265" t="str">
            <v/>
          </cell>
          <cell r="F1265" t="str">
            <v>Joaquim</v>
          </cell>
          <cell r="G1265" t="str">
            <v/>
          </cell>
          <cell r="H1265" t="str">
            <v>CASTRO</v>
          </cell>
          <cell r="I1265" t="str">
            <v/>
          </cell>
          <cell r="J1265" t="str">
            <v>JOAQUIM</v>
          </cell>
          <cell r="K1265" t="str">
            <v/>
          </cell>
          <cell r="L1265" t="str">
            <v>Joaquim Castro</v>
          </cell>
          <cell r="M1265" t="str">
            <v>CRC Neves</v>
          </cell>
          <cell r="N1265" t="str">
            <v>CRC Neves</v>
          </cell>
          <cell r="O1265">
            <v>29587</v>
          </cell>
          <cell r="P1265">
            <v>1981</v>
          </cell>
          <cell r="Q1265" t="str">
            <v>Sénior M</v>
          </cell>
          <cell r="R1265" t="str">
            <v>M</v>
          </cell>
        </row>
        <row r="1266">
          <cell r="C1266" t="str">
            <v>P73</v>
          </cell>
          <cell r="D1266" t="str">
            <v>Chaves</v>
          </cell>
          <cell r="E1266" t="str">
            <v/>
          </cell>
          <cell r="F1266" t="str">
            <v>Carlos</v>
          </cell>
          <cell r="G1266" t="str">
            <v/>
          </cell>
          <cell r="H1266" t="str">
            <v>CHAVES</v>
          </cell>
          <cell r="I1266" t="str">
            <v/>
          </cell>
          <cell r="J1266" t="str">
            <v>CARLOS</v>
          </cell>
          <cell r="K1266" t="str">
            <v/>
          </cell>
          <cell r="L1266" t="str">
            <v>Carlos Chaves</v>
          </cell>
          <cell r="M1266" t="str">
            <v>CRC Neves</v>
          </cell>
          <cell r="N1266" t="str">
            <v>CRC Neves</v>
          </cell>
          <cell r="P1266">
            <v>0</v>
          </cell>
          <cell r="Q1266" t="str">
            <v>- M</v>
          </cell>
          <cell r="R1266" t="str">
            <v>M</v>
          </cell>
        </row>
        <row r="1267">
          <cell r="C1267" t="str">
            <v>P21</v>
          </cell>
          <cell r="D1267" t="str">
            <v>Correia</v>
          </cell>
          <cell r="E1267" t="str">
            <v/>
          </cell>
          <cell r="F1267" t="str">
            <v>Ivo</v>
          </cell>
          <cell r="G1267" t="str">
            <v/>
          </cell>
          <cell r="H1267" t="str">
            <v>CORREIA</v>
          </cell>
          <cell r="I1267" t="str">
            <v/>
          </cell>
          <cell r="J1267" t="str">
            <v>IVO</v>
          </cell>
          <cell r="K1267" t="str">
            <v/>
          </cell>
          <cell r="L1267" t="str">
            <v>Ivo Correia</v>
          </cell>
          <cell r="M1267" t="str">
            <v>CRC Neves</v>
          </cell>
          <cell r="N1267" t="str">
            <v>CRC Neves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 t="str">
            <v>P2</v>
          </cell>
          <cell r="D1268" t="str">
            <v>Gonçalves</v>
          </cell>
          <cell r="E1268" t="str">
            <v/>
          </cell>
          <cell r="F1268" t="str">
            <v>Joel</v>
          </cell>
          <cell r="G1268" t="str">
            <v/>
          </cell>
          <cell r="H1268" t="str">
            <v>GONÇALVES</v>
          </cell>
          <cell r="I1268" t="str">
            <v/>
          </cell>
          <cell r="J1268" t="str">
            <v>JOEL</v>
          </cell>
          <cell r="K1268" t="str">
            <v/>
          </cell>
          <cell r="L1268" t="str">
            <v>Joel Gonçalves</v>
          </cell>
          <cell r="M1268" t="str">
            <v>CRC Neves</v>
          </cell>
          <cell r="N1268" t="str">
            <v>CRC Neves</v>
          </cell>
          <cell r="O1268">
            <v>30682</v>
          </cell>
          <cell r="P1268">
            <v>1984</v>
          </cell>
          <cell r="Q1268" t="str">
            <v>Sénior M</v>
          </cell>
          <cell r="R1268" t="str">
            <v>M</v>
          </cell>
        </row>
        <row r="1269">
          <cell r="C1269" t="str">
            <v>P59317</v>
          </cell>
          <cell r="D1269" t="str">
            <v>Lima</v>
          </cell>
          <cell r="E1269" t="str">
            <v/>
          </cell>
          <cell r="F1269" t="str">
            <v>Rui</v>
          </cell>
          <cell r="G1269" t="str">
            <v/>
          </cell>
          <cell r="H1269" t="str">
            <v>LIMA</v>
          </cell>
          <cell r="I1269" t="str">
            <v/>
          </cell>
          <cell r="J1269" t="str">
            <v>RUI</v>
          </cell>
          <cell r="K1269" t="str">
            <v/>
          </cell>
          <cell r="L1269" t="str">
            <v>Rui Lima</v>
          </cell>
          <cell r="M1269" t="str">
            <v>CRC Neves</v>
          </cell>
          <cell r="N1269" t="str">
            <v>CRC Neves</v>
          </cell>
          <cell r="O1269">
            <v>29932</v>
          </cell>
          <cell r="P1269">
            <v>1981</v>
          </cell>
          <cell r="Q1269" t="str">
            <v>Sénior M</v>
          </cell>
          <cell r="R1269" t="str">
            <v>M</v>
          </cell>
        </row>
        <row r="1270">
          <cell r="C1270" t="str">
            <v>P45</v>
          </cell>
          <cell r="D1270" t="str">
            <v>Novo</v>
          </cell>
          <cell r="E1270" t="str">
            <v/>
          </cell>
          <cell r="F1270" t="str">
            <v>Tomé</v>
          </cell>
          <cell r="G1270" t="str">
            <v/>
          </cell>
          <cell r="H1270" t="str">
            <v>NOVO</v>
          </cell>
          <cell r="I1270" t="str">
            <v/>
          </cell>
          <cell r="J1270" t="str">
            <v>TOME</v>
          </cell>
          <cell r="K1270" t="str">
            <v/>
          </cell>
          <cell r="L1270" t="str">
            <v>Tomé Novo</v>
          </cell>
          <cell r="M1270" t="str">
            <v>CRC Neves</v>
          </cell>
          <cell r="N1270" t="str">
            <v>CRC Neves</v>
          </cell>
          <cell r="P1270">
            <v>0</v>
          </cell>
          <cell r="Q1270" t="str">
            <v>- M</v>
          </cell>
          <cell r="R1270" t="str">
            <v>M</v>
          </cell>
        </row>
        <row r="1271">
          <cell r="C1271" t="str">
            <v>P3</v>
          </cell>
          <cell r="D1271" t="str">
            <v>Rego</v>
          </cell>
          <cell r="E1271" t="str">
            <v/>
          </cell>
          <cell r="F1271" t="str">
            <v>Rui</v>
          </cell>
          <cell r="G1271" t="str">
            <v>F.</v>
          </cell>
          <cell r="H1271" t="str">
            <v>REGO</v>
          </cell>
          <cell r="I1271" t="str">
            <v/>
          </cell>
          <cell r="J1271" t="str">
            <v>RUI</v>
          </cell>
          <cell r="K1271" t="str">
            <v>F.</v>
          </cell>
          <cell r="L1271" t="str">
            <v>Rui F. Rego</v>
          </cell>
          <cell r="M1271" t="str">
            <v>CRC Neves</v>
          </cell>
          <cell r="N1271" t="str">
            <v>CRC Neves</v>
          </cell>
          <cell r="O1271">
            <v>31778</v>
          </cell>
          <cell r="P1271">
            <v>1987</v>
          </cell>
          <cell r="Q1271" t="str">
            <v>Sénior M</v>
          </cell>
          <cell r="R1271" t="str">
            <v>M</v>
          </cell>
        </row>
        <row r="1272">
          <cell r="C1272" t="str">
            <v>P19</v>
          </cell>
          <cell r="D1272" t="str">
            <v>Silva</v>
          </cell>
          <cell r="E1272" t="str">
            <v/>
          </cell>
          <cell r="F1272" t="str">
            <v>Tiago</v>
          </cell>
          <cell r="G1272" t="str">
            <v/>
          </cell>
          <cell r="H1272" t="str">
            <v>SILVA</v>
          </cell>
          <cell r="I1272" t="str">
            <v/>
          </cell>
          <cell r="J1272" t="str">
            <v>TIAGO</v>
          </cell>
          <cell r="K1272" t="str">
            <v/>
          </cell>
          <cell r="L1272" t="str">
            <v>Tiago Silva</v>
          </cell>
          <cell r="M1272" t="str">
            <v>CRC Neves</v>
          </cell>
          <cell r="N1272" t="str">
            <v>CRC Neves</v>
          </cell>
          <cell r="P1272">
            <v>0</v>
          </cell>
          <cell r="Q1272" t="str">
            <v>- M</v>
          </cell>
          <cell r="R1272" t="str">
            <v>M</v>
          </cell>
        </row>
        <row r="1273">
          <cell r="C1273">
            <v>66219</v>
          </cell>
          <cell r="D1273" t="str">
            <v>Cardoso</v>
          </cell>
          <cell r="E1273" t="str">
            <v>Novo</v>
          </cell>
          <cell r="F1273" t="str">
            <v>Joao</v>
          </cell>
          <cell r="G1273" t="str">
            <v>Pedro</v>
          </cell>
          <cell r="H1273" t="str">
            <v>CARDOSO</v>
          </cell>
          <cell r="I1273" t="str">
            <v>NOVO</v>
          </cell>
          <cell r="J1273" t="str">
            <v>JOAO</v>
          </cell>
          <cell r="K1273" t="str">
            <v>PEDRO</v>
          </cell>
          <cell r="L1273" t="str">
            <v>Joao P. Cardoso N.</v>
          </cell>
          <cell r="M1273" t="str">
            <v>CRD Dragoes Valboenses</v>
          </cell>
          <cell r="N1273" t="str">
            <v>CRD Dragoes Valboenses</v>
          </cell>
          <cell r="O1273">
            <v>35065</v>
          </cell>
          <cell r="P1273">
            <v>1996</v>
          </cell>
          <cell r="Q1273" t="str">
            <v>Sub-23 M</v>
          </cell>
          <cell r="R1273" t="str">
            <v>M</v>
          </cell>
        </row>
        <row r="1274">
          <cell r="C1274" t="str">
            <v>P75</v>
          </cell>
          <cell r="D1274" t="str">
            <v>Castro</v>
          </cell>
          <cell r="E1274" t="str">
            <v/>
          </cell>
          <cell r="F1274" t="str">
            <v>Ricardo</v>
          </cell>
          <cell r="G1274" t="str">
            <v/>
          </cell>
          <cell r="H1274" t="str">
            <v>CASTRO</v>
          </cell>
          <cell r="I1274" t="str">
            <v/>
          </cell>
          <cell r="J1274" t="str">
            <v>RICARDO</v>
          </cell>
          <cell r="K1274" t="str">
            <v/>
          </cell>
          <cell r="L1274" t="str">
            <v>Ricardo Castro</v>
          </cell>
          <cell r="M1274" t="str">
            <v>CRD Dragoes Valboenses</v>
          </cell>
          <cell r="N1274" t="str">
            <v>CRD Dragoes Valboenses</v>
          </cell>
          <cell r="P1274">
            <v>0</v>
          </cell>
          <cell r="Q1274" t="str">
            <v>- M</v>
          </cell>
          <cell r="R1274" t="str">
            <v>M</v>
          </cell>
        </row>
        <row r="1275">
          <cell r="C1275">
            <v>64300</v>
          </cell>
          <cell r="D1275" t="str">
            <v>Dinis</v>
          </cell>
          <cell r="E1275" t="str">
            <v>Castro</v>
          </cell>
          <cell r="F1275" t="str">
            <v>Sergio</v>
          </cell>
          <cell r="G1275" t="str">
            <v>Filipe</v>
          </cell>
          <cell r="H1275" t="str">
            <v>DINIS</v>
          </cell>
          <cell r="I1275" t="str">
            <v>CASTRO</v>
          </cell>
          <cell r="J1275" t="str">
            <v>SERGIO</v>
          </cell>
          <cell r="K1275" t="str">
            <v>FILIPE</v>
          </cell>
          <cell r="L1275" t="str">
            <v>Sergio F. Dinis C.</v>
          </cell>
          <cell r="M1275" t="str">
            <v>CRD Dragoes Valboenses</v>
          </cell>
          <cell r="N1275" t="str">
            <v>CRD Dragoes Valboenses</v>
          </cell>
          <cell r="O1275">
            <v>35065</v>
          </cell>
          <cell r="P1275">
            <v>1996</v>
          </cell>
          <cell r="Q1275" t="str">
            <v>Sub-23 M</v>
          </cell>
          <cell r="R1275" t="str">
            <v>M</v>
          </cell>
        </row>
        <row r="1276">
          <cell r="C1276">
            <v>64309</v>
          </cell>
          <cell r="D1276" t="str">
            <v>Ferreira</v>
          </cell>
          <cell r="E1276" t="str">
            <v>Silva</v>
          </cell>
          <cell r="F1276" t="str">
            <v>Leandro</v>
          </cell>
          <cell r="G1276" t="str">
            <v>Miguel</v>
          </cell>
          <cell r="H1276" t="str">
            <v>FERREIRA</v>
          </cell>
          <cell r="I1276" t="str">
            <v>SILVA</v>
          </cell>
          <cell r="J1276" t="str">
            <v>LEANDRO</v>
          </cell>
          <cell r="K1276" t="str">
            <v>MIGUEL</v>
          </cell>
          <cell r="L1276" t="str">
            <v>Leandro M. Ferreira S.</v>
          </cell>
          <cell r="M1276" t="str">
            <v>CRD Dragoes Valboenses</v>
          </cell>
          <cell r="N1276" t="str">
            <v>CRD Dragoes Valboenses</v>
          </cell>
          <cell r="O1276">
            <v>36161</v>
          </cell>
          <cell r="P1276">
            <v>1999</v>
          </cell>
          <cell r="Q1276" t="str">
            <v>Juvenil M</v>
          </cell>
          <cell r="R1276" t="str">
            <v>M</v>
          </cell>
        </row>
        <row r="1277">
          <cell r="C1277" t="str">
            <v>P14</v>
          </cell>
          <cell r="D1277" t="str">
            <v>Gomes</v>
          </cell>
          <cell r="E1277" t="str">
            <v/>
          </cell>
          <cell r="F1277" t="str">
            <v>Luis</v>
          </cell>
          <cell r="G1277" t="str">
            <v/>
          </cell>
          <cell r="H1277" t="str">
            <v>GOMES</v>
          </cell>
          <cell r="I1277" t="str">
            <v/>
          </cell>
          <cell r="J1277" t="str">
            <v>LUIS</v>
          </cell>
          <cell r="K1277" t="str">
            <v/>
          </cell>
          <cell r="L1277" t="str">
            <v>Luis Gomes</v>
          </cell>
          <cell r="M1277" t="str">
            <v>CRD Dragoes Valboenses</v>
          </cell>
          <cell r="N1277" t="str">
            <v>CRD Dragoes Valboenses</v>
          </cell>
          <cell r="P1277">
            <v>0</v>
          </cell>
          <cell r="Q1277" t="str">
            <v>- M</v>
          </cell>
          <cell r="R1277" t="str">
            <v>M</v>
          </cell>
        </row>
        <row r="1278">
          <cell r="C1278" t="str">
            <v>P5</v>
          </cell>
          <cell r="D1278" t="str">
            <v>Gonçalves</v>
          </cell>
          <cell r="E1278" t="str">
            <v/>
          </cell>
          <cell r="F1278" t="str">
            <v>Nuno</v>
          </cell>
          <cell r="G1278" t="str">
            <v/>
          </cell>
          <cell r="H1278" t="str">
            <v>GONÇALVES</v>
          </cell>
          <cell r="I1278" t="str">
            <v/>
          </cell>
          <cell r="J1278" t="str">
            <v>NUNO</v>
          </cell>
          <cell r="K1278" t="str">
            <v/>
          </cell>
          <cell r="L1278" t="str">
            <v>Nuno Gonçalves</v>
          </cell>
          <cell r="M1278" t="str">
            <v>CRD Dragoes Valboenses</v>
          </cell>
          <cell r="N1278" t="str">
            <v>CRD Dragoes Valboenses</v>
          </cell>
          <cell r="P1278">
            <v>0</v>
          </cell>
          <cell r="Q1278" t="str">
            <v>- M</v>
          </cell>
          <cell r="R1278" t="str">
            <v>M</v>
          </cell>
        </row>
        <row r="1279">
          <cell r="C1279">
            <v>66645</v>
          </cell>
          <cell r="D1279" t="str">
            <v>Martins</v>
          </cell>
          <cell r="E1279" t="str">
            <v>Gonçalves</v>
          </cell>
          <cell r="F1279" t="str">
            <v>Tiago</v>
          </cell>
          <cell r="G1279" t="str">
            <v>Filipe</v>
          </cell>
          <cell r="H1279" t="str">
            <v>MARTINS</v>
          </cell>
          <cell r="I1279" t="str">
            <v>GONÇALVES</v>
          </cell>
          <cell r="J1279" t="str">
            <v>TIAGO</v>
          </cell>
          <cell r="K1279" t="str">
            <v>FILIPE</v>
          </cell>
          <cell r="L1279" t="str">
            <v>Tiago F. Martins G.</v>
          </cell>
          <cell r="M1279" t="str">
            <v>CRD Dragoes Valboenses</v>
          </cell>
          <cell r="N1279" t="str">
            <v>CRD Dragoes Valboenses</v>
          </cell>
          <cell r="O1279">
            <v>36892</v>
          </cell>
          <cell r="P1279">
            <v>2001</v>
          </cell>
          <cell r="Q1279" t="str">
            <v>Juvenil M</v>
          </cell>
          <cell r="R1279" t="str">
            <v>M</v>
          </cell>
        </row>
        <row r="1280">
          <cell r="C1280">
            <v>64325</v>
          </cell>
          <cell r="D1280" t="str">
            <v>Teixeira</v>
          </cell>
          <cell r="E1280" t="str">
            <v>Pinto</v>
          </cell>
          <cell r="F1280" t="str">
            <v>Miguel</v>
          </cell>
          <cell r="G1280" t="str">
            <v>Angelo</v>
          </cell>
          <cell r="H1280" t="str">
            <v>TEIXEIRA</v>
          </cell>
          <cell r="I1280" t="str">
            <v>PINTO</v>
          </cell>
          <cell r="J1280" t="str">
            <v>MIGUEL</v>
          </cell>
          <cell r="K1280" t="str">
            <v>ANGELO</v>
          </cell>
          <cell r="L1280" t="str">
            <v>Miguel A. Teixeira P.</v>
          </cell>
          <cell r="M1280" t="str">
            <v>CRD Dragoes Valboenses</v>
          </cell>
          <cell r="N1280" t="str">
            <v>CRD Dragoes Valboenses</v>
          </cell>
          <cell r="O1280">
            <v>35796</v>
          </cell>
          <cell r="P1280">
            <v>1998</v>
          </cell>
          <cell r="Q1280" t="str">
            <v>Sub-23 M</v>
          </cell>
          <cell r="R1280" t="str">
            <v>M</v>
          </cell>
        </row>
        <row r="1281">
          <cell r="C1281">
            <v>1170</v>
          </cell>
          <cell r="D1281" t="str">
            <v>Pérez</v>
          </cell>
          <cell r="E1281" t="str">
            <v>González</v>
          </cell>
          <cell r="F1281" t="str">
            <v>Juan</v>
          </cell>
          <cell r="G1281" t="str">
            <v>Bautista</v>
          </cell>
          <cell r="H1281" t="str">
            <v>PEREZ</v>
          </cell>
          <cell r="I1281" t="str">
            <v>GONZALEZ</v>
          </cell>
          <cell r="J1281" t="str">
            <v>JUAN</v>
          </cell>
          <cell r="K1281" t="str">
            <v>BAUTISTA</v>
          </cell>
          <cell r="L1281" t="str">
            <v>Juan B. Pérez G.</v>
          </cell>
          <cell r="M1281" t="str">
            <v>CTM Almendralejo</v>
          </cell>
          <cell r="N1281" t="str">
            <v>CTM Almendralejo</v>
          </cell>
          <cell r="O1281">
            <v>25204</v>
          </cell>
          <cell r="P1281">
            <v>1969</v>
          </cell>
          <cell r="Q1281" t="str">
            <v>Vet +40 M</v>
          </cell>
          <cell r="R1281" t="str">
            <v>M</v>
          </cell>
        </row>
        <row r="1282">
          <cell r="C1282">
            <v>21120</v>
          </cell>
          <cell r="D1282" t="str">
            <v>Pérez</v>
          </cell>
          <cell r="E1282" t="str">
            <v>Pérez</v>
          </cell>
          <cell r="F1282" t="str">
            <v>Sergio</v>
          </cell>
          <cell r="H1282" t="str">
            <v>PEREZ</v>
          </cell>
          <cell r="I1282" t="str">
            <v>PEREZ</v>
          </cell>
          <cell r="J1282" t="str">
            <v>SERGIO</v>
          </cell>
          <cell r="K1282" t="str">
            <v/>
          </cell>
          <cell r="L1282" t="str">
            <v>Sergio Pérez P.</v>
          </cell>
          <cell r="M1282" t="str">
            <v>CTM Almendralejo</v>
          </cell>
          <cell r="N1282" t="str">
            <v>CTM Almendralejo</v>
          </cell>
          <cell r="O1282">
            <v>38718</v>
          </cell>
          <cell r="P1282">
            <v>2006</v>
          </cell>
          <cell r="Q1282" t="str">
            <v>Benjamín M</v>
          </cell>
          <cell r="R1282" t="str">
            <v>M</v>
          </cell>
        </row>
        <row r="1283">
          <cell r="C1283">
            <v>18052</v>
          </cell>
          <cell r="D1283" t="str">
            <v>Alonso</v>
          </cell>
          <cell r="E1283" t="str">
            <v>Salazar</v>
          </cell>
          <cell r="F1283" t="str">
            <v>Juan</v>
          </cell>
          <cell r="G1283" t="str">
            <v>Carlos</v>
          </cell>
          <cell r="H1283" t="str">
            <v>ALONSO</v>
          </cell>
          <cell r="I1283" t="str">
            <v>SALAZAR</v>
          </cell>
          <cell r="J1283" t="str">
            <v>JUAN</v>
          </cell>
          <cell r="K1283" t="str">
            <v>CARLOS</v>
          </cell>
          <cell r="L1283" t="str">
            <v>Juan C. Alonso S.</v>
          </cell>
          <cell r="M1283" t="str">
            <v>CTM Berciano Toralense</v>
          </cell>
          <cell r="N1283" t="str">
            <v>CTM Berciano Toralense</v>
          </cell>
          <cell r="O1283">
            <v>26797</v>
          </cell>
          <cell r="P1283">
            <v>1973</v>
          </cell>
          <cell r="Q1283" t="str">
            <v>Vet +40 M</v>
          </cell>
          <cell r="R1283" t="str">
            <v>M</v>
          </cell>
        </row>
        <row r="1284">
          <cell r="C1284">
            <v>18051</v>
          </cell>
          <cell r="D1284" t="str">
            <v>Blanco</v>
          </cell>
          <cell r="E1284" t="str">
            <v>Fernández</v>
          </cell>
          <cell r="F1284" t="str">
            <v>Fernando</v>
          </cell>
          <cell r="G1284" t="str">
            <v/>
          </cell>
          <cell r="H1284" t="str">
            <v>BLANCO</v>
          </cell>
          <cell r="I1284" t="str">
            <v>FERNANDEZ</v>
          </cell>
          <cell r="J1284" t="str">
            <v>FERNANDO</v>
          </cell>
          <cell r="K1284" t="str">
            <v/>
          </cell>
          <cell r="L1284" t="str">
            <v>Fernando Blanco F.</v>
          </cell>
          <cell r="M1284" t="str">
            <v>CTM Berciano Toralense</v>
          </cell>
          <cell r="N1284" t="str">
            <v>CTM Berciano Toralense</v>
          </cell>
          <cell r="O1284">
            <v>25204</v>
          </cell>
          <cell r="P1284">
            <v>1969</v>
          </cell>
          <cell r="Q1284" t="str">
            <v>Vet +40 M</v>
          </cell>
          <cell r="R1284" t="str">
            <v>M</v>
          </cell>
        </row>
        <row r="1285">
          <cell r="C1285">
            <v>20898</v>
          </cell>
          <cell r="D1285" t="str">
            <v>Cereijo</v>
          </cell>
          <cell r="E1285" t="str">
            <v>Blanco</v>
          </cell>
          <cell r="F1285" t="str">
            <v>Javier</v>
          </cell>
          <cell r="H1285" t="str">
            <v>CEREIJO</v>
          </cell>
          <cell r="I1285" t="str">
            <v>BLANCO</v>
          </cell>
          <cell r="J1285" t="str">
            <v>JAVIER</v>
          </cell>
          <cell r="K1285" t="str">
            <v/>
          </cell>
          <cell r="L1285" t="str">
            <v>Javier Cereijo B.</v>
          </cell>
          <cell r="M1285" t="str">
            <v>CTM Berciano Toralense</v>
          </cell>
          <cell r="N1285" t="str">
            <v>CTM Berciano Toralense</v>
          </cell>
          <cell r="O1285">
            <v>35473</v>
          </cell>
          <cell r="P1285">
            <v>1997</v>
          </cell>
          <cell r="Q1285" t="str">
            <v>Sub-23 M</v>
          </cell>
          <cell r="R1285" t="str">
            <v>M</v>
          </cell>
        </row>
        <row r="1286">
          <cell r="C1286">
            <v>20903</v>
          </cell>
          <cell r="D1286" t="str">
            <v>Costas</v>
          </cell>
          <cell r="E1286" t="str">
            <v>Garrido</v>
          </cell>
          <cell r="F1286" t="str">
            <v>Daniel</v>
          </cell>
          <cell r="H1286" t="str">
            <v>COSTAS</v>
          </cell>
          <cell r="I1286" t="str">
            <v>GARRIDO</v>
          </cell>
          <cell r="J1286" t="str">
            <v>DANIEL</v>
          </cell>
          <cell r="K1286" t="str">
            <v/>
          </cell>
          <cell r="L1286" t="str">
            <v>Daniel Costas G.</v>
          </cell>
          <cell r="M1286" t="str">
            <v>CTM Berciano Toralense</v>
          </cell>
          <cell r="N1286" t="str">
            <v>CTM Berciano Toralense</v>
          </cell>
          <cell r="O1286">
            <v>36480</v>
          </cell>
          <cell r="P1286">
            <v>1999</v>
          </cell>
          <cell r="Q1286" t="str">
            <v>Juvenil M</v>
          </cell>
          <cell r="R1286" t="str">
            <v>M</v>
          </cell>
        </row>
        <row r="1287">
          <cell r="C1287">
            <v>19758</v>
          </cell>
          <cell r="D1287" t="str">
            <v>Lobato</v>
          </cell>
          <cell r="E1287" t="str">
            <v>Merino</v>
          </cell>
          <cell r="F1287" t="str">
            <v>Roberto</v>
          </cell>
          <cell r="G1287" t="str">
            <v/>
          </cell>
          <cell r="H1287" t="str">
            <v>LOBATO</v>
          </cell>
          <cell r="I1287" t="str">
            <v>MERINO</v>
          </cell>
          <cell r="J1287" t="str">
            <v>ROBERTO</v>
          </cell>
          <cell r="K1287" t="str">
            <v/>
          </cell>
          <cell r="L1287" t="str">
            <v>Roberto Lobato M.</v>
          </cell>
          <cell r="M1287" t="str">
            <v>CTM Berciano Toralense</v>
          </cell>
          <cell r="N1287" t="str">
            <v>CTM Berciano Toralense</v>
          </cell>
          <cell r="O1287">
            <v>21551</v>
          </cell>
          <cell r="P1287">
            <v>1959</v>
          </cell>
          <cell r="Q1287" t="str">
            <v>Vet +50 M</v>
          </cell>
          <cell r="R1287" t="str">
            <v>M</v>
          </cell>
        </row>
        <row r="1288">
          <cell r="C1288">
            <v>20899</v>
          </cell>
          <cell r="D1288" t="str">
            <v>Pardo</v>
          </cell>
          <cell r="E1288" t="str">
            <v>Rodríguez</v>
          </cell>
          <cell r="F1288" t="str">
            <v>Alberto</v>
          </cell>
          <cell r="H1288" t="str">
            <v>PARDO</v>
          </cell>
          <cell r="I1288" t="str">
            <v>RODRIGUEZ</v>
          </cell>
          <cell r="J1288" t="str">
            <v>ALBERTO</v>
          </cell>
          <cell r="K1288" t="str">
            <v/>
          </cell>
          <cell r="L1288" t="str">
            <v>Alberto Pardo R.</v>
          </cell>
          <cell r="M1288" t="str">
            <v>CTM Berciano Toralense</v>
          </cell>
          <cell r="N1288" t="str">
            <v>CTM Berciano Toralense</v>
          </cell>
          <cell r="O1288">
            <v>36164</v>
          </cell>
          <cell r="P1288">
            <v>1999</v>
          </cell>
          <cell r="Q1288" t="str">
            <v>Juvenil M</v>
          </cell>
          <cell r="R1288" t="str">
            <v>M</v>
          </cell>
        </row>
        <row r="1289">
          <cell r="C1289">
            <v>18049</v>
          </cell>
          <cell r="D1289" t="str">
            <v>Prada</v>
          </cell>
          <cell r="E1289" t="str">
            <v>Merayo</v>
          </cell>
          <cell r="F1289" t="str">
            <v>José</v>
          </cell>
          <cell r="G1289" t="str">
            <v>Luis</v>
          </cell>
          <cell r="H1289" t="str">
            <v>PRADA</v>
          </cell>
          <cell r="I1289" t="str">
            <v>MERAYO</v>
          </cell>
          <cell r="J1289" t="str">
            <v>JOSE</v>
          </cell>
          <cell r="K1289" t="str">
            <v>LUIS</v>
          </cell>
          <cell r="L1289" t="str">
            <v>José L. Prada M.</v>
          </cell>
          <cell r="M1289" t="str">
            <v>CTM Berciano Toralense</v>
          </cell>
          <cell r="N1289" t="str">
            <v>CTM Berciano Toralense</v>
          </cell>
          <cell r="O1289">
            <v>27395</v>
          </cell>
          <cell r="P1289">
            <v>1975</v>
          </cell>
          <cell r="Q1289" t="str">
            <v>Vet +40 M</v>
          </cell>
          <cell r="R1289" t="str">
            <v>M</v>
          </cell>
        </row>
        <row r="1290">
          <cell r="C1290" t="str">
            <v>P31</v>
          </cell>
          <cell r="D1290" t="str">
            <v>Chaves</v>
          </cell>
          <cell r="E1290" t="str">
            <v/>
          </cell>
          <cell r="F1290" t="str">
            <v>Ana</v>
          </cell>
          <cell r="G1290" t="str">
            <v/>
          </cell>
          <cell r="H1290" t="str">
            <v>CHAVES</v>
          </cell>
          <cell r="I1290" t="str">
            <v/>
          </cell>
          <cell r="J1290" t="str">
            <v>ANA</v>
          </cell>
          <cell r="K1290" t="str">
            <v/>
          </cell>
          <cell r="L1290" t="str">
            <v>Ana Chaves</v>
          </cell>
          <cell r="M1290" t="str">
            <v>CTM Chaves</v>
          </cell>
          <cell r="N1290" t="str">
            <v>CTM Chaves</v>
          </cell>
          <cell r="P1290">
            <v>0</v>
          </cell>
          <cell r="Q1290" t="str">
            <v>- F</v>
          </cell>
          <cell r="R1290" t="str">
            <v>F</v>
          </cell>
        </row>
        <row r="1291">
          <cell r="C1291" t="str">
            <v>P27</v>
          </cell>
          <cell r="D1291" t="str">
            <v>Imaginario</v>
          </cell>
          <cell r="E1291" t="str">
            <v/>
          </cell>
          <cell r="F1291" t="str">
            <v>Joao</v>
          </cell>
          <cell r="G1291" t="str">
            <v/>
          </cell>
          <cell r="H1291" t="str">
            <v>IMAGINARIO</v>
          </cell>
          <cell r="I1291" t="str">
            <v/>
          </cell>
          <cell r="J1291" t="str">
            <v>JOAO</v>
          </cell>
          <cell r="K1291" t="str">
            <v/>
          </cell>
          <cell r="L1291" t="str">
            <v>Joao Imaginario</v>
          </cell>
          <cell r="M1291" t="str">
            <v>CTM Chaves</v>
          </cell>
          <cell r="N1291" t="str">
            <v>CTM Chaves</v>
          </cell>
          <cell r="P1291">
            <v>0</v>
          </cell>
          <cell r="Q1291" t="str">
            <v>- M</v>
          </cell>
          <cell r="R1291" t="str">
            <v>M</v>
          </cell>
        </row>
        <row r="1292">
          <cell r="C1292" t="str">
            <v>P32</v>
          </cell>
          <cell r="D1292" t="str">
            <v>Matos</v>
          </cell>
          <cell r="E1292" t="str">
            <v/>
          </cell>
          <cell r="F1292" t="str">
            <v>María</v>
          </cell>
          <cell r="G1292" t="str">
            <v/>
          </cell>
          <cell r="H1292" t="str">
            <v>MATOS</v>
          </cell>
          <cell r="I1292" t="str">
            <v/>
          </cell>
          <cell r="J1292" t="str">
            <v>MARIA</v>
          </cell>
          <cell r="K1292" t="str">
            <v/>
          </cell>
          <cell r="L1292" t="str">
            <v>María Matos</v>
          </cell>
          <cell r="M1292" t="str">
            <v>CTM Chaves</v>
          </cell>
          <cell r="N1292" t="str">
            <v>CTM Chaves</v>
          </cell>
          <cell r="P1292">
            <v>0</v>
          </cell>
          <cell r="Q1292" t="str">
            <v>- F</v>
          </cell>
          <cell r="R1292" t="str">
            <v>F</v>
          </cell>
        </row>
        <row r="1293">
          <cell r="C1293" t="str">
            <v>P33</v>
          </cell>
          <cell r="D1293" t="str">
            <v>Moura</v>
          </cell>
          <cell r="E1293" t="str">
            <v/>
          </cell>
          <cell r="F1293" t="str">
            <v>Daniela</v>
          </cell>
          <cell r="G1293" t="str">
            <v/>
          </cell>
          <cell r="H1293" t="str">
            <v>MOURA</v>
          </cell>
          <cell r="I1293" t="str">
            <v/>
          </cell>
          <cell r="J1293" t="str">
            <v>DANIELA</v>
          </cell>
          <cell r="K1293" t="str">
            <v/>
          </cell>
          <cell r="L1293" t="str">
            <v>Daniela Moura</v>
          </cell>
          <cell r="M1293" t="str">
            <v>CTM Chaves</v>
          </cell>
          <cell r="N1293" t="str">
            <v>CTM Chaves</v>
          </cell>
          <cell r="P1293">
            <v>0</v>
          </cell>
          <cell r="Q1293" t="str">
            <v>- F</v>
          </cell>
          <cell r="R1293" t="str">
            <v>F</v>
          </cell>
        </row>
        <row r="1294">
          <cell r="C1294" t="str">
            <v>P28</v>
          </cell>
          <cell r="D1294" t="str">
            <v>Moura</v>
          </cell>
          <cell r="E1294" t="str">
            <v/>
          </cell>
          <cell r="F1294" t="str">
            <v>Francisco</v>
          </cell>
          <cell r="G1294" t="str">
            <v/>
          </cell>
          <cell r="H1294" t="str">
            <v>MOURA</v>
          </cell>
          <cell r="I1294" t="str">
            <v/>
          </cell>
          <cell r="J1294" t="str">
            <v>FRANCISCO</v>
          </cell>
          <cell r="K1294" t="str">
            <v/>
          </cell>
          <cell r="L1294" t="str">
            <v>Francisco Moura</v>
          </cell>
          <cell r="M1294" t="str">
            <v>CTM Chaves</v>
          </cell>
          <cell r="N1294" t="str">
            <v>CTM Chaves</v>
          </cell>
          <cell r="P1294">
            <v>0</v>
          </cell>
          <cell r="Q1294" t="str">
            <v>- M</v>
          </cell>
          <cell r="R1294" t="str">
            <v>M</v>
          </cell>
        </row>
        <row r="1295">
          <cell r="C1295" t="str">
            <v>P34</v>
          </cell>
          <cell r="D1295" t="str">
            <v>Pisco</v>
          </cell>
          <cell r="E1295" t="str">
            <v/>
          </cell>
          <cell r="F1295" t="str">
            <v>Alexandra</v>
          </cell>
          <cell r="G1295" t="str">
            <v/>
          </cell>
          <cell r="H1295" t="str">
            <v>PISCO</v>
          </cell>
          <cell r="I1295" t="str">
            <v/>
          </cell>
          <cell r="J1295" t="str">
            <v>ALEXANDRA</v>
          </cell>
          <cell r="K1295" t="str">
            <v/>
          </cell>
          <cell r="L1295" t="str">
            <v>Alexandra Pisco</v>
          </cell>
          <cell r="M1295" t="str">
            <v>CTM Chaves</v>
          </cell>
          <cell r="N1295" t="str">
            <v>CTM Chaves</v>
          </cell>
          <cell r="P1295">
            <v>0</v>
          </cell>
          <cell r="Q1295" t="str">
            <v>- F</v>
          </cell>
          <cell r="R1295" t="str">
            <v>F</v>
          </cell>
        </row>
        <row r="1296">
          <cell r="C1296">
            <v>21973</v>
          </cell>
          <cell r="D1296" t="str">
            <v>de Laurentis</v>
          </cell>
          <cell r="E1296" t="str">
            <v>Zaldívar</v>
          </cell>
          <cell r="F1296" t="str">
            <v>Guillermo</v>
          </cell>
          <cell r="G1296" t="str">
            <v/>
          </cell>
          <cell r="H1296" t="str">
            <v>DE LAURENTIS</v>
          </cell>
          <cell r="I1296" t="str">
            <v>ZALDIVAR</v>
          </cell>
          <cell r="J1296" t="str">
            <v>GUILLERMO</v>
          </cell>
          <cell r="K1296" t="str">
            <v/>
          </cell>
          <cell r="L1296" t="str">
            <v>Guillermo de Laurentis Z.</v>
          </cell>
          <cell r="M1296" t="str">
            <v>CTM Las Rozas</v>
          </cell>
          <cell r="N1296" t="str">
            <v>CTM Las Rozas</v>
          </cell>
          <cell r="O1296">
            <v>39099</v>
          </cell>
          <cell r="P1296">
            <v>2007</v>
          </cell>
          <cell r="Q1296" t="str">
            <v>Benjamín M</v>
          </cell>
          <cell r="R1296" t="str">
            <v>M</v>
          </cell>
        </row>
        <row r="1297">
          <cell r="C1297">
            <v>21972</v>
          </cell>
          <cell r="D1297" t="str">
            <v>de Laurentis</v>
          </cell>
          <cell r="E1297" t="str">
            <v>Zaldívar</v>
          </cell>
          <cell r="F1297" t="str">
            <v>Sancho</v>
          </cell>
          <cell r="G1297" t="str">
            <v/>
          </cell>
          <cell r="H1297" t="str">
            <v>DE LAURENTIS</v>
          </cell>
          <cell r="I1297" t="str">
            <v>ZALDIVAR</v>
          </cell>
          <cell r="J1297" t="str">
            <v>SANCHO</v>
          </cell>
          <cell r="K1297" t="str">
            <v/>
          </cell>
          <cell r="L1297" t="str">
            <v>Sancho de Laurentis Z.</v>
          </cell>
          <cell r="M1297" t="str">
            <v>CTM Las Rozas</v>
          </cell>
          <cell r="N1297" t="str">
            <v>CTM Las Rozas</v>
          </cell>
          <cell r="O1297">
            <v>38498</v>
          </cell>
          <cell r="P1297">
            <v>2005</v>
          </cell>
          <cell r="Q1297" t="str">
            <v>Alevín M</v>
          </cell>
          <cell r="R1297" t="str">
            <v>M</v>
          </cell>
        </row>
        <row r="1298">
          <cell r="C1298" t="str">
            <v>G306</v>
          </cell>
          <cell r="D1298" t="str">
            <v>Peter</v>
          </cell>
          <cell r="E1298" t="str">
            <v/>
          </cell>
          <cell r="F1298" t="str">
            <v>Daniel</v>
          </cell>
          <cell r="G1298" t="str">
            <v/>
          </cell>
          <cell r="H1298" t="str">
            <v>PETER</v>
          </cell>
          <cell r="I1298" t="str">
            <v/>
          </cell>
          <cell r="J1298" t="str">
            <v>DANIEL</v>
          </cell>
          <cell r="K1298" t="str">
            <v/>
          </cell>
          <cell r="L1298" t="str">
            <v>Daniel Peter</v>
          </cell>
          <cell r="M1298" t="str">
            <v>CTM Ocaña</v>
          </cell>
          <cell r="N1298" t="str">
            <v>CTM Ocaña</v>
          </cell>
          <cell r="P1298">
            <v>0</v>
          </cell>
          <cell r="Q1298" t="str">
            <v>- M</v>
          </cell>
          <cell r="R1298" t="str">
            <v>M</v>
          </cell>
        </row>
        <row r="1299">
          <cell r="C1299">
            <v>8368</v>
          </cell>
          <cell r="D1299" t="str">
            <v>García</v>
          </cell>
          <cell r="E1299" t="str">
            <v>Mantiñán</v>
          </cell>
          <cell r="F1299" t="str">
            <v>José</v>
          </cell>
          <cell r="H1299" t="str">
            <v>GARCIA</v>
          </cell>
          <cell r="I1299" t="str">
            <v>MANTIÑAN</v>
          </cell>
          <cell r="J1299" t="str">
            <v>JOSE</v>
          </cell>
          <cell r="K1299" t="str">
            <v/>
          </cell>
          <cell r="L1299" t="str">
            <v>José García M.</v>
          </cell>
          <cell r="M1299" t="str">
            <v>CTM Talavera</v>
          </cell>
          <cell r="N1299" t="str">
            <v>CTM Talavera</v>
          </cell>
          <cell r="O1299">
            <v>27787</v>
          </cell>
          <cell r="P1299">
            <v>1976</v>
          </cell>
          <cell r="Q1299" t="str">
            <v>Vet +40 M</v>
          </cell>
          <cell r="R1299" t="str">
            <v>M</v>
          </cell>
        </row>
        <row r="1300">
          <cell r="C1300" t="str">
            <v>P66863</v>
          </cell>
          <cell r="D1300" t="str">
            <v>Pereira</v>
          </cell>
          <cell r="E1300" t="str">
            <v>Morais</v>
          </cell>
          <cell r="F1300" t="str">
            <v>Mario</v>
          </cell>
          <cell r="G1300" t="str">
            <v>Fernando</v>
          </cell>
          <cell r="H1300" t="str">
            <v>PEREIRA</v>
          </cell>
          <cell r="I1300" t="str">
            <v>MORAIS</v>
          </cell>
          <cell r="J1300" t="str">
            <v>MARIO</v>
          </cell>
          <cell r="K1300" t="str">
            <v>FERNANDO</v>
          </cell>
          <cell r="L1300" t="str">
            <v>Mario F. Pereira M.</v>
          </cell>
          <cell r="M1300" t="str">
            <v>CTM Vila Real</v>
          </cell>
          <cell r="N1300" t="str">
            <v>CTM Vila Real</v>
          </cell>
          <cell r="O1300">
            <v>21050</v>
          </cell>
          <cell r="P1300">
            <v>1957</v>
          </cell>
          <cell r="Q1300" t="str">
            <v>Vet +60 M</v>
          </cell>
          <cell r="R1300" t="str">
            <v>M</v>
          </cell>
        </row>
        <row r="1301">
          <cell r="C1301" t="str">
            <v>P76</v>
          </cell>
          <cell r="D1301" t="str">
            <v>Fragoso</v>
          </cell>
          <cell r="E1301" t="str">
            <v/>
          </cell>
          <cell r="F1301" t="str">
            <v>Pedro</v>
          </cell>
          <cell r="G1301" t="str">
            <v/>
          </cell>
          <cell r="H1301" t="str">
            <v>FRAGOSO</v>
          </cell>
          <cell r="I1301" t="str">
            <v/>
          </cell>
          <cell r="J1301" t="str">
            <v>PEDRO</v>
          </cell>
          <cell r="K1301" t="str">
            <v/>
          </cell>
          <cell r="L1301" t="str">
            <v>Pedro Fragoso</v>
          </cell>
          <cell r="M1301" t="str">
            <v>GD Viso</v>
          </cell>
          <cell r="N1301" t="str">
            <v>GD Viso</v>
          </cell>
          <cell r="P1301">
            <v>0</v>
          </cell>
          <cell r="Q1301" t="str">
            <v>- M</v>
          </cell>
          <cell r="R1301" t="str">
            <v>M</v>
          </cell>
        </row>
        <row r="1302">
          <cell r="C1302" t="str">
            <v>P52337</v>
          </cell>
          <cell r="D1302" t="str">
            <v>Enriques</v>
          </cell>
          <cell r="E1302" t="str">
            <v/>
          </cell>
          <cell r="F1302" t="str">
            <v>Fernando</v>
          </cell>
          <cell r="G1302" t="str">
            <v/>
          </cell>
          <cell r="H1302" t="str">
            <v>ENRIQUES</v>
          </cell>
          <cell r="I1302" t="str">
            <v/>
          </cell>
          <cell r="J1302" t="str">
            <v>FERNANDO</v>
          </cell>
          <cell r="K1302" t="str">
            <v/>
          </cell>
          <cell r="L1302" t="str">
            <v>Fernando Enriques</v>
          </cell>
          <cell r="M1302" t="str">
            <v>GDBM Braga</v>
          </cell>
          <cell r="N1302" t="str">
            <v>GDBM Braga</v>
          </cell>
          <cell r="O1302">
            <v>17899</v>
          </cell>
          <cell r="P1302">
            <v>1949</v>
          </cell>
          <cell r="Q1302" t="str">
            <v>Vet +65 M</v>
          </cell>
          <cell r="R1302" t="str">
            <v>M</v>
          </cell>
        </row>
        <row r="1303">
          <cell r="C1303" t="str">
            <v>P57874</v>
          </cell>
          <cell r="D1303" t="str">
            <v>Henriques</v>
          </cell>
          <cell r="E1303" t="str">
            <v/>
          </cell>
          <cell r="F1303" t="str">
            <v>José</v>
          </cell>
          <cell r="G1303" t="str">
            <v/>
          </cell>
          <cell r="H1303" t="str">
            <v>HENRIQUES</v>
          </cell>
          <cell r="I1303" t="str">
            <v/>
          </cell>
          <cell r="J1303" t="str">
            <v>JOSE</v>
          </cell>
          <cell r="K1303" t="str">
            <v/>
          </cell>
          <cell r="L1303" t="str">
            <v>José Henriques</v>
          </cell>
          <cell r="M1303" t="str">
            <v>GDBM Braga</v>
          </cell>
          <cell r="N1303" t="str">
            <v>GDBM Braga</v>
          </cell>
          <cell r="O1303">
            <v>18629</v>
          </cell>
          <cell r="P1303">
            <v>1951</v>
          </cell>
          <cell r="Q1303" t="str">
            <v>Vet +65 M</v>
          </cell>
          <cell r="R1303" t="str">
            <v>M</v>
          </cell>
        </row>
        <row r="1304">
          <cell r="C1304" t="str">
            <v>P51024</v>
          </cell>
          <cell r="D1304" t="str">
            <v>Henriques</v>
          </cell>
          <cell r="E1304" t="str">
            <v/>
          </cell>
          <cell r="F1304" t="str">
            <v>Luis</v>
          </cell>
          <cell r="G1304" t="str">
            <v/>
          </cell>
          <cell r="H1304" t="str">
            <v>HENRIQUES</v>
          </cell>
          <cell r="I1304" t="str">
            <v/>
          </cell>
          <cell r="J1304" t="str">
            <v>LUIS</v>
          </cell>
          <cell r="K1304" t="str">
            <v/>
          </cell>
          <cell r="L1304" t="str">
            <v>Luis Henriques</v>
          </cell>
          <cell r="M1304" t="str">
            <v>GDBM Braga</v>
          </cell>
          <cell r="N1304" t="str">
            <v>GDBM Braga</v>
          </cell>
          <cell r="O1304">
            <v>30437</v>
          </cell>
          <cell r="P1304">
            <v>1983</v>
          </cell>
          <cell r="Q1304" t="str">
            <v>Sénior M</v>
          </cell>
          <cell r="R1304" t="str">
            <v>M</v>
          </cell>
        </row>
        <row r="1305">
          <cell r="C1305" t="str">
            <v>P68645</v>
          </cell>
          <cell r="D1305" t="str">
            <v>Lucas</v>
          </cell>
          <cell r="E1305" t="str">
            <v/>
          </cell>
          <cell r="F1305" t="str">
            <v>Joao</v>
          </cell>
          <cell r="G1305" t="str">
            <v/>
          </cell>
          <cell r="H1305" t="str">
            <v>LUCAS</v>
          </cell>
          <cell r="I1305" t="str">
            <v/>
          </cell>
          <cell r="J1305" t="str">
            <v>JOAO</v>
          </cell>
          <cell r="K1305" t="str">
            <v/>
          </cell>
          <cell r="L1305" t="str">
            <v>Joao Lucas</v>
          </cell>
          <cell r="M1305" t="str">
            <v>GDBM Braga</v>
          </cell>
          <cell r="N1305" t="str">
            <v>GDBM Braga</v>
          </cell>
          <cell r="O1305">
            <v>36526</v>
          </cell>
          <cell r="P1305">
            <v>2000</v>
          </cell>
          <cell r="Q1305" t="str">
            <v>Juvenil M</v>
          </cell>
          <cell r="R1305" t="str">
            <v>M</v>
          </cell>
        </row>
        <row r="1306">
          <cell r="C1306" t="str">
            <v>P65918</v>
          </cell>
          <cell r="D1306" t="str">
            <v>Shuryhaylo</v>
          </cell>
          <cell r="E1306" t="str">
            <v/>
          </cell>
          <cell r="F1306" t="str">
            <v>Ihor</v>
          </cell>
          <cell r="G1306" t="str">
            <v/>
          </cell>
          <cell r="H1306" t="str">
            <v>SHURYHAYLO</v>
          </cell>
          <cell r="I1306" t="str">
            <v/>
          </cell>
          <cell r="J1306" t="str">
            <v>IHOR</v>
          </cell>
          <cell r="K1306" t="str">
            <v/>
          </cell>
          <cell r="L1306" t="str">
            <v>Ihor Shuryhaylo</v>
          </cell>
          <cell r="M1306" t="str">
            <v>GDBM Braga</v>
          </cell>
          <cell r="N1306" t="str">
            <v>GDBM Braga</v>
          </cell>
          <cell r="O1306">
            <v>25934</v>
          </cell>
          <cell r="P1306">
            <v>1971</v>
          </cell>
          <cell r="Q1306" t="str">
            <v>Vet +40 M</v>
          </cell>
          <cell r="R1306" t="str">
            <v>M</v>
          </cell>
        </row>
        <row r="1307">
          <cell r="C1307" t="str">
            <v>P55052</v>
          </cell>
          <cell r="D1307" t="str">
            <v>Silva</v>
          </cell>
          <cell r="E1307" t="str">
            <v/>
          </cell>
          <cell r="F1307" t="str">
            <v>Rui</v>
          </cell>
          <cell r="G1307" t="str">
            <v/>
          </cell>
          <cell r="H1307" t="str">
            <v>SILVA</v>
          </cell>
          <cell r="I1307" t="str">
            <v/>
          </cell>
          <cell r="J1307" t="str">
            <v>RUI</v>
          </cell>
          <cell r="K1307" t="str">
            <v/>
          </cell>
          <cell r="L1307" t="str">
            <v>Rui Silva</v>
          </cell>
          <cell r="M1307" t="str">
            <v>GDBM Braga</v>
          </cell>
          <cell r="N1307" t="str">
            <v>GDBM Braga</v>
          </cell>
          <cell r="O1307">
            <v>31413</v>
          </cell>
          <cell r="P1307">
            <v>1986</v>
          </cell>
          <cell r="Q1307" t="str">
            <v>Sénior M</v>
          </cell>
          <cell r="R1307" t="str">
            <v>M</v>
          </cell>
        </row>
        <row r="1308">
          <cell r="C1308" t="str">
            <v>P65251</v>
          </cell>
          <cell r="D1308" t="str">
            <v>Sobral</v>
          </cell>
          <cell r="E1308" t="str">
            <v/>
          </cell>
          <cell r="F1308" t="str">
            <v>Diogo</v>
          </cell>
          <cell r="G1308" t="str">
            <v/>
          </cell>
          <cell r="H1308" t="str">
            <v>SOBRAL</v>
          </cell>
          <cell r="I1308" t="str">
            <v/>
          </cell>
          <cell r="J1308" t="str">
            <v>DIOGO</v>
          </cell>
          <cell r="K1308" t="str">
            <v/>
          </cell>
          <cell r="L1308" t="str">
            <v>Diogo Sobral</v>
          </cell>
          <cell r="M1308" t="str">
            <v>GDBM Braga</v>
          </cell>
          <cell r="N1308" t="str">
            <v>GDBM Braga</v>
          </cell>
          <cell r="O1308">
            <v>36526</v>
          </cell>
          <cell r="P1308">
            <v>2000</v>
          </cell>
          <cell r="Q1308" t="str">
            <v>Juvenil M</v>
          </cell>
          <cell r="R1308" t="str">
            <v>M</v>
          </cell>
        </row>
        <row r="1309">
          <cell r="C1309" t="str">
            <v>P50257</v>
          </cell>
          <cell r="D1309" t="str">
            <v>Sobral</v>
          </cell>
          <cell r="E1309" t="str">
            <v/>
          </cell>
          <cell r="F1309" t="str">
            <v>Joao</v>
          </cell>
          <cell r="G1309" t="str">
            <v/>
          </cell>
          <cell r="H1309" t="str">
            <v>SOBRAL</v>
          </cell>
          <cell r="I1309" t="str">
            <v/>
          </cell>
          <cell r="J1309" t="str">
            <v>JOAO</v>
          </cell>
          <cell r="K1309" t="str">
            <v/>
          </cell>
          <cell r="L1309" t="str">
            <v>Joao Sobral</v>
          </cell>
          <cell r="M1309" t="str">
            <v>GDBM Braga</v>
          </cell>
          <cell r="N1309" t="str">
            <v>GDBM Braga</v>
          </cell>
          <cell r="O1309">
            <v>25204</v>
          </cell>
          <cell r="P1309">
            <v>1969</v>
          </cell>
          <cell r="Q1309" t="str">
            <v>Vet +40 M</v>
          </cell>
          <cell r="R1309" t="str">
            <v>M</v>
          </cell>
        </row>
        <row r="1310">
          <cell r="C1310" t="str">
            <v>P65250</v>
          </cell>
          <cell r="D1310" t="str">
            <v>Sobral</v>
          </cell>
          <cell r="E1310" t="str">
            <v/>
          </cell>
          <cell r="F1310" t="str">
            <v>Luis</v>
          </cell>
          <cell r="G1310" t="str">
            <v/>
          </cell>
          <cell r="H1310" t="str">
            <v>SOBRAL</v>
          </cell>
          <cell r="I1310" t="str">
            <v/>
          </cell>
          <cell r="J1310" t="str">
            <v>LUIS</v>
          </cell>
          <cell r="K1310" t="str">
            <v/>
          </cell>
          <cell r="L1310" t="str">
            <v>Luis Sobral</v>
          </cell>
          <cell r="M1310" t="str">
            <v>GDBM Braga</v>
          </cell>
          <cell r="N1310" t="str">
            <v>GDBM Braga</v>
          </cell>
          <cell r="O1310">
            <v>36526</v>
          </cell>
          <cell r="P1310">
            <v>2000</v>
          </cell>
          <cell r="Q1310" t="str">
            <v>Juvenil M</v>
          </cell>
          <cell r="R1310" t="str">
            <v>M</v>
          </cell>
        </row>
        <row r="1311">
          <cell r="C1311" t="str">
            <v>P13</v>
          </cell>
          <cell r="D1311" t="str">
            <v>Ferreira</v>
          </cell>
          <cell r="E1311" t="str">
            <v/>
          </cell>
          <cell r="F1311" t="str">
            <v>Ivo</v>
          </cell>
          <cell r="G1311" t="str">
            <v/>
          </cell>
          <cell r="H1311" t="str">
            <v>FERREIRA</v>
          </cell>
          <cell r="I1311" t="str">
            <v/>
          </cell>
          <cell r="J1311" t="str">
            <v>IVO</v>
          </cell>
          <cell r="K1311" t="str">
            <v/>
          </cell>
          <cell r="L1311" t="str">
            <v>Ivo Ferreira</v>
          </cell>
          <cell r="M1311" t="str">
            <v>GDCR Sra do Ó</v>
          </cell>
          <cell r="N1311" t="str">
            <v>GDCR Sra do Ó</v>
          </cell>
          <cell r="P1311">
            <v>0</v>
          </cell>
          <cell r="Q1311" t="str">
            <v>- M</v>
          </cell>
          <cell r="R1311" t="str">
            <v>M</v>
          </cell>
        </row>
        <row r="1312">
          <cell r="C1312" t="str">
            <v>P16</v>
          </cell>
          <cell r="D1312" t="str">
            <v>Moreira</v>
          </cell>
          <cell r="E1312" t="str">
            <v/>
          </cell>
          <cell r="F1312" t="str">
            <v>Helder</v>
          </cell>
          <cell r="G1312" t="str">
            <v/>
          </cell>
          <cell r="H1312" t="str">
            <v>MOREIRA</v>
          </cell>
          <cell r="I1312" t="str">
            <v/>
          </cell>
          <cell r="J1312" t="str">
            <v>HELDER</v>
          </cell>
          <cell r="K1312" t="str">
            <v/>
          </cell>
          <cell r="L1312" t="str">
            <v>Helder Moreira</v>
          </cell>
          <cell r="M1312" t="str">
            <v>GDCR Sra do Ó</v>
          </cell>
          <cell r="N1312" t="str">
            <v>GDCR Sra do Ó</v>
          </cell>
          <cell r="P1312">
            <v>0</v>
          </cell>
          <cell r="Q1312" t="str">
            <v>- M</v>
          </cell>
          <cell r="R1312" t="str">
            <v>M</v>
          </cell>
        </row>
        <row r="1313">
          <cell r="C1313" t="str">
            <v>P17</v>
          </cell>
          <cell r="D1313" t="str">
            <v>Moreira</v>
          </cell>
          <cell r="E1313" t="str">
            <v/>
          </cell>
          <cell r="F1313" t="str">
            <v>Joel</v>
          </cell>
          <cell r="G1313" t="str">
            <v/>
          </cell>
          <cell r="H1313" t="str">
            <v>MOREIRA</v>
          </cell>
          <cell r="I1313" t="str">
            <v/>
          </cell>
          <cell r="J1313" t="str">
            <v>JOEL</v>
          </cell>
          <cell r="K1313" t="str">
            <v/>
          </cell>
          <cell r="L1313" t="str">
            <v>Joel Moreira</v>
          </cell>
          <cell r="M1313" t="str">
            <v>GDCR Sra do Ó</v>
          </cell>
          <cell r="N1313" t="str">
            <v>GDCR Sra do Ó</v>
          </cell>
          <cell r="P1313">
            <v>0</v>
          </cell>
          <cell r="Q1313" t="str">
            <v>- M</v>
          </cell>
          <cell r="R1313" t="str">
            <v>M</v>
          </cell>
        </row>
        <row r="1314">
          <cell r="C1314">
            <v>19188</v>
          </cell>
          <cell r="D1314" t="str">
            <v>Salazar</v>
          </cell>
          <cell r="E1314" t="str">
            <v>del Toro</v>
          </cell>
          <cell r="F1314" t="str">
            <v>Diego</v>
          </cell>
          <cell r="H1314" t="str">
            <v>SALAZAR</v>
          </cell>
          <cell r="I1314" t="str">
            <v>DEL TORO</v>
          </cell>
          <cell r="J1314" t="str">
            <v>DIEGO</v>
          </cell>
          <cell r="K1314" t="str">
            <v/>
          </cell>
          <cell r="L1314" t="str">
            <v>Diego Salazar d.</v>
          </cell>
          <cell r="M1314" t="str">
            <v>Gijón TM</v>
          </cell>
          <cell r="N1314" t="str">
            <v>Gijón TM</v>
          </cell>
          <cell r="P1314">
            <v>0</v>
          </cell>
          <cell r="Q1314" t="str">
            <v>- M</v>
          </cell>
          <cell r="R1314" t="str">
            <v>M</v>
          </cell>
        </row>
        <row r="1315">
          <cell r="C1315">
            <v>57864</v>
          </cell>
          <cell r="D1315" t="str">
            <v>Almeida</v>
          </cell>
          <cell r="E1315" t="str">
            <v>Marques</v>
          </cell>
          <cell r="F1315" t="str">
            <v>Ivo</v>
          </cell>
          <cell r="G1315" t="str">
            <v>Daniel</v>
          </cell>
          <cell r="H1315" t="str">
            <v>ALMEIDA</v>
          </cell>
          <cell r="I1315" t="str">
            <v>MARQUES</v>
          </cell>
          <cell r="J1315" t="str">
            <v>IVO</v>
          </cell>
          <cell r="K1315" t="str">
            <v>DANIEL</v>
          </cell>
          <cell r="L1315" t="str">
            <v>Ivo D. Almeida M.</v>
          </cell>
          <cell r="M1315" t="str">
            <v>Ginásio Clube de Valbom</v>
          </cell>
          <cell r="N1315" t="str">
            <v>Ginásio Clube de Valbom</v>
          </cell>
          <cell r="O1315">
            <v>33970</v>
          </cell>
          <cell r="P1315">
            <v>1993</v>
          </cell>
          <cell r="Q1315" t="str">
            <v>Sénior M</v>
          </cell>
          <cell r="R1315" t="str">
            <v>M</v>
          </cell>
        </row>
        <row r="1316">
          <cell r="C1316">
            <v>60325</v>
          </cell>
          <cell r="D1316" t="str">
            <v>Almeida</v>
          </cell>
          <cell r="E1316" t="str">
            <v>Rodrigues</v>
          </cell>
          <cell r="F1316" t="str">
            <v>Daniel</v>
          </cell>
          <cell r="G1316" t="str">
            <v>Alexandre</v>
          </cell>
          <cell r="H1316" t="str">
            <v>ALMEIDA</v>
          </cell>
          <cell r="I1316" t="str">
            <v>RODRIGUES</v>
          </cell>
          <cell r="J1316" t="str">
            <v>DANIEL</v>
          </cell>
          <cell r="K1316" t="str">
            <v>ALEXANDRE</v>
          </cell>
          <cell r="L1316" t="str">
            <v>Daniel A. Almeida R.</v>
          </cell>
          <cell r="M1316" t="str">
            <v>Ginásio Clube de Valbom</v>
          </cell>
          <cell r="N1316" t="str">
            <v>Ginásio Clube de Valbom</v>
          </cell>
          <cell r="O1316">
            <v>33970</v>
          </cell>
          <cell r="P1316">
            <v>1993</v>
          </cell>
          <cell r="Q1316" t="str">
            <v>Sénior M</v>
          </cell>
          <cell r="R1316" t="str">
            <v>M</v>
          </cell>
        </row>
        <row r="1317">
          <cell r="C1317">
            <v>59254</v>
          </cell>
          <cell r="D1317" t="str">
            <v>Martins</v>
          </cell>
          <cell r="E1317" t="str">
            <v>Gonçalves</v>
          </cell>
          <cell r="F1317" t="str">
            <v>Nuno</v>
          </cell>
          <cell r="G1317" t="str">
            <v>Filipe</v>
          </cell>
          <cell r="H1317" t="str">
            <v>MARTINS</v>
          </cell>
          <cell r="I1317" t="str">
            <v>GONÇALVES</v>
          </cell>
          <cell r="J1317" t="str">
            <v>NUNO</v>
          </cell>
          <cell r="K1317" t="str">
            <v>FILIPE</v>
          </cell>
          <cell r="L1317" t="str">
            <v>Nuno F. Martins G.</v>
          </cell>
          <cell r="M1317" t="str">
            <v>Ginásio Clube de Valbom</v>
          </cell>
          <cell r="N1317" t="str">
            <v>Ginásio Clube de Valbom</v>
          </cell>
          <cell r="O1317">
            <v>34700</v>
          </cell>
          <cell r="P1317">
            <v>1995</v>
          </cell>
          <cell r="Q1317" t="str">
            <v>Sub-23 M</v>
          </cell>
          <cell r="R1317" t="str">
            <v>M</v>
          </cell>
        </row>
        <row r="1318">
          <cell r="C1318">
            <v>62498</v>
          </cell>
          <cell r="D1318" t="str">
            <v>Oliveira</v>
          </cell>
          <cell r="E1318" t="str">
            <v>Gomes</v>
          </cell>
          <cell r="F1318" t="str">
            <v>Luis</v>
          </cell>
          <cell r="G1318" t="str">
            <v>Miguel</v>
          </cell>
          <cell r="H1318" t="str">
            <v>OLIVEIRA</v>
          </cell>
          <cell r="I1318" t="str">
            <v>GOMES</v>
          </cell>
          <cell r="J1318" t="str">
            <v>LUIS</v>
          </cell>
          <cell r="K1318" t="str">
            <v>MIGUEL</v>
          </cell>
          <cell r="L1318" t="str">
            <v>Luis M. Oliveira G.</v>
          </cell>
          <cell r="M1318" t="str">
            <v>Ginásio Clube de Valbom</v>
          </cell>
          <cell r="N1318" t="str">
            <v>Ginásio Clube de Valbom</v>
          </cell>
          <cell r="O1318">
            <v>35065</v>
          </cell>
          <cell r="P1318">
            <v>1996</v>
          </cell>
          <cell r="Q1318" t="str">
            <v>Sub-23 M</v>
          </cell>
          <cell r="R1318" t="str">
            <v>M</v>
          </cell>
        </row>
        <row r="1319">
          <cell r="C1319">
            <v>50208</v>
          </cell>
          <cell r="D1319" t="str">
            <v>Barreira</v>
          </cell>
          <cell r="E1319" t="str">
            <v>Vázquez</v>
          </cell>
          <cell r="F1319" t="str">
            <v>Adolfo</v>
          </cell>
          <cell r="G1319" t="str">
            <v/>
          </cell>
          <cell r="H1319" t="str">
            <v>BARREIRA</v>
          </cell>
          <cell r="I1319" t="str">
            <v>VAZQUEZ</v>
          </cell>
          <cell r="J1319" t="str">
            <v>ADOLFO</v>
          </cell>
          <cell r="K1319" t="str">
            <v/>
          </cell>
          <cell r="L1319" t="str">
            <v>Adolfo Barreira V.</v>
          </cell>
          <cell r="M1319" t="str">
            <v>Grumico Sociedad Deportiva</v>
          </cell>
          <cell r="N1319" t="str">
            <v>Grumico Sociedad Deportiva</v>
          </cell>
          <cell r="O1319">
            <v>24246</v>
          </cell>
          <cell r="P1319">
            <v>1966</v>
          </cell>
          <cell r="Q1319" t="str">
            <v>Vet +50 M</v>
          </cell>
          <cell r="R1319" t="str">
            <v>M</v>
          </cell>
        </row>
        <row r="1320">
          <cell r="C1320">
            <v>50233</v>
          </cell>
          <cell r="D1320" t="str">
            <v>Bermejo</v>
          </cell>
          <cell r="E1320" t="str">
            <v>González</v>
          </cell>
          <cell r="F1320" t="str">
            <v>Rafael</v>
          </cell>
          <cell r="G1320" t="str">
            <v/>
          </cell>
          <cell r="H1320" t="str">
            <v>BERMEJO</v>
          </cell>
          <cell r="I1320" t="str">
            <v>GONZALEZ</v>
          </cell>
          <cell r="J1320" t="str">
            <v>RAFAEL</v>
          </cell>
          <cell r="K1320" t="str">
            <v/>
          </cell>
          <cell r="L1320" t="str">
            <v>Rafael Bermejo G.</v>
          </cell>
          <cell r="M1320" t="str">
            <v>Grumico Sociedad Deportiva</v>
          </cell>
          <cell r="N1320" t="str">
            <v>Grumico Sociedad Deportiva</v>
          </cell>
          <cell r="O1320">
            <v>24175</v>
          </cell>
          <cell r="P1320">
            <v>-1</v>
          </cell>
          <cell r="Q1320" t="str">
            <v>Discapacitados M</v>
          </cell>
          <cell r="R1320" t="str">
            <v>M</v>
          </cell>
        </row>
        <row r="1321">
          <cell r="C1321">
            <v>9968</v>
          </cell>
          <cell r="D1321" t="str">
            <v>Brandariz</v>
          </cell>
          <cell r="E1321" t="str">
            <v>Gómez</v>
          </cell>
          <cell r="F1321" t="str">
            <v>Santiago</v>
          </cell>
          <cell r="G1321" t="str">
            <v/>
          </cell>
          <cell r="H1321" t="str">
            <v>BRANDARIZ</v>
          </cell>
          <cell r="I1321" t="str">
            <v>GOMEZ</v>
          </cell>
          <cell r="J1321" t="str">
            <v>SANTIAGO</v>
          </cell>
          <cell r="K1321" t="str">
            <v/>
          </cell>
          <cell r="L1321" t="str">
            <v>Santiago Brandariz G.</v>
          </cell>
          <cell r="M1321" t="str">
            <v>Grumico Sociedad Deportiva</v>
          </cell>
          <cell r="N1321" t="str">
            <v>Grumico Sociedad Deportiva</v>
          </cell>
          <cell r="O1321">
            <v>19932</v>
          </cell>
          <cell r="P1321">
            <v>-1</v>
          </cell>
          <cell r="Q1321" t="str">
            <v>Discapacitados M</v>
          </cell>
          <cell r="R1321" t="str">
            <v>M</v>
          </cell>
        </row>
        <row r="1322">
          <cell r="C1322">
            <v>50601</v>
          </cell>
          <cell r="D1322" t="str">
            <v>Caamaño</v>
          </cell>
          <cell r="E1322" t="str">
            <v>Cernadas</v>
          </cell>
          <cell r="F1322" t="str">
            <v>Ángel</v>
          </cell>
          <cell r="H1322" t="str">
            <v>CAAMAÑO</v>
          </cell>
          <cell r="I1322" t="str">
            <v>CERNADAS</v>
          </cell>
          <cell r="J1322" t="str">
            <v>ANGEL</v>
          </cell>
          <cell r="K1322" t="str">
            <v/>
          </cell>
          <cell r="L1322" t="str">
            <v>Ángel Caamaño C.</v>
          </cell>
          <cell r="M1322" t="str">
            <v>Grumico Sociedad Deportiva</v>
          </cell>
          <cell r="N1322" t="str">
            <v>Grumico Sociedad Deportiva</v>
          </cell>
          <cell r="O1322">
            <v>30544</v>
          </cell>
          <cell r="P1322">
            <v>-1</v>
          </cell>
          <cell r="Q1322" t="str">
            <v>Discapacitados M</v>
          </cell>
          <cell r="R1322" t="str">
            <v>M</v>
          </cell>
        </row>
        <row r="1323">
          <cell r="C1323">
            <v>28178</v>
          </cell>
          <cell r="D1323" t="str">
            <v>Gigante</v>
          </cell>
          <cell r="E1323" t="str">
            <v>Moreno</v>
          </cell>
          <cell r="F1323" t="str">
            <v>Javier</v>
          </cell>
          <cell r="H1323" t="str">
            <v>GIGANTE</v>
          </cell>
          <cell r="I1323" t="str">
            <v>MORENO</v>
          </cell>
          <cell r="J1323" t="str">
            <v>JAVIER</v>
          </cell>
          <cell r="K1323" t="str">
            <v/>
          </cell>
          <cell r="L1323" t="str">
            <v>Javier Gigante M.</v>
          </cell>
          <cell r="M1323" t="str">
            <v>Grumico Sociedad Deportiva</v>
          </cell>
          <cell r="N1323" t="str">
            <v>Grumico Sociedad Deportiva</v>
          </cell>
          <cell r="O1323">
            <v>26234</v>
          </cell>
          <cell r="P1323">
            <v>1971</v>
          </cell>
          <cell r="Q1323" t="str">
            <v>Vet +40 M</v>
          </cell>
          <cell r="R1323" t="str">
            <v>M</v>
          </cell>
        </row>
        <row r="1324">
          <cell r="C1324">
            <v>27149</v>
          </cell>
          <cell r="D1324" t="str">
            <v>Gómez</v>
          </cell>
          <cell r="E1324" t="str">
            <v>Sánchez</v>
          </cell>
          <cell r="F1324" t="str">
            <v>Emilio</v>
          </cell>
          <cell r="H1324" t="str">
            <v>GOMEZ</v>
          </cell>
          <cell r="I1324" t="str">
            <v>SANCHEZ</v>
          </cell>
          <cell r="J1324" t="str">
            <v>EMILIO</v>
          </cell>
          <cell r="K1324" t="str">
            <v/>
          </cell>
          <cell r="L1324" t="str">
            <v>Emilio Gómez S.</v>
          </cell>
          <cell r="M1324" t="str">
            <v>Grumico Sociedad Deportiva</v>
          </cell>
          <cell r="N1324" t="str">
            <v>Grumico Sociedad Deportiva</v>
          </cell>
          <cell r="O1324">
            <v>25078</v>
          </cell>
          <cell r="P1324">
            <v>-1</v>
          </cell>
          <cell r="Q1324" t="str">
            <v>Discapacitados M</v>
          </cell>
          <cell r="R1324" t="str">
            <v>M</v>
          </cell>
        </row>
        <row r="1325">
          <cell r="C1325">
            <v>50207</v>
          </cell>
          <cell r="D1325" t="str">
            <v>López</v>
          </cell>
          <cell r="E1325" t="str">
            <v>Chas</v>
          </cell>
          <cell r="F1325" t="str">
            <v>Santiago</v>
          </cell>
          <cell r="G1325" t="str">
            <v/>
          </cell>
          <cell r="H1325" t="str">
            <v>LOPEZ</v>
          </cell>
          <cell r="I1325" t="str">
            <v>CHAS</v>
          </cell>
          <cell r="J1325" t="str">
            <v>SANTIAGO</v>
          </cell>
          <cell r="K1325" t="str">
            <v/>
          </cell>
          <cell r="L1325" t="str">
            <v>Santiago López C.</v>
          </cell>
          <cell r="M1325" t="str">
            <v>Grumico Sociedad Deportiva</v>
          </cell>
          <cell r="N1325" t="str">
            <v>Grumico Sociedad Deportiva</v>
          </cell>
          <cell r="O1325">
            <v>33783</v>
          </cell>
          <cell r="P1325">
            <v>1992</v>
          </cell>
          <cell r="Q1325" t="str">
            <v>Sénior M</v>
          </cell>
          <cell r="R1325" t="str">
            <v>M</v>
          </cell>
        </row>
        <row r="1326">
          <cell r="C1326">
            <v>14765</v>
          </cell>
          <cell r="D1326" t="str">
            <v>Mazas</v>
          </cell>
          <cell r="E1326" t="str">
            <v>Romero</v>
          </cell>
          <cell r="F1326" t="str">
            <v>Antonio</v>
          </cell>
          <cell r="G1326" t="str">
            <v/>
          </cell>
          <cell r="H1326" t="str">
            <v>MAZAS</v>
          </cell>
          <cell r="I1326" t="str">
            <v>ROMERO</v>
          </cell>
          <cell r="J1326" t="str">
            <v>ANTONIO</v>
          </cell>
          <cell r="K1326" t="str">
            <v/>
          </cell>
          <cell r="L1326" t="str">
            <v>Antonio Mazas R.</v>
          </cell>
          <cell r="M1326" t="str">
            <v>Grumico Sociedad Deportiva</v>
          </cell>
          <cell r="N1326" t="str">
            <v>Grumico Sociedad Deportiva</v>
          </cell>
          <cell r="O1326">
            <v>24473</v>
          </cell>
          <cell r="P1326">
            <v>1967</v>
          </cell>
          <cell r="Q1326" t="str">
            <v>Vet +50 M</v>
          </cell>
          <cell r="R1326" t="str">
            <v>M</v>
          </cell>
        </row>
        <row r="1327">
          <cell r="C1327">
            <v>10007</v>
          </cell>
          <cell r="D1327" t="str">
            <v>Mouriño</v>
          </cell>
          <cell r="E1327" t="str">
            <v>Grandío</v>
          </cell>
          <cell r="F1327" t="str">
            <v>Francisco</v>
          </cell>
          <cell r="G1327" t="str">
            <v>Javier</v>
          </cell>
          <cell r="H1327" t="str">
            <v>MOURIÑO</v>
          </cell>
          <cell r="I1327" t="str">
            <v>GRANDIO</v>
          </cell>
          <cell r="J1327" t="str">
            <v>FRANCISCO</v>
          </cell>
          <cell r="K1327" t="str">
            <v>JAVIER</v>
          </cell>
          <cell r="L1327" t="str">
            <v>Francisco J. Mouriño G.</v>
          </cell>
          <cell r="M1327" t="str">
            <v>Grumico Sociedad Deportiva</v>
          </cell>
          <cell r="N1327" t="str">
            <v>Grumico Sociedad Deportiva</v>
          </cell>
          <cell r="O1327">
            <v>29489</v>
          </cell>
          <cell r="P1327">
            <v>-1</v>
          </cell>
          <cell r="Q1327" t="str">
            <v>Discapacitados M</v>
          </cell>
          <cell r="R1327" t="str">
            <v>M</v>
          </cell>
        </row>
        <row r="1328">
          <cell r="C1328">
            <v>19269</v>
          </cell>
          <cell r="D1328" t="str">
            <v>Otero</v>
          </cell>
          <cell r="E1328" t="str">
            <v>Fernández</v>
          </cell>
          <cell r="F1328" t="str">
            <v>José</v>
          </cell>
          <cell r="G1328" t="str">
            <v>Antonio</v>
          </cell>
          <cell r="H1328" t="str">
            <v>OTERO</v>
          </cell>
          <cell r="I1328" t="str">
            <v>FERNANDEZ</v>
          </cell>
          <cell r="J1328" t="str">
            <v>JOSE</v>
          </cell>
          <cell r="K1328" t="str">
            <v>ANTONIO</v>
          </cell>
          <cell r="L1328" t="str">
            <v>José A. Otero F.</v>
          </cell>
          <cell r="M1328" t="str">
            <v>Grumico Sociedad Deportiva</v>
          </cell>
          <cell r="N1328" t="str">
            <v>Grumico Sociedad Deportiva</v>
          </cell>
          <cell r="O1328">
            <v>25611</v>
          </cell>
          <cell r="P1328">
            <v>-1</v>
          </cell>
          <cell r="Q1328" t="str">
            <v>Discapacitados M</v>
          </cell>
          <cell r="R1328" t="str">
            <v>M</v>
          </cell>
        </row>
        <row r="1329">
          <cell r="C1329">
            <v>28391</v>
          </cell>
          <cell r="D1329" t="str">
            <v>Raya</v>
          </cell>
          <cell r="E1329" t="str">
            <v>Alba</v>
          </cell>
          <cell r="F1329" t="str">
            <v>Antonio</v>
          </cell>
          <cell r="H1329" t="str">
            <v>RAYA</v>
          </cell>
          <cell r="I1329" t="str">
            <v>ALBA</v>
          </cell>
          <cell r="J1329" t="str">
            <v>ANTONIO</v>
          </cell>
          <cell r="K1329" t="str">
            <v/>
          </cell>
          <cell r="L1329" t="str">
            <v>Antonio Raya A.</v>
          </cell>
          <cell r="M1329" t="str">
            <v>Grumico Sociedad Deportiva</v>
          </cell>
          <cell r="N1329" t="str">
            <v>Grumico Sociedad Deportiva</v>
          </cell>
          <cell r="O1329">
            <v>24854</v>
          </cell>
          <cell r="P1329">
            <v>-1</v>
          </cell>
          <cell r="Q1329" t="str">
            <v>Discapacitados M</v>
          </cell>
          <cell r="R1329" t="str">
            <v>M</v>
          </cell>
        </row>
        <row r="1330">
          <cell r="C1330">
            <v>50151</v>
          </cell>
          <cell r="D1330" t="str">
            <v>Redondo</v>
          </cell>
          <cell r="E1330" t="str">
            <v>Castro</v>
          </cell>
          <cell r="F1330" t="str">
            <v>Rubén</v>
          </cell>
          <cell r="G1330" t="str">
            <v/>
          </cell>
          <cell r="H1330" t="str">
            <v>REDONDO</v>
          </cell>
          <cell r="I1330" t="str">
            <v>CASTRO</v>
          </cell>
          <cell r="J1330" t="str">
            <v>RUBEN</v>
          </cell>
          <cell r="K1330" t="str">
            <v/>
          </cell>
          <cell r="L1330" t="str">
            <v>Rubén Redondo C.</v>
          </cell>
          <cell r="M1330" t="str">
            <v>Grumico Sociedad Deportiva</v>
          </cell>
          <cell r="N1330" t="str">
            <v>Grumico Sociedad Deportiva</v>
          </cell>
          <cell r="O1330">
            <v>31835</v>
          </cell>
          <cell r="P1330">
            <v>-1</v>
          </cell>
          <cell r="Q1330" t="str">
            <v>Discapacitados M</v>
          </cell>
          <cell r="R1330" t="str">
            <v>M</v>
          </cell>
        </row>
        <row r="1331">
          <cell r="C1331">
            <v>10008</v>
          </cell>
          <cell r="D1331" t="str">
            <v>Rivera</v>
          </cell>
          <cell r="E1331" t="str">
            <v>García</v>
          </cell>
          <cell r="F1331" t="str">
            <v>David</v>
          </cell>
          <cell r="G1331" t="str">
            <v/>
          </cell>
          <cell r="H1331" t="str">
            <v>RIVERA</v>
          </cell>
          <cell r="I1331" t="str">
            <v>GARCIA</v>
          </cell>
          <cell r="J1331" t="str">
            <v>DAVID</v>
          </cell>
          <cell r="K1331" t="str">
            <v/>
          </cell>
          <cell r="L1331" t="str">
            <v>David Rivera G.</v>
          </cell>
          <cell r="M1331" t="str">
            <v>Grumico Sociedad Deportiva</v>
          </cell>
          <cell r="N1331" t="str">
            <v>Grumico Sociedad Deportiva</v>
          </cell>
          <cell r="O1331">
            <v>29171</v>
          </cell>
          <cell r="P1331">
            <v>1979</v>
          </cell>
          <cell r="Q1331" t="str">
            <v>Sénior M</v>
          </cell>
          <cell r="R1331" t="str">
            <v>M</v>
          </cell>
        </row>
        <row r="1332">
          <cell r="C1332">
            <v>27075</v>
          </cell>
          <cell r="D1332" t="str">
            <v>Torres</v>
          </cell>
          <cell r="E1332" t="str">
            <v>Rodríguez</v>
          </cell>
          <cell r="F1332" t="str">
            <v>Celestino</v>
          </cell>
          <cell r="H1332" t="str">
            <v>TORRES</v>
          </cell>
          <cell r="I1332" t="str">
            <v>RODRIGUEZ</v>
          </cell>
          <cell r="J1332" t="str">
            <v>CELESTINO</v>
          </cell>
          <cell r="K1332" t="str">
            <v/>
          </cell>
          <cell r="L1332" t="str">
            <v>Celestino Torres R.</v>
          </cell>
          <cell r="M1332" t="str">
            <v>Grumico Sociedad Deportiva</v>
          </cell>
          <cell r="N1332" t="str">
            <v>Grumico Sociedad Deportiva</v>
          </cell>
          <cell r="O1332">
            <v>17787</v>
          </cell>
          <cell r="P1332">
            <v>-1</v>
          </cell>
          <cell r="Q1332" t="str">
            <v>Discapacitados M</v>
          </cell>
          <cell r="R1332" t="str">
            <v>M</v>
          </cell>
        </row>
        <row r="1333">
          <cell r="C1333">
            <v>50599</v>
          </cell>
          <cell r="D1333" t="str">
            <v>Vicente</v>
          </cell>
          <cell r="E1333" t="str">
            <v>Castro</v>
          </cell>
          <cell r="F1333" t="str">
            <v>Alberto</v>
          </cell>
          <cell r="G1333" t="str">
            <v>J.</v>
          </cell>
          <cell r="H1333" t="str">
            <v>VICENTE</v>
          </cell>
          <cell r="I1333" t="str">
            <v>CASTRO</v>
          </cell>
          <cell r="J1333" t="str">
            <v>ALBERTO</v>
          </cell>
          <cell r="K1333" t="str">
            <v>J.</v>
          </cell>
          <cell r="L1333" t="str">
            <v>Alberto J. Vicente C.</v>
          </cell>
          <cell r="M1333" t="str">
            <v>Grumico Sociedad Deportiva</v>
          </cell>
          <cell r="N1333" t="str">
            <v>Grumico Sociedad Deportiva</v>
          </cell>
          <cell r="O1333">
            <v>30253</v>
          </cell>
          <cell r="P1333">
            <v>-1</v>
          </cell>
          <cell r="Q1333" t="str">
            <v>Discapacitados M</v>
          </cell>
          <cell r="R1333" t="str">
            <v>M</v>
          </cell>
        </row>
        <row r="1334">
          <cell r="C1334">
            <v>883</v>
          </cell>
          <cell r="D1334" t="str">
            <v>Barros</v>
          </cell>
          <cell r="E1334" t="str">
            <v>Ochoa</v>
          </cell>
          <cell r="F1334" t="str">
            <v>José</v>
          </cell>
          <cell r="G1334" t="str">
            <v>Manuel</v>
          </cell>
          <cell r="H1334" t="str">
            <v>BARROS</v>
          </cell>
          <cell r="I1334" t="str">
            <v>OCHOA</v>
          </cell>
          <cell r="J1334" t="str">
            <v>JOSE</v>
          </cell>
          <cell r="K1334" t="str">
            <v>MANUEL</v>
          </cell>
          <cell r="L1334" t="str">
            <v>José M. Barros O.</v>
          </cell>
          <cell r="M1334" t="str">
            <v>IES Padre Isla Sariegos</v>
          </cell>
          <cell r="N1334" t="str">
            <v>IES Padre Isla Sariegos</v>
          </cell>
          <cell r="O1334">
            <v>23377</v>
          </cell>
          <cell r="P1334">
            <v>1964</v>
          </cell>
          <cell r="Q1334" t="str">
            <v>Vet +50 M</v>
          </cell>
          <cell r="R1334" t="str">
            <v>M</v>
          </cell>
        </row>
        <row r="1335">
          <cell r="C1335">
            <v>3721</v>
          </cell>
          <cell r="D1335" t="str">
            <v>Fernández</v>
          </cell>
          <cell r="E1335" t="str">
            <v>Álvarez</v>
          </cell>
          <cell r="F1335" t="str">
            <v>Ángel</v>
          </cell>
          <cell r="G1335" t="str">
            <v/>
          </cell>
          <cell r="H1335" t="str">
            <v>FERNANDEZ</v>
          </cell>
          <cell r="I1335" t="str">
            <v>ALVAREZ</v>
          </cell>
          <cell r="J1335" t="str">
            <v>ANGEL</v>
          </cell>
          <cell r="K1335" t="str">
            <v/>
          </cell>
          <cell r="L1335" t="str">
            <v>Ángel Fernández Á.</v>
          </cell>
          <cell r="M1335" t="str">
            <v>IES Padre Isla Sariegos</v>
          </cell>
          <cell r="N1335" t="str">
            <v>IES Padre Isla Sariegos</v>
          </cell>
          <cell r="O1335">
            <v>33239</v>
          </cell>
          <cell r="P1335">
            <v>1991</v>
          </cell>
          <cell r="Q1335" t="str">
            <v>Sénior M</v>
          </cell>
          <cell r="R1335" t="str">
            <v>M</v>
          </cell>
        </row>
        <row r="1336">
          <cell r="C1336">
            <v>4634</v>
          </cell>
          <cell r="D1336" t="str">
            <v>González</v>
          </cell>
          <cell r="E1336" t="str">
            <v>Fernández</v>
          </cell>
          <cell r="F1336" t="str">
            <v>Sergio</v>
          </cell>
          <cell r="G1336" t="str">
            <v/>
          </cell>
          <cell r="H1336" t="str">
            <v>GONZALEZ</v>
          </cell>
          <cell r="I1336" t="str">
            <v>FERNANDEZ</v>
          </cell>
          <cell r="J1336" t="str">
            <v>SERGIO</v>
          </cell>
          <cell r="K1336" t="str">
            <v/>
          </cell>
          <cell r="L1336" t="str">
            <v>Sergio González F.</v>
          </cell>
          <cell r="M1336" t="str">
            <v>IES Padre Isla Sariegos</v>
          </cell>
          <cell r="N1336" t="str">
            <v>IES Padre Isla Sariegos</v>
          </cell>
          <cell r="O1336">
            <v>31778</v>
          </cell>
          <cell r="P1336">
            <v>1987</v>
          </cell>
          <cell r="Q1336" t="str">
            <v>Sénior M</v>
          </cell>
          <cell r="R1336" t="str">
            <v>M</v>
          </cell>
        </row>
        <row r="1337">
          <cell r="C1337">
            <v>19245</v>
          </cell>
          <cell r="D1337" t="str">
            <v>González</v>
          </cell>
          <cell r="E1337" t="str">
            <v>Franco</v>
          </cell>
          <cell r="F1337" t="str">
            <v>Iván</v>
          </cell>
          <cell r="G1337" t="str">
            <v/>
          </cell>
          <cell r="H1337" t="str">
            <v>GONZALEZ</v>
          </cell>
          <cell r="I1337" t="str">
            <v>FRANCO</v>
          </cell>
          <cell r="J1337" t="str">
            <v>IVAN</v>
          </cell>
          <cell r="K1337" t="str">
            <v/>
          </cell>
          <cell r="L1337" t="str">
            <v>Iván González F.</v>
          </cell>
          <cell r="M1337" t="str">
            <v>IES Padre Isla Sariegos</v>
          </cell>
          <cell r="N1337" t="str">
            <v>IES Padre Isla Sariegos</v>
          </cell>
          <cell r="O1337">
            <v>29952</v>
          </cell>
          <cell r="P1337">
            <v>1982</v>
          </cell>
          <cell r="Q1337" t="str">
            <v>Sénior M</v>
          </cell>
          <cell r="R1337" t="str">
            <v>M</v>
          </cell>
        </row>
        <row r="1338">
          <cell r="C1338">
            <v>19809</v>
          </cell>
          <cell r="D1338" t="str">
            <v>Illán</v>
          </cell>
          <cell r="E1338" t="str">
            <v>Rico</v>
          </cell>
          <cell r="F1338" t="str">
            <v>Daniel</v>
          </cell>
          <cell r="H1338" t="str">
            <v>ILLAN</v>
          </cell>
          <cell r="I1338" t="str">
            <v>RICO</v>
          </cell>
          <cell r="J1338" t="str">
            <v>DANIEL</v>
          </cell>
          <cell r="K1338" t="str">
            <v/>
          </cell>
          <cell r="L1338" t="str">
            <v>Daniel Illán R.</v>
          </cell>
          <cell r="M1338" t="str">
            <v>IES Padre Isla Sariegos</v>
          </cell>
          <cell r="N1338" t="str">
            <v>IES Padre Isla Sariegos</v>
          </cell>
          <cell r="O1338">
            <v>34502</v>
          </cell>
          <cell r="P1338">
            <v>1994</v>
          </cell>
          <cell r="Q1338" t="str">
            <v>Sub-23 M</v>
          </cell>
          <cell r="R1338" t="str">
            <v>M</v>
          </cell>
        </row>
        <row r="1339">
          <cell r="C1339">
            <v>9037</v>
          </cell>
          <cell r="D1339" t="str">
            <v>Tascón</v>
          </cell>
          <cell r="E1339" t="str">
            <v>Fernández</v>
          </cell>
          <cell r="F1339" t="str">
            <v>Álvaro</v>
          </cell>
          <cell r="G1339" t="str">
            <v/>
          </cell>
          <cell r="H1339" t="str">
            <v>TASCON</v>
          </cell>
          <cell r="I1339" t="str">
            <v>FERNANDEZ</v>
          </cell>
          <cell r="J1339" t="str">
            <v>ALVARO</v>
          </cell>
          <cell r="K1339" t="str">
            <v/>
          </cell>
          <cell r="L1339" t="str">
            <v>Álvaro Tascón F.</v>
          </cell>
          <cell r="M1339" t="str">
            <v>IES Padre Isla Sariegos</v>
          </cell>
          <cell r="N1339" t="str">
            <v>IES Padre Isla Sariegos</v>
          </cell>
          <cell r="O1339">
            <v>35796</v>
          </cell>
          <cell r="P1339">
            <v>1998</v>
          </cell>
          <cell r="Q1339" t="str">
            <v>Sub-23 M</v>
          </cell>
          <cell r="R1339" t="str">
            <v>M</v>
          </cell>
        </row>
        <row r="1340">
          <cell r="C1340">
            <v>16396</v>
          </cell>
          <cell r="D1340" t="str">
            <v>Tascón</v>
          </cell>
          <cell r="E1340" t="str">
            <v/>
          </cell>
          <cell r="F1340" t="str">
            <v>Ignacio</v>
          </cell>
          <cell r="G1340" t="str">
            <v/>
          </cell>
          <cell r="H1340" t="str">
            <v>TASCON</v>
          </cell>
          <cell r="I1340" t="str">
            <v/>
          </cell>
          <cell r="J1340" t="str">
            <v>IGNACIO</v>
          </cell>
          <cell r="K1340" t="str">
            <v/>
          </cell>
          <cell r="L1340" t="str">
            <v>Ignacio Tascón</v>
          </cell>
          <cell r="M1340" t="str">
            <v>IES Padre Isla Sariegos</v>
          </cell>
          <cell r="N1340" t="str">
            <v>IES Padre Isla Sariegos</v>
          </cell>
          <cell r="O1340">
            <v>34700</v>
          </cell>
          <cell r="P1340">
            <v>1995</v>
          </cell>
          <cell r="Q1340" t="str">
            <v>Sub-23 M</v>
          </cell>
          <cell r="R1340" t="str">
            <v>M</v>
          </cell>
        </row>
        <row r="1341">
          <cell r="C1341">
            <v>510</v>
          </cell>
          <cell r="D1341" t="str">
            <v>Carbajales</v>
          </cell>
          <cell r="E1341" t="str">
            <v>Taboada</v>
          </cell>
          <cell r="F1341" t="str">
            <v>Alfonso</v>
          </cell>
          <cell r="G1341" t="str">
            <v/>
          </cell>
          <cell r="H1341" t="str">
            <v>CARBAJALES</v>
          </cell>
          <cell r="I1341" t="str">
            <v>TABOADA</v>
          </cell>
          <cell r="J1341" t="str">
            <v>ALFONSO</v>
          </cell>
          <cell r="K1341" t="str">
            <v/>
          </cell>
          <cell r="L1341" t="str">
            <v>Alfonso Carbajales T.</v>
          </cell>
          <cell r="M1341" t="str">
            <v>Independiente</v>
          </cell>
          <cell r="N1341" t="str">
            <v>Independiente</v>
          </cell>
          <cell r="O1341">
            <v>20821</v>
          </cell>
          <cell r="P1341">
            <v>1957</v>
          </cell>
          <cell r="Q1341" t="str">
            <v>Vet +60 M</v>
          </cell>
          <cell r="R1341" t="str">
            <v>M</v>
          </cell>
        </row>
        <row r="1342">
          <cell r="C1342">
            <v>50611</v>
          </cell>
          <cell r="D1342" t="str">
            <v>González</v>
          </cell>
          <cell r="E1342" t="str">
            <v>Vázquez</v>
          </cell>
          <cell r="F1342" t="str">
            <v>Leonardo</v>
          </cell>
          <cell r="H1342" t="str">
            <v>GONZALEZ</v>
          </cell>
          <cell r="I1342" t="str">
            <v>VAZQUEZ</v>
          </cell>
          <cell r="J1342" t="str">
            <v>LEONARDO</v>
          </cell>
          <cell r="K1342" t="str">
            <v/>
          </cell>
          <cell r="L1342" t="str">
            <v>Leonardo González V.</v>
          </cell>
          <cell r="M1342" t="str">
            <v>Independiente</v>
          </cell>
          <cell r="N1342" t="str">
            <v>Independiente</v>
          </cell>
          <cell r="O1342">
            <v>29565</v>
          </cell>
          <cell r="P1342">
            <v>1980</v>
          </cell>
          <cell r="Q1342" t="str">
            <v>Sénior M</v>
          </cell>
          <cell r="R1342" t="str">
            <v>M</v>
          </cell>
        </row>
        <row r="1343">
          <cell r="C1343">
            <v>50534</v>
          </cell>
          <cell r="D1343" t="str">
            <v>Hobky</v>
          </cell>
          <cell r="F1343" t="str">
            <v>Leonard</v>
          </cell>
          <cell r="H1343" t="str">
            <v>HOBKY</v>
          </cell>
          <cell r="I1343" t="str">
            <v/>
          </cell>
          <cell r="J1343" t="str">
            <v>LEONARD</v>
          </cell>
          <cell r="K1343" t="str">
            <v/>
          </cell>
          <cell r="L1343" t="str">
            <v>Leonard Hobky</v>
          </cell>
          <cell r="M1343" t="str">
            <v>Independiente</v>
          </cell>
          <cell r="N1343" t="str">
            <v>Independiente</v>
          </cell>
          <cell r="P1343">
            <v>0</v>
          </cell>
          <cell r="Q1343" t="str">
            <v>- M</v>
          </cell>
          <cell r="R1343" t="str">
            <v>M</v>
          </cell>
        </row>
        <row r="1344">
          <cell r="C1344">
            <v>50613</v>
          </cell>
          <cell r="D1344" t="str">
            <v>Pérez</v>
          </cell>
          <cell r="E1344" t="str">
            <v>Caride</v>
          </cell>
          <cell r="F1344" t="str">
            <v>Adrián</v>
          </cell>
          <cell r="H1344" t="str">
            <v>PEREZ</v>
          </cell>
          <cell r="I1344" t="str">
            <v>CARIDE</v>
          </cell>
          <cell r="J1344" t="str">
            <v>ADRIAN</v>
          </cell>
          <cell r="K1344" t="str">
            <v/>
          </cell>
          <cell r="L1344" t="str">
            <v>Adrián Pérez C.</v>
          </cell>
          <cell r="M1344" t="str">
            <v>Independiente</v>
          </cell>
          <cell r="N1344" t="str">
            <v>Independiente</v>
          </cell>
          <cell r="O1344">
            <v>35592</v>
          </cell>
          <cell r="P1344">
            <v>1997</v>
          </cell>
          <cell r="Q1344" t="str">
            <v>Sub-23 M</v>
          </cell>
          <cell r="R1344" t="str">
            <v>M</v>
          </cell>
        </row>
        <row r="1345">
          <cell r="C1345">
            <v>50522</v>
          </cell>
          <cell r="D1345" t="str">
            <v>Reboiras</v>
          </cell>
          <cell r="E1345" t="str">
            <v>Martínez</v>
          </cell>
          <cell r="F1345" t="str">
            <v>Iago</v>
          </cell>
          <cell r="H1345" t="str">
            <v>REBOIRAS</v>
          </cell>
          <cell r="I1345" t="str">
            <v>MARTINEZ</v>
          </cell>
          <cell r="J1345" t="str">
            <v>IAGO</v>
          </cell>
          <cell r="K1345" t="str">
            <v/>
          </cell>
          <cell r="L1345" t="str">
            <v>Iago Reboiras M.</v>
          </cell>
          <cell r="M1345" t="str">
            <v>Independiente</v>
          </cell>
          <cell r="N1345" t="str">
            <v>Independiente</v>
          </cell>
          <cell r="O1345">
            <v>34321</v>
          </cell>
          <cell r="P1345">
            <v>1993</v>
          </cell>
          <cell r="Q1345" t="str">
            <v>Sénior M</v>
          </cell>
          <cell r="R1345" t="str">
            <v>M</v>
          </cell>
        </row>
        <row r="1346">
          <cell r="C1346">
            <v>50501</v>
          </cell>
          <cell r="D1346" t="str">
            <v>Scheuer</v>
          </cell>
          <cell r="F1346" t="str">
            <v>Eugene</v>
          </cell>
          <cell r="H1346" t="str">
            <v>SCHEUER</v>
          </cell>
          <cell r="I1346" t="str">
            <v/>
          </cell>
          <cell r="J1346" t="str">
            <v>EUGENE</v>
          </cell>
          <cell r="K1346" t="str">
            <v/>
          </cell>
          <cell r="L1346" t="str">
            <v>Eugene Scheuer</v>
          </cell>
          <cell r="M1346" t="str">
            <v>Independiente</v>
          </cell>
          <cell r="N1346" t="str">
            <v>Independiente</v>
          </cell>
          <cell r="O1346">
            <v>19360</v>
          </cell>
          <cell r="P1346">
            <v>1953</v>
          </cell>
          <cell r="Q1346" t="str">
            <v>Vet +60 M</v>
          </cell>
          <cell r="R1346" t="str">
            <v>M</v>
          </cell>
        </row>
        <row r="1347">
          <cell r="C1347" t="str">
            <v>P69071</v>
          </cell>
          <cell r="D1347" t="str">
            <v>Araújo</v>
          </cell>
          <cell r="E1347" t="str">
            <v>Rato</v>
          </cell>
          <cell r="F1347" t="str">
            <v>Leonardo</v>
          </cell>
          <cell r="G1347" t="str">
            <v>Coelho</v>
          </cell>
          <cell r="H1347" t="str">
            <v>ARAUJO</v>
          </cell>
          <cell r="I1347" t="str">
            <v>RATO</v>
          </cell>
          <cell r="J1347" t="str">
            <v>LEONARDO</v>
          </cell>
          <cell r="K1347" t="str">
            <v>COELHO</v>
          </cell>
          <cell r="L1347" t="str">
            <v>Leonardo C. Araújo R.</v>
          </cell>
          <cell r="M1347" t="str">
            <v>LFC Lourosa</v>
          </cell>
          <cell r="N1347" t="str">
            <v>LFC Lourosa</v>
          </cell>
          <cell r="O1347">
            <v>38932</v>
          </cell>
          <cell r="P1347">
            <v>2006</v>
          </cell>
          <cell r="Q1347" t="str">
            <v>Benjamín M</v>
          </cell>
          <cell r="R1347" t="str">
            <v>M</v>
          </cell>
        </row>
        <row r="1348">
          <cell r="C1348" t="str">
            <v>P64245</v>
          </cell>
          <cell r="D1348" t="str">
            <v>Coelho</v>
          </cell>
          <cell r="E1348" t="str">
            <v>Rato</v>
          </cell>
          <cell r="F1348" t="str">
            <v>Dalila</v>
          </cell>
          <cell r="G1348" t="str">
            <v>Fernanda</v>
          </cell>
          <cell r="H1348" t="str">
            <v>COELHO</v>
          </cell>
          <cell r="I1348" t="str">
            <v>RATO</v>
          </cell>
          <cell r="J1348" t="str">
            <v>DALILA</v>
          </cell>
          <cell r="K1348" t="str">
            <v>FERNANDA</v>
          </cell>
          <cell r="L1348" t="str">
            <v>Dalila F. Coelho R.</v>
          </cell>
          <cell r="M1348" t="str">
            <v>LFC Lourosa</v>
          </cell>
          <cell r="N1348" t="str">
            <v>LFC Lourosa</v>
          </cell>
          <cell r="O1348">
            <v>36757</v>
          </cell>
          <cell r="P1348">
            <v>2000</v>
          </cell>
          <cell r="Q1348" t="str">
            <v>Juvenil F</v>
          </cell>
          <cell r="R1348" t="str">
            <v>F</v>
          </cell>
        </row>
        <row r="1349">
          <cell r="C1349" t="str">
            <v>P70975</v>
          </cell>
          <cell r="D1349" t="str">
            <v>da Silva</v>
          </cell>
          <cell r="E1349" t="str">
            <v>Santos</v>
          </cell>
          <cell r="F1349" t="str">
            <v>Pedro</v>
          </cell>
          <cell r="G1349" t="str">
            <v>Miguel Tavares</v>
          </cell>
          <cell r="H1349" t="str">
            <v>DA SILVA</v>
          </cell>
          <cell r="I1349" t="str">
            <v>SANTOS</v>
          </cell>
          <cell r="J1349" t="str">
            <v>PEDRO</v>
          </cell>
          <cell r="K1349" t="str">
            <v>MIGUEL TAVARES</v>
          </cell>
          <cell r="L1349" t="str">
            <v>Pedro M. da Silva S.</v>
          </cell>
          <cell r="M1349" t="str">
            <v>LFC Lourosa</v>
          </cell>
          <cell r="N1349" t="str">
            <v>LFC Lourosa</v>
          </cell>
          <cell r="O1349">
            <v>37023</v>
          </cell>
          <cell r="P1349">
            <v>2001</v>
          </cell>
          <cell r="Q1349" t="str">
            <v>Juvenil M</v>
          </cell>
          <cell r="R1349" t="str">
            <v>M</v>
          </cell>
        </row>
        <row r="1350">
          <cell r="C1350" t="str">
            <v>P69745</v>
          </cell>
          <cell r="D1350" t="str">
            <v xml:space="preserve">de Oliveira </v>
          </cell>
          <cell r="E1350" t="str">
            <v>Fernandes</v>
          </cell>
          <cell r="F1350" t="str">
            <v xml:space="preserve">Ines </v>
          </cell>
          <cell r="H1350" t="str">
            <v xml:space="preserve">DE OLIVEIRA </v>
          </cell>
          <cell r="I1350" t="str">
            <v>FERNANDES</v>
          </cell>
          <cell r="J1350" t="str">
            <v xml:space="preserve">INES </v>
          </cell>
          <cell r="K1350" t="str">
            <v/>
          </cell>
          <cell r="L1350" t="str">
            <v>Ines  de Oliveira  F.</v>
          </cell>
          <cell r="M1350" t="str">
            <v>LFC Lourosa</v>
          </cell>
          <cell r="N1350" t="str">
            <v>LFC Lourosa</v>
          </cell>
          <cell r="O1350">
            <v>38733</v>
          </cell>
          <cell r="P1350">
            <v>2006</v>
          </cell>
          <cell r="Q1350" t="str">
            <v>Benjamín F</v>
          </cell>
          <cell r="R1350" t="str">
            <v>F</v>
          </cell>
        </row>
        <row r="1351">
          <cell r="C1351" t="str">
            <v>P22</v>
          </cell>
          <cell r="D1351" t="str">
            <v>Dias</v>
          </cell>
          <cell r="E1351" t="str">
            <v/>
          </cell>
          <cell r="F1351" t="str">
            <v>Joao</v>
          </cell>
          <cell r="G1351" t="str">
            <v/>
          </cell>
          <cell r="H1351" t="str">
            <v>DIAS</v>
          </cell>
          <cell r="I1351" t="str">
            <v/>
          </cell>
          <cell r="J1351" t="str">
            <v>JOAO</v>
          </cell>
          <cell r="K1351" t="str">
            <v/>
          </cell>
          <cell r="L1351" t="str">
            <v>Joao Dias</v>
          </cell>
          <cell r="M1351" t="str">
            <v>LFC Lourosa</v>
          </cell>
          <cell r="N1351" t="str">
            <v>LFC Lourosa</v>
          </cell>
          <cell r="P1351">
            <v>0</v>
          </cell>
          <cell r="Q1351" t="str">
            <v>- M</v>
          </cell>
          <cell r="R1351" t="str">
            <v>M</v>
          </cell>
        </row>
        <row r="1352">
          <cell r="C1352" t="str">
            <v>P48</v>
          </cell>
          <cell r="D1352" t="str">
            <v>Duarte</v>
          </cell>
          <cell r="E1352" t="str">
            <v/>
          </cell>
          <cell r="F1352" t="str">
            <v>Diogo</v>
          </cell>
          <cell r="G1352" t="str">
            <v/>
          </cell>
          <cell r="H1352" t="str">
            <v>DUARTE</v>
          </cell>
          <cell r="I1352" t="str">
            <v/>
          </cell>
          <cell r="J1352" t="str">
            <v>DIOGO</v>
          </cell>
          <cell r="K1352" t="str">
            <v/>
          </cell>
          <cell r="L1352" t="str">
            <v>Diogo Duarte</v>
          </cell>
          <cell r="M1352" t="str">
            <v>LFC Lourosa</v>
          </cell>
          <cell r="N1352" t="str">
            <v>LFC Lourosa</v>
          </cell>
          <cell r="O1352">
            <v>36526</v>
          </cell>
          <cell r="P1352">
            <v>2000</v>
          </cell>
          <cell r="Q1352" t="str">
            <v>Juvenil M</v>
          </cell>
          <cell r="R1352" t="str">
            <v>M</v>
          </cell>
        </row>
        <row r="1353">
          <cell r="C1353" t="str">
            <v>P69744</v>
          </cell>
          <cell r="D1353" t="str">
            <v>Ferreira</v>
          </cell>
          <cell r="E1353" t="str">
            <v>Castro</v>
          </cell>
          <cell r="F1353" t="str">
            <v>Pedro</v>
          </cell>
          <cell r="G1353" t="str">
            <v/>
          </cell>
          <cell r="H1353" t="str">
            <v>FERREIRA</v>
          </cell>
          <cell r="I1353" t="str">
            <v>CASTRO</v>
          </cell>
          <cell r="J1353" t="str">
            <v>PEDRO</v>
          </cell>
          <cell r="K1353" t="str">
            <v/>
          </cell>
          <cell r="L1353" t="str">
            <v>Pedro Ferreira C.</v>
          </cell>
          <cell r="M1353" t="str">
            <v>LFC Lourosa</v>
          </cell>
          <cell r="N1353" t="str">
            <v>LFC Lourosa</v>
          </cell>
          <cell r="O1353">
            <v>37621</v>
          </cell>
          <cell r="P1353">
            <v>2002</v>
          </cell>
          <cell r="Q1353" t="str">
            <v>Infantil M</v>
          </cell>
          <cell r="R1353" t="str">
            <v>M</v>
          </cell>
        </row>
        <row r="1354">
          <cell r="C1354">
            <v>69174</v>
          </cell>
          <cell r="D1354" t="str">
            <v>Ferreira</v>
          </cell>
          <cell r="E1354" t="str">
            <v/>
          </cell>
          <cell r="F1354" t="str">
            <v>Pedro</v>
          </cell>
          <cell r="G1354" t="str">
            <v/>
          </cell>
          <cell r="H1354" t="str">
            <v>FERREIRA</v>
          </cell>
          <cell r="I1354" t="str">
            <v/>
          </cell>
          <cell r="J1354" t="str">
            <v>PEDRO</v>
          </cell>
          <cell r="K1354" t="str">
            <v/>
          </cell>
          <cell r="L1354" t="str">
            <v>Pedro Ferreira</v>
          </cell>
          <cell r="M1354" t="str">
            <v>LFC Lourosa</v>
          </cell>
          <cell r="N1354" t="str">
            <v>LFC Lourosa</v>
          </cell>
          <cell r="O1354">
            <v>37622</v>
          </cell>
          <cell r="P1354">
            <v>2003</v>
          </cell>
          <cell r="Q1354" t="str">
            <v>Infantil M</v>
          </cell>
          <cell r="R1354" t="str">
            <v>M</v>
          </cell>
        </row>
        <row r="1355">
          <cell r="C1355">
            <v>69176</v>
          </cell>
          <cell r="D1355" t="str">
            <v>Ferreira</v>
          </cell>
          <cell r="E1355" t="str">
            <v/>
          </cell>
          <cell r="F1355" t="str">
            <v>Rodrigo</v>
          </cell>
          <cell r="G1355" t="str">
            <v/>
          </cell>
          <cell r="H1355" t="str">
            <v>FERREIRA</v>
          </cell>
          <cell r="I1355" t="str">
            <v/>
          </cell>
          <cell r="J1355" t="str">
            <v>RODRIGO</v>
          </cell>
          <cell r="K1355" t="str">
            <v/>
          </cell>
          <cell r="L1355" t="str">
            <v>Rodrigo Ferreira</v>
          </cell>
          <cell r="M1355" t="str">
            <v>LFC Lourosa</v>
          </cell>
          <cell r="N1355" t="str">
            <v>LFC Lourosa</v>
          </cell>
          <cell r="O1355">
            <v>39083</v>
          </cell>
          <cell r="P1355">
            <v>2007</v>
          </cell>
          <cell r="Q1355" t="str">
            <v>Benjamín M</v>
          </cell>
          <cell r="R1355" t="str">
            <v>M</v>
          </cell>
        </row>
        <row r="1356">
          <cell r="C1356" t="str">
            <v>P70973</v>
          </cell>
          <cell r="D1356" t="str">
            <v xml:space="preserve">Freitas </v>
          </cell>
          <cell r="E1356" t="str">
            <v>Pires</v>
          </cell>
          <cell r="F1356" t="str">
            <v xml:space="preserve">Leonor </v>
          </cell>
          <cell r="G1356" t="str">
            <v/>
          </cell>
          <cell r="H1356" t="str">
            <v xml:space="preserve">FREITAS </v>
          </cell>
          <cell r="I1356" t="str">
            <v>PIRES</v>
          </cell>
          <cell r="J1356" t="str">
            <v xml:space="preserve">LEONOR </v>
          </cell>
          <cell r="K1356" t="str">
            <v/>
          </cell>
          <cell r="L1356" t="str">
            <v>Leonor  Freitas  P.</v>
          </cell>
          <cell r="M1356" t="str">
            <v>LFC Lourosa</v>
          </cell>
          <cell r="N1356" t="str">
            <v>LFC Lourosa</v>
          </cell>
          <cell r="O1356">
            <v>38482</v>
          </cell>
          <cell r="P1356">
            <v>2005</v>
          </cell>
          <cell r="Q1356" t="str">
            <v>Alevín F</v>
          </cell>
          <cell r="R1356" t="str">
            <v>F</v>
          </cell>
        </row>
        <row r="1357">
          <cell r="C1357" t="str">
            <v>P70508</v>
          </cell>
          <cell r="D1357" t="str">
            <v xml:space="preserve">Freitas </v>
          </cell>
          <cell r="E1357" t="str">
            <v>Pires</v>
          </cell>
          <cell r="F1357" t="str">
            <v xml:space="preserve">Ricardo </v>
          </cell>
          <cell r="G1357" t="str">
            <v/>
          </cell>
          <cell r="H1357" t="str">
            <v xml:space="preserve">FREITAS </v>
          </cell>
          <cell r="I1357" t="str">
            <v>PIRES</v>
          </cell>
          <cell r="J1357" t="str">
            <v xml:space="preserve">RICARDO </v>
          </cell>
          <cell r="K1357" t="str">
            <v/>
          </cell>
          <cell r="L1357" t="str">
            <v>Ricardo  Freitas  P.</v>
          </cell>
          <cell r="M1357" t="str">
            <v>LFC Lourosa</v>
          </cell>
          <cell r="N1357" t="str">
            <v>LFC Lourosa</v>
          </cell>
          <cell r="O1357">
            <v>37712</v>
          </cell>
          <cell r="P1357">
            <v>2003</v>
          </cell>
          <cell r="Q1357" t="str">
            <v>Infantil M</v>
          </cell>
          <cell r="R1357" t="str">
            <v>M</v>
          </cell>
        </row>
        <row r="1358">
          <cell r="C1358" t="str">
            <v>P124</v>
          </cell>
          <cell r="D1358" t="str">
            <v>Matos</v>
          </cell>
          <cell r="E1358" t="str">
            <v>Magalhäes</v>
          </cell>
          <cell r="F1358" t="str">
            <v>Luciano</v>
          </cell>
          <cell r="H1358" t="str">
            <v>MATOS</v>
          </cell>
          <cell r="I1358" t="str">
            <v>MAGALHÄES</v>
          </cell>
          <cell r="J1358" t="str">
            <v>LUCIANO</v>
          </cell>
          <cell r="K1358" t="str">
            <v/>
          </cell>
          <cell r="L1358" t="str">
            <v>Luciano Matos M.</v>
          </cell>
          <cell r="M1358" t="str">
            <v>LFC Lourosa</v>
          </cell>
          <cell r="N1358" t="str">
            <v>LFC Lourosa</v>
          </cell>
          <cell r="O1358">
            <v>37775</v>
          </cell>
          <cell r="P1358">
            <v>2003</v>
          </cell>
          <cell r="Q1358" t="str">
            <v>Infantil M</v>
          </cell>
          <cell r="R1358" t="str">
            <v>M</v>
          </cell>
        </row>
        <row r="1359">
          <cell r="C1359" t="str">
            <v>P66622</v>
          </cell>
          <cell r="D1359" t="str">
            <v xml:space="preserve">Oliveira </v>
          </cell>
          <cell r="E1359" t="str">
            <v>Pereira</v>
          </cell>
          <cell r="F1359" t="str">
            <v xml:space="preserve">Eduarda </v>
          </cell>
          <cell r="G1359" t="str">
            <v/>
          </cell>
          <cell r="H1359" t="str">
            <v xml:space="preserve">OLIVEIRA </v>
          </cell>
          <cell r="I1359" t="str">
            <v>PEREIRA</v>
          </cell>
          <cell r="J1359" t="str">
            <v xml:space="preserve">EDUARDA </v>
          </cell>
          <cell r="K1359" t="str">
            <v/>
          </cell>
          <cell r="L1359" t="str">
            <v>Eduarda  Oliveira  P.</v>
          </cell>
          <cell r="M1359" t="str">
            <v>LFC Lourosa</v>
          </cell>
          <cell r="N1359" t="str">
            <v>LFC Lourosa</v>
          </cell>
          <cell r="O1359">
            <v>36414</v>
          </cell>
          <cell r="P1359">
            <v>1999</v>
          </cell>
          <cell r="Q1359" t="str">
            <v>Juvenil F</v>
          </cell>
          <cell r="R1359" t="str">
            <v>F</v>
          </cell>
        </row>
        <row r="1360">
          <cell r="C1360" t="str">
            <v>P66626</v>
          </cell>
          <cell r="D1360" t="str">
            <v xml:space="preserve">Oliveira </v>
          </cell>
          <cell r="E1360" t="str">
            <v>Pereira</v>
          </cell>
          <cell r="F1360" t="str">
            <v xml:space="preserve">Leonardo </v>
          </cell>
          <cell r="G1360" t="str">
            <v/>
          </cell>
          <cell r="H1360" t="str">
            <v xml:space="preserve">OLIVEIRA </v>
          </cell>
          <cell r="I1360" t="str">
            <v>PEREIRA</v>
          </cell>
          <cell r="J1360" t="str">
            <v xml:space="preserve">LEONARDO </v>
          </cell>
          <cell r="K1360" t="str">
            <v/>
          </cell>
          <cell r="L1360" t="str">
            <v>Leonardo  Oliveira  P.</v>
          </cell>
          <cell r="M1360" t="str">
            <v>LFC Lourosa</v>
          </cell>
          <cell r="N1360" t="str">
            <v>LFC Lourosa</v>
          </cell>
          <cell r="O1360">
            <v>37276</v>
          </cell>
          <cell r="P1360">
            <v>2002</v>
          </cell>
          <cell r="Q1360" t="str">
            <v>Infantil M</v>
          </cell>
          <cell r="R1360" t="str">
            <v>M</v>
          </cell>
        </row>
        <row r="1361">
          <cell r="C1361">
            <v>66622</v>
          </cell>
          <cell r="D1361" t="str">
            <v>Pereira</v>
          </cell>
          <cell r="E1361" t="str">
            <v/>
          </cell>
          <cell r="F1361" t="str">
            <v xml:space="preserve">Eduarda </v>
          </cell>
          <cell r="G1361" t="str">
            <v/>
          </cell>
          <cell r="H1361" t="str">
            <v>PEREIRA</v>
          </cell>
          <cell r="I1361" t="str">
            <v/>
          </cell>
          <cell r="J1361" t="str">
            <v xml:space="preserve">EDUARDA </v>
          </cell>
          <cell r="K1361" t="str">
            <v/>
          </cell>
          <cell r="L1361" t="str">
            <v>Eduarda  Pereira</v>
          </cell>
          <cell r="M1361" t="str">
            <v>LFC Lourosa</v>
          </cell>
          <cell r="N1361" t="str">
            <v>LFC Lourosa</v>
          </cell>
          <cell r="O1361">
            <v>36161</v>
          </cell>
          <cell r="P1361">
            <v>1999</v>
          </cell>
          <cell r="Q1361" t="str">
            <v>Juvenil F</v>
          </cell>
          <cell r="R1361" t="str">
            <v>F</v>
          </cell>
        </row>
        <row r="1362">
          <cell r="C1362" t="str">
            <v>P46</v>
          </cell>
          <cell r="D1362" t="str">
            <v>Pereira</v>
          </cell>
          <cell r="E1362" t="str">
            <v/>
          </cell>
          <cell r="F1362" t="str">
            <v>Leonardo</v>
          </cell>
          <cell r="G1362" t="str">
            <v/>
          </cell>
          <cell r="H1362" t="str">
            <v>PEREIRA</v>
          </cell>
          <cell r="I1362" t="str">
            <v/>
          </cell>
          <cell r="J1362" t="str">
            <v>LEONARDO</v>
          </cell>
          <cell r="K1362" t="str">
            <v/>
          </cell>
          <cell r="L1362" t="str">
            <v>Leonardo Pereira</v>
          </cell>
          <cell r="M1362" t="str">
            <v>LFC Lourosa</v>
          </cell>
          <cell r="N1362" t="str">
            <v>LFC Lourosa</v>
          </cell>
          <cell r="O1362">
            <v>37257</v>
          </cell>
          <cell r="P1362">
            <v>2002</v>
          </cell>
          <cell r="Q1362" t="str">
            <v>Infantil M</v>
          </cell>
          <cell r="R1362" t="str">
            <v>M</v>
          </cell>
        </row>
        <row r="1363">
          <cell r="C1363" t="str">
            <v>P69132</v>
          </cell>
          <cell r="D1363" t="str">
            <v>Pimenta</v>
          </cell>
          <cell r="F1363" t="str">
            <v>Rui</v>
          </cell>
          <cell r="H1363" t="str">
            <v>PIMENTA</v>
          </cell>
          <cell r="I1363" t="str">
            <v/>
          </cell>
          <cell r="J1363" t="str">
            <v>RUI</v>
          </cell>
          <cell r="K1363" t="str">
            <v/>
          </cell>
          <cell r="L1363" t="str">
            <v>Rui Pimenta</v>
          </cell>
          <cell r="M1363" t="str">
            <v>LFC Lourosa</v>
          </cell>
          <cell r="N1363" t="str">
            <v>LFC Lourosa</v>
          </cell>
          <cell r="P1363">
            <v>0</v>
          </cell>
          <cell r="Q1363" t="str">
            <v>- M</v>
          </cell>
          <cell r="R1363" t="str">
            <v>M</v>
          </cell>
        </row>
        <row r="1364">
          <cell r="C1364" t="str">
            <v>P69129</v>
          </cell>
          <cell r="D1364" t="str">
            <v>Pimenta</v>
          </cell>
          <cell r="F1364" t="str">
            <v>Víctor</v>
          </cell>
          <cell r="H1364" t="str">
            <v>PIMENTA</v>
          </cell>
          <cell r="I1364" t="str">
            <v/>
          </cell>
          <cell r="J1364" t="str">
            <v>VICTOR</v>
          </cell>
          <cell r="K1364" t="str">
            <v/>
          </cell>
          <cell r="L1364" t="str">
            <v>Víctor Pimenta</v>
          </cell>
          <cell r="M1364" t="str">
            <v>LFC Lourosa</v>
          </cell>
          <cell r="N1364" t="str">
            <v>LFC Lourosa</v>
          </cell>
          <cell r="P1364">
            <v>0</v>
          </cell>
          <cell r="Q1364" t="str">
            <v>- M</v>
          </cell>
          <cell r="R1364" t="str">
            <v>M</v>
          </cell>
        </row>
        <row r="1365">
          <cell r="C1365" t="str">
            <v>P72208</v>
          </cell>
          <cell r="D1365" t="str">
            <v xml:space="preserve">Pinto </v>
          </cell>
          <cell r="E1365" t="str">
            <v>Ribeiro</v>
          </cell>
          <cell r="F1365" t="str">
            <v>Gil</v>
          </cell>
          <cell r="G1365" t="str">
            <v xml:space="preserve">André </v>
          </cell>
          <cell r="H1365" t="str">
            <v xml:space="preserve">PINTO </v>
          </cell>
          <cell r="I1365" t="str">
            <v>RIBEIRO</v>
          </cell>
          <cell r="J1365" t="str">
            <v>GIL</v>
          </cell>
          <cell r="K1365" t="str">
            <v xml:space="preserve">ANDRE </v>
          </cell>
          <cell r="L1365" t="str">
            <v>Gil A. Pinto  R.</v>
          </cell>
          <cell r="M1365" t="str">
            <v>LFC Lourosa</v>
          </cell>
          <cell r="N1365" t="str">
            <v>LFC Lourosa</v>
          </cell>
          <cell r="O1365">
            <v>39714</v>
          </cell>
          <cell r="P1365">
            <v>2008</v>
          </cell>
          <cell r="Q1365" t="str">
            <v>Pre-Benjamín M</v>
          </cell>
          <cell r="R1365" t="str">
            <v>M</v>
          </cell>
        </row>
        <row r="1366">
          <cell r="C1366" t="str">
            <v>P70937</v>
          </cell>
          <cell r="D1366" t="str">
            <v>Pinto</v>
          </cell>
          <cell r="E1366" t="str">
            <v>Oliveira</v>
          </cell>
          <cell r="F1366" t="str">
            <v>Carolina</v>
          </cell>
          <cell r="G1366" t="str">
            <v>Silva</v>
          </cell>
          <cell r="H1366" t="str">
            <v>PINTO</v>
          </cell>
          <cell r="I1366" t="str">
            <v>OLIVEIRA</v>
          </cell>
          <cell r="J1366" t="str">
            <v>CAROLINA</v>
          </cell>
          <cell r="K1366" t="str">
            <v>SILVA</v>
          </cell>
          <cell r="L1366" t="str">
            <v>Carolina S. Pinto O.</v>
          </cell>
          <cell r="M1366" t="str">
            <v>LFC Lourosa</v>
          </cell>
          <cell r="N1366" t="str">
            <v>LFC Lourosa</v>
          </cell>
          <cell r="O1366">
            <v>39632</v>
          </cell>
          <cell r="P1366">
            <v>2008</v>
          </cell>
          <cell r="Q1366" t="str">
            <v>Pre-Benjamín F</v>
          </cell>
          <cell r="R1366" t="str">
            <v>F</v>
          </cell>
        </row>
        <row r="1367">
          <cell r="C1367" t="str">
            <v>P70938</v>
          </cell>
          <cell r="D1367" t="str">
            <v>Pinto</v>
          </cell>
          <cell r="E1367" t="str">
            <v>Oliveira</v>
          </cell>
          <cell r="F1367" t="str">
            <v>Gonçalo</v>
          </cell>
          <cell r="G1367" t="str">
            <v>Silva</v>
          </cell>
          <cell r="H1367" t="str">
            <v>PINTO</v>
          </cell>
          <cell r="I1367" t="str">
            <v>OLIVEIRA</v>
          </cell>
          <cell r="J1367" t="str">
            <v>GONÇALO</v>
          </cell>
          <cell r="K1367" t="str">
            <v>SILVA</v>
          </cell>
          <cell r="L1367" t="str">
            <v>Gonçalo S. Pinto O.</v>
          </cell>
          <cell r="M1367" t="str">
            <v>LFC Lourosa</v>
          </cell>
          <cell r="N1367" t="str">
            <v>LFC Lourosa</v>
          </cell>
          <cell r="O1367">
            <v>38000</v>
          </cell>
          <cell r="P1367">
            <v>2004</v>
          </cell>
          <cell r="Q1367" t="str">
            <v>Alevín M</v>
          </cell>
          <cell r="R1367" t="str">
            <v>M</v>
          </cell>
        </row>
        <row r="1368">
          <cell r="C1368" t="str">
            <v>P72181</v>
          </cell>
          <cell r="D1368" t="str">
            <v xml:space="preserve">Rodrigues </v>
          </cell>
          <cell r="E1368" t="str">
            <v>Costa</v>
          </cell>
          <cell r="F1368" t="str">
            <v xml:space="preserve">Mariana </v>
          </cell>
          <cell r="G1368" t="str">
            <v/>
          </cell>
          <cell r="H1368" t="str">
            <v xml:space="preserve">RODRIGUES </v>
          </cell>
          <cell r="I1368" t="str">
            <v>COSTA</v>
          </cell>
          <cell r="J1368" t="str">
            <v xml:space="preserve">MARIANA </v>
          </cell>
          <cell r="K1368" t="str">
            <v/>
          </cell>
          <cell r="L1368" t="str">
            <v>Mariana  Rodrigues  C.</v>
          </cell>
          <cell r="M1368" t="str">
            <v>LFC Lourosa</v>
          </cell>
          <cell r="N1368" t="str">
            <v>LFC Lourosa</v>
          </cell>
          <cell r="O1368">
            <v>38786</v>
          </cell>
          <cell r="P1368">
            <v>2006</v>
          </cell>
          <cell r="Q1368" t="str">
            <v>Benjamín F</v>
          </cell>
          <cell r="R1368" t="str">
            <v>F</v>
          </cell>
        </row>
        <row r="1369">
          <cell r="C1369" t="str">
            <v>P67511</v>
          </cell>
          <cell r="D1369" t="str">
            <v>Rodrigues</v>
          </cell>
          <cell r="E1369" t="str">
            <v>Monteiro</v>
          </cell>
          <cell r="F1369" t="str">
            <v>Daniel</v>
          </cell>
          <cell r="G1369" t="str">
            <v/>
          </cell>
          <cell r="H1369" t="str">
            <v>RODRIGUES</v>
          </cell>
          <cell r="I1369" t="str">
            <v>MONTEIRO</v>
          </cell>
          <cell r="J1369" t="str">
            <v>DANIEL</v>
          </cell>
          <cell r="K1369" t="str">
            <v/>
          </cell>
          <cell r="L1369" t="str">
            <v>Daniel Rodrigues M.</v>
          </cell>
          <cell r="M1369" t="str">
            <v>LFC Lourosa</v>
          </cell>
          <cell r="N1369" t="str">
            <v>LFC Lourosa</v>
          </cell>
          <cell r="O1369">
            <v>37195</v>
          </cell>
          <cell r="P1369">
            <v>2001</v>
          </cell>
          <cell r="Q1369" t="str">
            <v>Juvenil M</v>
          </cell>
          <cell r="R1369" t="str">
            <v>M</v>
          </cell>
        </row>
        <row r="1370">
          <cell r="C1370">
            <v>68831</v>
          </cell>
          <cell r="D1370" t="str">
            <v>Sa</v>
          </cell>
          <cell r="E1370" t="str">
            <v/>
          </cell>
          <cell r="F1370" t="str">
            <v>Filipe</v>
          </cell>
          <cell r="G1370" t="str">
            <v/>
          </cell>
          <cell r="H1370" t="str">
            <v>SA</v>
          </cell>
          <cell r="I1370" t="str">
            <v/>
          </cell>
          <cell r="J1370" t="str">
            <v>FILIPE</v>
          </cell>
          <cell r="K1370" t="str">
            <v/>
          </cell>
          <cell r="L1370" t="str">
            <v>Filipe Sa</v>
          </cell>
          <cell r="M1370" t="str">
            <v>LFC Lourosa</v>
          </cell>
          <cell r="N1370" t="str">
            <v>LFC Lourosa</v>
          </cell>
          <cell r="O1370">
            <v>35796</v>
          </cell>
          <cell r="P1370">
            <v>1998</v>
          </cell>
          <cell r="Q1370" t="str">
            <v>Sub-23 M</v>
          </cell>
          <cell r="R1370" t="str">
            <v>M</v>
          </cell>
        </row>
        <row r="1371">
          <cell r="C1371" t="str">
            <v>P65914</v>
          </cell>
          <cell r="D1371" t="str">
            <v>Santos</v>
          </cell>
          <cell r="E1371" t="str">
            <v>Silva</v>
          </cell>
          <cell r="F1371" t="str">
            <v>Marco</v>
          </cell>
          <cell r="G1371" t="str">
            <v>André</v>
          </cell>
          <cell r="H1371" t="str">
            <v>SANTOS</v>
          </cell>
          <cell r="I1371" t="str">
            <v>SILVA</v>
          </cell>
          <cell r="J1371" t="str">
            <v>MARCO</v>
          </cell>
          <cell r="K1371" t="str">
            <v>ANDRE</v>
          </cell>
          <cell r="L1371" t="str">
            <v>Marco A. Santos S.</v>
          </cell>
          <cell r="M1371" t="str">
            <v>LFC Lourosa</v>
          </cell>
          <cell r="N1371" t="str">
            <v>LFC Lourosa</v>
          </cell>
          <cell r="O1371">
            <v>36866</v>
          </cell>
          <cell r="P1371">
            <v>2000</v>
          </cell>
          <cell r="Q1371" t="str">
            <v>Juvenil M</v>
          </cell>
          <cell r="R1371" t="str">
            <v>M</v>
          </cell>
        </row>
        <row r="1372">
          <cell r="C1372" t="str">
            <v>P72183</v>
          </cell>
          <cell r="D1372" t="str">
            <v xml:space="preserve">Silva </v>
          </cell>
          <cell r="E1372" t="str">
            <v>Sá</v>
          </cell>
          <cell r="F1372" t="str">
            <v xml:space="preserve">Gonçalo </v>
          </cell>
          <cell r="G1372" t="str">
            <v/>
          </cell>
          <cell r="H1372" t="str">
            <v xml:space="preserve">SILVA </v>
          </cell>
          <cell r="I1372" t="str">
            <v>SA</v>
          </cell>
          <cell r="J1372" t="str">
            <v xml:space="preserve">GONÇALO </v>
          </cell>
          <cell r="K1372" t="str">
            <v/>
          </cell>
          <cell r="L1372" t="str">
            <v>Gonçalo  Silva  S.</v>
          </cell>
          <cell r="M1372" t="str">
            <v>LFC Lourosa</v>
          </cell>
          <cell r="N1372" t="str">
            <v>LFC Lourosa</v>
          </cell>
          <cell r="O1372">
            <v>39689</v>
          </cell>
          <cell r="P1372">
            <v>2008</v>
          </cell>
          <cell r="Q1372" t="str">
            <v>Pre-Benjamín M</v>
          </cell>
          <cell r="R1372" t="str">
            <v>M</v>
          </cell>
        </row>
        <row r="1373">
          <cell r="C1373" t="str">
            <v>P69748</v>
          </cell>
          <cell r="D1373" t="str">
            <v xml:space="preserve">Silva </v>
          </cell>
          <cell r="E1373" t="str">
            <v>Santos</v>
          </cell>
          <cell r="F1373" t="str">
            <v xml:space="preserve">Renato </v>
          </cell>
          <cell r="G1373" t="str">
            <v/>
          </cell>
          <cell r="H1373" t="str">
            <v xml:space="preserve">SILVA </v>
          </cell>
          <cell r="I1373" t="str">
            <v>SANTOS</v>
          </cell>
          <cell r="J1373" t="str">
            <v xml:space="preserve">RENATO </v>
          </cell>
          <cell r="K1373" t="str">
            <v/>
          </cell>
          <cell r="L1373" t="str">
            <v>Renato  Silva  S.</v>
          </cell>
          <cell r="M1373" t="str">
            <v>LFC Lourosa</v>
          </cell>
          <cell r="N1373" t="str">
            <v>LFC Lourosa</v>
          </cell>
          <cell r="O1373">
            <v>38163</v>
          </cell>
          <cell r="P1373">
            <v>2004</v>
          </cell>
          <cell r="Q1373" t="str">
            <v>Alevín M</v>
          </cell>
          <cell r="R1373" t="str">
            <v>M</v>
          </cell>
        </row>
        <row r="1374">
          <cell r="C1374" t="str">
            <v>P69749</v>
          </cell>
          <cell r="D1374" t="str">
            <v xml:space="preserve">Silva </v>
          </cell>
          <cell r="E1374" t="str">
            <v>Santos</v>
          </cell>
          <cell r="F1374" t="str">
            <v xml:space="preserve">Tiago </v>
          </cell>
          <cell r="G1374" t="str">
            <v/>
          </cell>
          <cell r="H1374" t="str">
            <v xml:space="preserve">SILVA </v>
          </cell>
          <cell r="I1374" t="str">
            <v>SANTOS</v>
          </cell>
          <cell r="J1374" t="str">
            <v xml:space="preserve">TIAGO </v>
          </cell>
          <cell r="K1374" t="str">
            <v/>
          </cell>
          <cell r="L1374" t="str">
            <v>Tiago  Silva  S.</v>
          </cell>
          <cell r="M1374" t="str">
            <v>LFC Lourosa</v>
          </cell>
          <cell r="N1374" t="str">
            <v>LFC Lourosa</v>
          </cell>
          <cell r="O1374">
            <v>39141</v>
          </cell>
          <cell r="P1374">
            <v>2007</v>
          </cell>
          <cell r="Q1374" t="str">
            <v>Benjamín M</v>
          </cell>
          <cell r="R1374" t="str">
            <v>M</v>
          </cell>
        </row>
        <row r="1375">
          <cell r="C1375" t="str">
            <v>P70974</v>
          </cell>
          <cell r="D1375" t="str">
            <v>Silva</v>
          </cell>
          <cell r="E1375" t="str">
            <v>Guedes</v>
          </cell>
          <cell r="F1375" t="str">
            <v>Abílio</v>
          </cell>
          <cell r="G1375" t="str">
            <v>Manuel</v>
          </cell>
          <cell r="H1375" t="str">
            <v>SILVA</v>
          </cell>
          <cell r="I1375" t="str">
            <v>GUEDES</v>
          </cell>
          <cell r="J1375" t="str">
            <v>ABILIO</v>
          </cell>
          <cell r="K1375" t="str">
            <v>MANUEL</v>
          </cell>
          <cell r="L1375" t="str">
            <v>Abílio M. Silva G.</v>
          </cell>
          <cell r="M1375" t="str">
            <v>LFC Lourosa</v>
          </cell>
          <cell r="N1375" t="str">
            <v>LFC Lourosa</v>
          </cell>
          <cell r="O1375">
            <v>28461</v>
          </cell>
          <cell r="P1375">
            <v>1977</v>
          </cell>
          <cell r="Q1375" t="str">
            <v>Vet +40 M</v>
          </cell>
          <cell r="R1375" t="str">
            <v>M</v>
          </cell>
        </row>
        <row r="1376">
          <cell r="C1376" t="str">
            <v>P68588</v>
          </cell>
          <cell r="D1376" t="str">
            <v>Silvano</v>
          </cell>
          <cell r="E1376" t="str">
            <v>Monteiro</v>
          </cell>
          <cell r="F1376" t="str">
            <v>Silas</v>
          </cell>
          <cell r="G1376" t="str">
            <v>A.</v>
          </cell>
          <cell r="H1376" t="str">
            <v>SILVANO</v>
          </cell>
          <cell r="I1376" t="str">
            <v>MONTEIRO</v>
          </cell>
          <cell r="J1376" t="str">
            <v>SILAS</v>
          </cell>
          <cell r="K1376" t="str">
            <v>A.</v>
          </cell>
          <cell r="L1376" t="str">
            <v>Silas A. Silvano M.</v>
          </cell>
          <cell r="M1376" t="str">
            <v>LFC Lourosa</v>
          </cell>
          <cell r="N1376" t="str">
            <v>LFC Lourosa</v>
          </cell>
          <cell r="O1376">
            <v>38361</v>
          </cell>
          <cell r="P1376">
            <v>2005</v>
          </cell>
          <cell r="Q1376" t="str">
            <v>Alevín M</v>
          </cell>
          <cell r="R1376" t="str">
            <v>M</v>
          </cell>
        </row>
        <row r="1377">
          <cell r="C1377" t="str">
            <v>P68257</v>
          </cell>
          <cell r="D1377" t="str">
            <v xml:space="preserve">Ventura </v>
          </cell>
          <cell r="E1377" t="str">
            <v>Sá</v>
          </cell>
          <cell r="F1377" t="str">
            <v xml:space="preserve">Jorge </v>
          </cell>
          <cell r="G1377" t="str">
            <v xml:space="preserve">Nuno </v>
          </cell>
          <cell r="H1377" t="str">
            <v xml:space="preserve">VENTURA </v>
          </cell>
          <cell r="I1377" t="str">
            <v>SA</v>
          </cell>
          <cell r="J1377" t="str">
            <v xml:space="preserve">JORGE </v>
          </cell>
          <cell r="K1377" t="str">
            <v xml:space="preserve">NUNO </v>
          </cell>
          <cell r="L1377" t="str">
            <v>Jorge  N. Ventura  S.</v>
          </cell>
          <cell r="M1377" t="str">
            <v>LFC Lourosa</v>
          </cell>
          <cell r="N1377" t="str">
            <v>LFC Lourosa</v>
          </cell>
          <cell r="O1377">
            <v>35739</v>
          </cell>
          <cell r="P1377">
            <v>1997</v>
          </cell>
          <cell r="Q1377" t="str">
            <v>Sub-23 M</v>
          </cell>
          <cell r="R1377" t="str">
            <v>M</v>
          </cell>
        </row>
        <row r="1378">
          <cell r="C1378">
            <v>6974</v>
          </cell>
          <cell r="D1378" t="str">
            <v>Fernández</v>
          </cell>
          <cell r="E1378" t="str">
            <v>Estévez</v>
          </cell>
          <cell r="F1378" t="str">
            <v>Javier</v>
          </cell>
          <cell r="G1378" t="str">
            <v/>
          </cell>
          <cell r="H1378" t="str">
            <v>FERNANDEZ</v>
          </cell>
          <cell r="I1378" t="str">
            <v>ESTEVEZ</v>
          </cell>
          <cell r="J1378" t="str">
            <v>JAVIER</v>
          </cell>
          <cell r="K1378" t="str">
            <v/>
          </cell>
          <cell r="L1378" t="str">
            <v>Javier Fernández E.</v>
          </cell>
          <cell r="M1378" t="str">
            <v>Liceo Casino de Tuy</v>
          </cell>
          <cell r="N1378" t="str">
            <v>Liceo Casino de Tuy</v>
          </cell>
          <cell r="O1378">
            <v>29580</v>
          </cell>
          <cell r="P1378">
            <v>1980</v>
          </cell>
          <cell r="Q1378" t="str">
            <v>Sénior M</v>
          </cell>
          <cell r="R1378" t="str">
            <v>M</v>
          </cell>
        </row>
        <row r="1379">
          <cell r="C1379">
            <v>17432</v>
          </cell>
          <cell r="D1379" t="str">
            <v>Gregorio</v>
          </cell>
          <cell r="E1379" t="str">
            <v>Álvarez</v>
          </cell>
          <cell r="F1379" t="str">
            <v>Andrés</v>
          </cell>
          <cell r="G1379" t="str">
            <v/>
          </cell>
          <cell r="H1379" t="str">
            <v>GREGORIO</v>
          </cell>
          <cell r="I1379" t="str">
            <v>ALVAREZ</v>
          </cell>
          <cell r="J1379" t="str">
            <v>ANDRES</v>
          </cell>
          <cell r="K1379" t="str">
            <v/>
          </cell>
          <cell r="L1379" t="str">
            <v>Andrés Gregorio Á.</v>
          </cell>
          <cell r="M1379" t="str">
            <v>Liceo Casino de Tuy</v>
          </cell>
          <cell r="N1379" t="str">
            <v>Liceo Casino de Tuy</v>
          </cell>
          <cell r="O1379">
            <v>29172</v>
          </cell>
          <cell r="P1379">
            <v>1979</v>
          </cell>
          <cell r="Q1379" t="str">
            <v>Sénior M</v>
          </cell>
          <cell r="R1379" t="str">
            <v>M</v>
          </cell>
        </row>
        <row r="1380">
          <cell r="C1380">
            <v>6165</v>
          </cell>
          <cell r="D1380" t="str">
            <v>Martínez</v>
          </cell>
          <cell r="E1380" t="str">
            <v>Díaz</v>
          </cell>
          <cell r="F1380" t="str">
            <v>Rodrigo</v>
          </cell>
          <cell r="G1380" t="str">
            <v/>
          </cell>
          <cell r="H1380" t="str">
            <v>MARTINEZ</v>
          </cell>
          <cell r="I1380" t="str">
            <v>DIAZ</v>
          </cell>
          <cell r="J1380" t="str">
            <v>RODRIGO</v>
          </cell>
          <cell r="K1380" t="str">
            <v/>
          </cell>
          <cell r="L1380" t="str">
            <v>Rodrigo Martínez D.</v>
          </cell>
          <cell r="M1380" t="str">
            <v>Liceo Casino de Tuy</v>
          </cell>
          <cell r="N1380" t="str">
            <v>Liceo Casino de Tuy</v>
          </cell>
          <cell r="O1380">
            <v>28644</v>
          </cell>
          <cell r="P1380">
            <v>1978</v>
          </cell>
          <cell r="Q1380" t="str">
            <v>Sénior M</v>
          </cell>
          <cell r="R1380" t="str">
            <v>M</v>
          </cell>
        </row>
        <row r="1381">
          <cell r="C1381">
            <v>18703</v>
          </cell>
          <cell r="D1381" t="str">
            <v>Stuzninskiy</v>
          </cell>
          <cell r="E1381" t="str">
            <v/>
          </cell>
          <cell r="F1381" t="str">
            <v>Vladimir</v>
          </cell>
          <cell r="G1381" t="str">
            <v/>
          </cell>
          <cell r="H1381" t="str">
            <v>STUZNINSKIY</v>
          </cell>
          <cell r="I1381" t="str">
            <v/>
          </cell>
          <cell r="J1381" t="str">
            <v>VLADIMIR</v>
          </cell>
          <cell r="K1381" t="str">
            <v/>
          </cell>
          <cell r="L1381" t="str">
            <v>Vladimir Stuzninskiy</v>
          </cell>
          <cell r="M1381" t="str">
            <v>Liceo Casino de Tuy</v>
          </cell>
          <cell r="N1381" t="str">
            <v>Liceo Casino de Tuy</v>
          </cell>
          <cell r="O1381">
            <v>23055</v>
          </cell>
          <cell r="P1381">
            <v>1963</v>
          </cell>
          <cell r="Q1381" t="str">
            <v>Vet +50 M</v>
          </cell>
          <cell r="R1381" t="str">
            <v>M</v>
          </cell>
        </row>
        <row r="1382">
          <cell r="C1382">
            <v>5685</v>
          </cell>
          <cell r="D1382" t="str">
            <v>Barreiro</v>
          </cell>
          <cell r="E1382" t="str">
            <v>Iglesias</v>
          </cell>
          <cell r="F1382" t="str">
            <v>Eduardo</v>
          </cell>
          <cell r="G1382" t="str">
            <v>Iván</v>
          </cell>
          <cell r="H1382" t="str">
            <v>BARREIRO</v>
          </cell>
          <cell r="I1382" t="str">
            <v>IGLESIAS</v>
          </cell>
          <cell r="J1382" t="str">
            <v>EDUARDO</v>
          </cell>
          <cell r="K1382" t="str">
            <v>IVAN</v>
          </cell>
          <cell r="L1382" t="str">
            <v>Eduardo I. Barreiro I.</v>
          </cell>
          <cell r="M1382" t="str">
            <v>Liceo Casino de Villagarcía</v>
          </cell>
          <cell r="N1382" t="str">
            <v>Liceo Casino de Villagarcía</v>
          </cell>
          <cell r="O1382">
            <v>34156</v>
          </cell>
          <cell r="P1382">
            <v>1993</v>
          </cell>
          <cell r="Q1382" t="str">
            <v>Sénior M</v>
          </cell>
          <cell r="R1382" t="str">
            <v>M</v>
          </cell>
        </row>
        <row r="1383">
          <cell r="C1383" t="str">
            <v>G4</v>
          </cell>
          <cell r="D1383" t="str">
            <v>Bugallo</v>
          </cell>
          <cell r="E1383" t="str">
            <v/>
          </cell>
          <cell r="F1383" t="str">
            <v>Luis</v>
          </cell>
          <cell r="G1383" t="str">
            <v/>
          </cell>
          <cell r="H1383" t="str">
            <v>BUGALLO</v>
          </cell>
          <cell r="I1383" t="str">
            <v/>
          </cell>
          <cell r="J1383" t="str">
            <v>LUIS</v>
          </cell>
          <cell r="K1383" t="str">
            <v/>
          </cell>
          <cell r="L1383" t="str">
            <v>Luis Bugallo</v>
          </cell>
          <cell r="M1383" t="str">
            <v>Liceo Casino de Villagarcía</v>
          </cell>
          <cell r="N1383" t="str">
            <v>Liceo Casino de Villagarcía</v>
          </cell>
          <cell r="P1383">
            <v>0</v>
          </cell>
          <cell r="Q1383" t="str">
            <v>- M</v>
          </cell>
          <cell r="R1383" t="str">
            <v>M</v>
          </cell>
        </row>
        <row r="1384">
          <cell r="C1384">
            <v>1398</v>
          </cell>
          <cell r="D1384" t="str">
            <v>Campos</v>
          </cell>
          <cell r="E1384" t="str">
            <v>Bello</v>
          </cell>
          <cell r="F1384" t="str">
            <v>Alfredo</v>
          </cell>
          <cell r="G1384" t="str">
            <v>José</v>
          </cell>
          <cell r="H1384" t="str">
            <v>CAMPOS</v>
          </cell>
          <cell r="I1384" t="str">
            <v>BELLO</v>
          </cell>
          <cell r="J1384" t="str">
            <v>ALFREDO</v>
          </cell>
          <cell r="K1384" t="str">
            <v>JOSE</v>
          </cell>
          <cell r="L1384" t="str">
            <v>Alfredo J. Campos B.</v>
          </cell>
          <cell r="M1384" t="str">
            <v>Liceo Casino de Villagarcía</v>
          </cell>
          <cell r="N1384" t="str">
            <v>Liceo Casino de Villagarcía</v>
          </cell>
          <cell r="O1384">
            <v>26601</v>
          </cell>
          <cell r="P1384">
            <v>1972</v>
          </cell>
          <cell r="Q1384" t="str">
            <v>Vet +40 M</v>
          </cell>
          <cell r="R1384" t="str">
            <v>M</v>
          </cell>
        </row>
        <row r="1385">
          <cell r="C1385">
            <v>995</v>
          </cell>
          <cell r="D1385" t="str">
            <v>Castro</v>
          </cell>
          <cell r="E1385" t="str">
            <v>Montenegro</v>
          </cell>
          <cell r="F1385" t="str">
            <v>Antonio</v>
          </cell>
          <cell r="G1385" t="str">
            <v/>
          </cell>
          <cell r="H1385" t="str">
            <v>CASTRO</v>
          </cell>
          <cell r="I1385" t="str">
            <v>MONTENEGRO</v>
          </cell>
          <cell r="J1385" t="str">
            <v>ANTONIO</v>
          </cell>
          <cell r="K1385" t="str">
            <v/>
          </cell>
          <cell r="L1385" t="str">
            <v>Antonio Castro M.</v>
          </cell>
          <cell r="M1385" t="str">
            <v>Liceo Casino de Villagarcía</v>
          </cell>
          <cell r="N1385" t="str">
            <v>Liceo Casino de Villagarcía</v>
          </cell>
          <cell r="O1385">
            <v>24149</v>
          </cell>
          <cell r="P1385">
            <v>1966</v>
          </cell>
          <cell r="Q1385" t="str">
            <v>Vet +50 M</v>
          </cell>
          <cell r="R1385" t="str">
            <v>M</v>
          </cell>
        </row>
        <row r="1386">
          <cell r="C1386">
            <v>22955</v>
          </cell>
          <cell r="D1386" t="str">
            <v>Castro</v>
          </cell>
          <cell r="E1386" t="str">
            <v>Salgado</v>
          </cell>
          <cell r="F1386" t="str">
            <v>Pablo</v>
          </cell>
          <cell r="G1386" t="str">
            <v/>
          </cell>
          <cell r="H1386" t="str">
            <v>CASTRO</v>
          </cell>
          <cell r="I1386" t="str">
            <v>SALGADO</v>
          </cell>
          <cell r="J1386" t="str">
            <v>PABLO</v>
          </cell>
          <cell r="K1386" t="str">
            <v/>
          </cell>
          <cell r="L1386" t="str">
            <v>Pablo Castro S.</v>
          </cell>
          <cell r="M1386" t="str">
            <v>Liceo Casino de Villagarcía</v>
          </cell>
          <cell r="N1386" t="str">
            <v>Liceo Casino de Villagarcía</v>
          </cell>
          <cell r="O1386">
            <v>38659</v>
          </cell>
          <cell r="P1386">
            <v>2005</v>
          </cell>
          <cell r="Q1386" t="str">
            <v>Alevín M</v>
          </cell>
          <cell r="R1386" t="str">
            <v>M</v>
          </cell>
        </row>
        <row r="1387">
          <cell r="C1387">
            <v>16939</v>
          </cell>
          <cell r="D1387" t="str">
            <v>Castro</v>
          </cell>
          <cell r="E1387" t="str">
            <v>Salgado</v>
          </cell>
          <cell r="F1387" t="str">
            <v>Pedro</v>
          </cell>
          <cell r="G1387" t="str">
            <v/>
          </cell>
          <cell r="H1387" t="str">
            <v>CASTRO</v>
          </cell>
          <cell r="I1387" t="str">
            <v>SALGADO</v>
          </cell>
          <cell r="J1387" t="str">
            <v>PEDRO</v>
          </cell>
          <cell r="K1387" t="str">
            <v/>
          </cell>
          <cell r="L1387" t="str">
            <v>Pedro Castro S.</v>
          </cell>
          <cell r="M1387" t="str">
            <v>Liceo Casino de Villagarcía</v>
          </cell>
          <cell r="N1387" t="str">
            <v>Liceo Casino de Villagarcía</v>
          </cell>
          <cell r="O1387">
            <v>37853</v>
          </cell>
          <cell r="P1387">
            <v>2003</v>
          </cell>
          <cell r="Q1387" t="str">
            <v>Infantil M</v>
          </cell>
          <cell r="R1387" t="str">
            <v>M</v>
          </cell>
        </row>
        <row r="1388">
          <cell r="C1388">
            <v>23301</v>
          </cell>
          <cell r="D1388" t="str">
            <v>Castro</v>
          </cell>
          <cell r="F1388" t="str">
            <v>Andrés</v>
          </cell>
          <cell r="H1388" t="str">
            <v>CASTRO</v>
          </cell>
          <cell r="I1388" t="str">
            <v/>
          </cell>
          <cell r="J1388" t="str">
            <v>ANDRES</v>
          </cell>
          <cell r="K1388" t="str">
            <v/>
          </cell>
          <cell r="L1388" t="str">
            <v>Andrés Castro</v>
          </cell>
          <cell r="M1388" t="str">
            <v>Liceo Casino de Villagarcía</v>
          </cell>
          <cell r="N1388" t="str">
            <v>Liceo Casino de Villagarcía</v>
          </cell>
          <cell r="O1388">
            <v>39083</v>
          </cell>
          <cell r="P1388">
            <v>2007</v>
          </cell>
          <cell r="Q1388" t="str">
            <v>Benjamín M</v>
          </cell>
          <cell r="R1388" t="str">
            <v>M</v>
          </cell>
        </row>
        <row r="1389">
          <cell r="C1389">
            <v>5678</v>
          </cell>
          <cell r="D1389" t="str">
            <v>Correa</v>
          </cell>
          <cell r="E1389" t="str">
            <v/>
          </cell>
          <cell r="F1389" t="str">
            <v>Andrés</v>
          </cell>
          <cell r="G1389" t="str">
            <v>Guillermo</v>
          </cell>
          <cell r="H1389" t="str">
            <v>CORREA</v>
          </cell>
          <cell r="I1389" t="str">
            <v/>
          </cell>
          <cell r="J1389" t="str">
            <v>ANDRES</v>
          </cell>
          <cell r="K1389" t="str">
            <v>GUILLERMO</v>
          </cell>
          <cell r="L1389" t="str">
            <v>Andrés G. Correa</v>
          </cell>
          <cell r="M1389" t="str">
            <v>Liceo Casino de Villagarcía</v>
          </cell>
          <cell r="N1389" t="str">
            <v>Liceo Casino de Villagarcía</v>
          </cell>
          <cell r="O1389">
            <v>29271</v>
          </cell>
          <cell r="P1389">
            <v>1980</v>
          </cell>
          <cell r="Q1389" t="str">
            <v>Sénior M</v>
          </cell>
          <cell r="R1389" t="str">
            <v>M</v>
          </cell>
        </row>
        <row r="1390">
          <cell r="C1390">
            <v>27558</v>
          </cell>
          <cell r="D1390" t="str">
            <v>Costa</v>
          </cell>
          <cell r="E1390" t="str">
            <v>Pombo</v>
          </cell>
          <cell r="F1390" t="str">
            <v>Joaquín</v>
          </cell>
          <cell r="G1390" t="str">
            <v>Carlos</v>
          </cell>
          <cell r="H1390" t="str">
            <v>COSTA</v>
          </cell>
          <cell r="I1390" t="str">
            <v>POMBO</v>
          </cell>
          <cell r="J1390" t="str">
            <v>JOAQUIN</v>
          </cell>
          <cell r="K1390" t="str">
            <v>CARLOS</v>
          </cell>
          <cell r="L1390" t="str">
            <v>Joaquín C. Costa P.</v>
          </cell>
          <cell r="M1390" t="str">
            <v>Liceo Casino de Villagarcía</v>
          </cell>
          <cell r="N1390" t="str">
            <v>Liceo Casino de Villagarcía</v>
          </cell>
          <cell r="O1390">
            <v>24332</v>
          </cell>
          <cell r="P1390">
            <v>1966</v>
          </cell>
          <cell r="Q1390" t="str">
            <v>Vet +50 M</v>
          </cell>
          <cell r="R1390" t="str">
            <v>M</v>
          </cell>
        </row>
        <row r="1391">
          <cell r="C1391">
            <v>17837</v>
          </cell>
          <cell r="D1391" t="str">
            <v>Decoo</v>
          </cell>
          <cell r="E1391" t="str">
            <v>Amoedo</v>
          </cell>
          <cell r="F1391" t="str">
            <v>Wen</v>
          </cell>
          <cell r="G1391" t="str">
            <v>Long</v>
          </cell>
          <cell r="H1391" t="str">
            <v>DECOO</v>
          </cell>
          <cell r="I1391" t="str">
            <v>AMOEDO</v>
          </cell>
          <cell r="J1391" t="str">
            <v>WEN</v>
          </cell>
          <cell r="K1391" t="str">
            <v>LONG</v>
          </cell>
          <cell r="L1391" t="str">
            <v>Wen L. Decoo A.</v>
          </cell>
          <cell r="M1391" t="str">
            <v>Liceo Casino de Villagarcía</v>
          </cell>
          <cell r="N1391" t="str">
            <v>Liceo Casino de Villagarcía</v>
          </cell>
          <cell r="O1391">
            <v>37622</v>
          </cell>
          <cell r="P1391">
            <v>2003</v>
          </cell>
          <cell r="Q1391" t="str">
            <v>Infantil M</v>
          </cell>
          <cell r="R1391" t="str">
            <v>M</v>
          </cell>
        </row>
        <row r="1392">
          <cell r="C1392">
            <v>7769</v>
          </cell>
          <cell r="D1392" t="str">
            <v>Domínguez</v>
          </cell>
          <cell r="E1392" t="str">
            <v>Tabuyo</v>
          </cell>
          <cell r="F1392" t="str">
            <v>Carlos</v>
          </cell>
          <cell r="G1392" t="str">
            <v/>
          </cell>
          <cell r="H1392" t="str">
            <v>DOMINGUEZ</v>
          </cell>
          <cell r="I1392" t="str">
            <v>TABUYO</v>
          </cell>
          <cell r="J1392" t="str">
            <v>CARLOS</v>
          </cell>
          <cell r="K1392" t="str">
            <v/>
          </cell>
          <cell r="L1392" t="str">
            <v>Carlos Domínguez T.</v>
          </cell>
          <cell r="M1392" t="str">
            <v>Liceo Casino de Villagarcía</v>
          </cell>
          <cell r="N1392" t="str">
            <v>Liceo Casino de Villagarcía</v>
          </cell>
          <cell r="O1392">
            <v>34678</v>
          </cell>
          <cell r="P1392">
            <v>1994</v>
          </cell>
          <cell r="Q1392" t="str">
            <v>Sub-23 M</v>
          </cell>
          <cell r="R1392" t="str">
            <v>M</v>
          </cell>
        </row>
        <row r="1393">
          <cell r="C1393">
            <v>19984</v>
          </cell>
          <cell r="D1393" t="str">
            <v>García</v>
          </cell>
          <cell r="E1393" t="str">
            <v>Luque</v>
          </cell>
          <cell r="F1393" t="str">
            <v>Julio</v>
          </cell>
          <cell r="G1393" t="str">
            <v>José</v>
          </cell>
          <cell r="H1393" t="str">
            <v>GARCIA</v>
          </cell>
          <cell r="I1393" t="str">
            <v>LUQUE</v>
          </cell>
          <cell r="J1393" t="str">
            <v>JULIO</v>
          </cell>
          <cell r="K1393" t="str">
            <v>JOSE</v>
          </cell>
          <cell r="L1393" t="str">
            <v>Julio J. García L.</v>
          </cell>
          <cell r="M1393" t="str">
            <v>Liceo Casino de Villagarcía</v>
          </cell>
          <cell r="N1393" t="str">
            <v>Liceo Casino de Villagarcía</v>
          </cell>
          <cell r="O1393">
            <v>27855</v>
          </cell>
          <cell r="P1393">
            <v>1976</v>
          </cell>
          <cell r="Q1393" t="str">
            <v>Vet +40 M</v>
          </cell>
          <cell r="R1393" t="str">
            <v>M</v>
          </cell>
        </row>
        <row r="1394">
          <cell r="C1394">
            <v>28337</v>
          </cell>
          <cell r="D1394" t="str">
            <v>Iglesias</v>
          </cell>
          <cell r="E1394" t="str">
            <v>Fresco</v>
          </cell>
          <cell r="F1394" t="str">
            <v>Pablo</v>
          </cell>
          <cell r="H1394" t="str">
            <v>IGLESIAS</v>
          </cell>
          <cell r="I1394" t="str">
            <v>FRESCO</v>
          </cell>
          <cell r="J1394" t="str">
            <v>PABLO</v>
          </cell>
          <cell r="K1394" t="str">
            <v/>
          </cell>
          <cell r="L1394" t="str">
            <v>Pablo Iglesias F.</v>
          </cell>
          <cell r="M1394" t="str">
            <v>Liceo Casino de Villagarcía</v>
          </cell>
          <cell r="N1394" t="str">
            <v>Liceo Casino de Villagarcía</v>
          </cell>
          <cell r="O1394">
            <v>22903</v>
          </cell>
          <cell r="P1394">
            <v>1962</v>
          </cell>
          <cell r="Q1394" t="str">
            <v>Vet +50 M</v>
          </cell>
          <cell r="R1394" t="str">
            <v>M</v>
          </cell>
        </row>
        <row r="1395">
          <cell r="C1395">
            <v>16941</v>
          </cell>
          <cell r="D1395" t="str">
            <v>Losada</v>
          </cell>
          <cell r="E1395" t="str">
            <v>Arines</v>
          </cell>
          <cell r="F1395" t="str">
            <v>Alberto</v>
          </cell>
          <cell r="G1395" t="str">
            <v/>
          </cell>
          <cell r="H1395" t="str">
            <v>LOSADA</v>
          </cell>
          <cell r="I1395" t="str">
            <v>ARINES</v>
          </cell>
          <cell r="J1395" t="str">
            <v>ALBERTO</v>
          </cell>
          <cell r="K1395" t="str">
            <v/>
          </cell>
          <cell r="L1395" t="str">
            <v>Alberto Losada A.</v>
          </cell>
          <cell r="M1395" t="str">
            <v>Liceo Casino de Villagarcía</v>
          </cell>
          <cell r="N1395" t="str">
            <v>Liceo Casino de Villagarcía</v>
          </cell>
          <cell r="O1395">
            <v>36670</v>
          </cell>
          <cell r="P1395">
            <v>2000</v>
          </cell>
          <cell r="Q1395" t="str">
            <v>Juvenil M</v>
          </cell>
          <cell r="R1395" t="str">
            <v>M</v>
          </cell>
        </row>
        <row r="1396">
          <cell r="C1396">
            <v>2270</v>
          </cell>
          <cell r="D1396" t="str">
            <v>Mampel</v>
          </cell>
          <cell r="E1396" t="str">
            <v>Marimón</v>
          </cell>
          <cell r="F1396" t="str">
            <v>Ramón</v>
          </cell>
          <cell r="H1396" t="str">
            <v>MAMPEL</v>
          </cell>
          <cell r="I1396" t="str">
            <v>MARIMON</v>
          </cell>
          <cell r="J1396" t="str">
            <v>RAMON</v>
          </cell>
          <cell r="K1396" t="str">
            <v/>
          </cell>
          <cell r="L1396" t="str">
            <v>Ramón Mampel M.</v>
          </cell>
          <cell r="M1396" t="str">
            <v>Liceo Casino de Villagarcía</v>
          </cell>
          <cell r="N1396" t="str">
            <v>Liceo Casino de Villagarcía</v>
          </cell>
          <cell r="O1396">
            <v>30040</v>
          </cell>
          <cell r="P1396">
            <v>1982</v>
          </cell>
          <cell r="Q1396" t="str">
            <v>Sénior M</v>
          </cell>
          <cell r="R1396" t="str">
            <v>M</v>
          </cell>
        </row>
        <row r="1397">
          <cell r="C1397">
            <v>4037</v>
          </cell>
          <cell r="D1397" t="str">
            <v>Nigeruk</v>
          </cell>
          <cell r="E1397" t="str">
            <v/>
          </cell>
          <cell r="F1397" t="str">
            <v>Sergei</v>
          </cell>
          <cell r="G1397" t="str">
            <v/>
          </cell>
          <cell r="H1397" t="str">
            <v>NIGERUK</v>
          </cell>
          <cell r="I1397" t="str">
            <v/>
          </cell>
          <cell r="J1397" t="str">
            <v>SERGEI</v>
          </cell>
          <cell r="K1397" t="str">
            <v/>
          </cell>
          <cell r="L1397" t="str">
            <v>Sergei Nigeruk</v>
          </cell>
          <cell r="M1397" t="str">
            <v>Liceo Casino de Villagarcía</v>
          </cell>
          <cell r="N1397" t="str">
            <v>Liceo Casino de Villagarcía</v>
          </cell>
          <cell r="O1397">
            <v>27480</v>
          </cell>
          <cell r="P1397">
            <v>1975</v>
          </cell>
          <cell r="Q1397" t="str">
            <v>Vet +40 M</v>
          </cell>
          <cell r="R1397" t="str">
            <v>M</v>
          </cell>
        </row>
        <row r="1398">
          <cell r="C1398">
            <v>50402</v>
          </cell>
          <cell r="D1398" t="str">
            <v>Oliveira</v>
          </cell>
          <cell r="E1398" t="str">
            <v>Casariego</v>
          </cell>
          <cell r="F1398" t="str">
            <v>Lucas</v>
          </cell>
          <cell r="H1398" t="str">
            <v>OLIVEIRA</v>
          </cell>
          <cell r="I1398" t="str">
            <v>CASARIEGO</v>
          </cell>
          <cell r="J1398" t="str">
            <v>LUCAS</v>
          </cell>
          <cell r="K1398" t="str">
            <v/>
          </cell>
          <cell r="L1398" t="str">
            <v>Lucas Oliveira C.</v>
          </cell>
          <cell r="M1398" t="str">
            <v>Liceo Casino de Villagarcía</v>
          </cell>
          <cell r="N1398" t="str">
            <v>Liceo Casino de Villagarcía</v>
          </cell>
          <cell r="P1398">
            <v>0</v>
          </cell>
          <cell r="Q1398" t="str">
            <v>- M</v>
          </cell>
          <cell r="R1398" t="str">
            <v>M</v>
          </cell>
        </row>
        <row r="1399">
          <cell r="C1399">
            <v>4940</v>
          </cell>
          <cell r="D1399" t="str">
            <v>Paz</v>
          </cell>
          <cell r="E1399" t="str">
            <v>La Fuente</v>
          </cell>
          <cell r="F1399" t="str">
            <v>Alfonso</v>
          </cell>
          <cell r="G1399" t="str">
            <v/>
          </cell>
          <cell r="H1399" t="str">
            <v>PAZ</v>
          </cell>
          <cell r="I1399" t="str">
            <v>LA FUENTE</v>
          </cell>
          <cell r="J1399" t="str">
            <v>ALFONSO</v>
          </cell>
          <cell r="K1399" t="str">
            <v/>
          </cell>
          <cell r="L1399" t="str">
            <v>Alfonso Paz L.</v>
          </cell>
          <cell r="M1399" t="str">
            <v>Liceo Casino de Villagarcía</v>
          </cell>
          <cell r="N1399" t="str">
            <v>Liceo Casino de Villagarcía</v>
          </cell>
          <cell r="O1399">
            <v>21653</v>
          </cell>
          <cell r="P1399">
            <v>1959</v>
          </cell>
          <cell r="Q1399" t="str">
            <v>Vet +50 M</v>
          </cell>
          <cell r="R1399" t="str">
            <v>M</v>
          </cell>
        </row>
        <row r="1400">
          <cell r="C1400">
            <v>16041</v>
          </cell>
          <cell r="D1400" t="str">
            <v>Pérez</v>
          </cell>
          <cell r="E1400" t="str">
            <v>Álvarez</v>
          </cell>
          <cell r="F1400" t="str">
            <v>Breixo</v>
          </cell>
          <cell r="G1400" t="str">
            <v/>
          </cell>
          <cell r="H1400" t="str">
            <v>PEREZ</v>
          </cell>
          <cell r="I1400" t="str">
            <v>ALVAREZ</v>
          </cell>
          <cell r="J1400" t="str">
            <v>BREIXO</v>
          </cell>
          <cell r="K1400" t="str">
            <v/>
          </cell>
          <cell r="L1400" t="str">
            <v>Breixo Pérez Á.</v>
          </cell>
          <cell r="M1400" t="str">
            <v>Liceo Casino de Villagarcía</v>
          </cell>
          <cell r="N1400" t="str">
            <v>Liceo Casino de Villagarcía</v>
          </cell>
          <cell r="O1400">
            <v>36811</v>
          </cell>
          <cell r="P1400">
            <v>2000</v>
          </cell>
          <cell r="Q1400" t="str">
            <v>Juvenil M</v>
          </cell>
          <cell r="R1400" t="str">
            <v>M</v>
          </cell>
        </row>
        <row r="1401">
          <cell r="C1401">
            <v>7961</v>
          </cell>
          <cell r="D1401" t="str">
            <v>Pérez</v>
          </cell>
          <cell r="E1401" t="str">
            <v>Álvarez</v>
          </cell>
          <cell r="F1401" t="str">
            <v>Felipe</v>
          </cell>
          <cell r="G1401" t="str">
            <v/>
          </cell>
          <cell r="H1401" t="str">
            <v>PEREZ</v>
          </cell>
          <cell r="I1401" t="str">
            <v>ALVAREZ</v>
          </cell>
          <cell r="J1401" t="str">
            <v>FELIPE</v>
          </cell>
          <cell r="K1401" t="str">
            <v/>
          </cell>
          <cell r="L1401" t="str">
            <v>Felipe Pérez Á.</v>
          </cell>
          <cell r="M1401" t="str">
            <v>Liceo Casino de Villagarcía</v>
          </cell>
          <cell r="N1401" t="str">
            <v>Liceo Casino de Villagarcía</v>
          </cell>
          <cell r="O1401">
            <v>34335</v>
          </cell>
          <cell r="P1401">
            <v>1994</v>
          </cell>
          <cell r="Q1401" t="str">
            <v>Sub-23 M</v>
          </cell>
          <cell r="R1401" t="str">
            <v>M</v>
          </cell>
        </row>
        <row r="1402">
          <cell r="C1402">
            <v>16042</v>
          </cell>
          <cell r="D1402" t="str">
            <v>Pérez</v>
          </cell>
          <cell r="E1402" t="str">
            <v>Carballo</v>
          </cell>
          <cell r="F1402" t="str">
            <v>Felipe</v>
          </cell>
          <cell r="G1402" t="str">
            <v/>
          </cell>
          <cell r="H1402" t="str">
            <v>PEREZ</v>
          </cell>
          <cell r="I1402" t="str">
            <v>CARBALLO</v>
          </cell>
          <cell r="J1402" t="str">
            <v>FELIPE</v>
          </cell>
          <cell r="K1402" t="str">
            <v/>
          </cell>
          <cell r="L1402" t="str">
            <v>Felipe Pérez C.</v>
          </cell>
          <cell r="M1402" t="str">
            <v>Liceo Casino de Villagarcía</v>
          </cell>
          <cell r="N1402" t="str">
            <v>Liceo Casino de Villagarcía</v>
          </cell>
          <cell r="O1402">
            <v>21366</v>
          </cell>
          <cell r="P1402">
            <v>1958</v>
          </cell>
          <cell r="Q1402" t="str">
            <v>Vet +50 M</v>
          </cell>
          <cell r="R1402" t="str">
            <v>M</v>
          </cell>
        </row>
        <row r="1403">
          <cell r="C1403">
            <v>50252</v>
          </cell>
          <cell r="D1403" t="str">
            <v>Posada</v>
          </cell>
          <cell r="E1403" t="str">
            <v>Gutiérrez</v>
          </cell>
          <cell r="F1403" t="str">
            <v>Alberto</v>
          </cell>
          <cell r="G1403" t="str">
            <v/>
          </cell>
          <cell r="H1403" t="str">
            <v>POSADA</v>
          </cell>
          <cell r="I1403" t="str">
            <v>GUTIERREZ</v>
          </cell>
          <cell r="J1403" t="str">
            <v>ALBERTO</v>
          </cell>
          <cell r="K1403" t="str">
            <v/>
          </cell>
          <cell r="L1403" t="str">
            <v>Alberto Posada G.</v>
          </cell>
          <cell r="M1403" t="str">
            <v>Liceo Casino de Villagarcía</v>
          </cell>
          <cell r="N1403" t="str">
            <v>Liceo Casino de Villagarcía</v>
          </cell>
          <cell r="O1403">
            <v>25329</v>
          </cell>
          <cell r="P1403">
            <v>1969</v>
          </cell>
          <cell r="Q1403" t="str">
            <v>Vet +40 M</v>
          </cell>
          <cell r="R1403" t="str">
            <v>M</v>
          </cell>
        </row>
        <row r="1404">
          <cell r="C1404">
            <v>17836</v>
          </cell>
          <cell r="D1404" t="str">
            <v>Recio</v>
          </cell>
          <cell r="E1404" t="str">
            <v>Blanco</v>
          </cell>
          <cell r="F1404" t="str">
            <v>Jesús</v>
          </cell>
          <cell r="G1404" t="str">
            <v/>
          </cell>
          <cell r="H1404" t="str">
            <v>RECIO</v>
          </cell>
          <cell r="I1404" t="str">
            <v>BLANCO</v>
          </cell>
          <cell r="J1404" t="str">
            <v>JESUS</v>
          </cell>
          <cell r="K1404" t="str">
            <v/>
          </cell>
          <cell r="L1404" t="str">
            <v>Jesús Recio B.</v>
          </cell>
          <cell r="M1404" t="str">
            <v>Liceo Casino de Villagarcía</v>
          </cell>
          <cell r="N1404" t="str">
            <v>Liceo Casino de Villagarcía</v>
          </cell>
          <cell r="O1404">
            <v>23515</v>
          </cell>
          <cell r="P1404">
            <v>1964</v>
          </cell>
          <cell r="Q1404" t="str">
            <v>Vet +50 M</v>
          </cell>
          <cell r="R1404" t="str">
            <v>M</v>
          </cell>
        </row>
        <row r="1405">
          <cell r="C1405">
            <v>7949</v>
          </cell>
          <cell r="D1405" t="str">
            <v>Recuna</v>
          </cell>
          <cell r="E1405" t="str">
            <v>Cuiña</v>
          </cell>
          <cell r="F1405" t="str">
            <v>Gonzalo</v>
          </cell>
          <cell r="G1405" t="str">
            <v/>
          </cell>
          <cell r="H1405" t="str">
            <v>RECUNA</v>
          </cell>
          <cell r="I1405" t="str">
            <v>CUIÑA</v>
          </cell>
          <cell r="J1405" t="str">
            <v>GONZALO</v>
          </cell>
          <cell r="K1405" t="str">
            <v/>
          </cell>
          <cell r="L1405" t="str">
            <v>Gonzalo Recuna C.</v>
          </cell>
          <cell r="M1405" t="str">
            <v>Liceo Casino de Villagarcía</v>
          </cell>
          <cell r="N1405" t="str">
            <v>Liceo Casino de Villagarcía</v>
          </cell>
          <cell r="O1405">
            <v>22472</v>
          </cell>
          <cell r="P1405">
            <v>1961</v>
          </cell>
          <cell r="Q1405" t="str">
            <v>Vet +50 M</v>
          </cell>
          <cell r="R1405" t="str">
            <v>M</v>
          </cell>
        </row>
        <row r="1406">
          <cell r="C1406">
            <v>637</v>
          </cell>
          <cell r="D1406" t="str">
            <v>Recuna</v>
          </cell>
          <cell r="E1406" t="str">
            <v>Cuiña</v>
          </cell>
          <cell r="F1406" t="str">
            <v>José</v>
          </cell>
          <cell r="G1406" t="str">
            <v>Luis</v>
          </cell>
          <cell r="H1406" t="str">
            <v>RECUNA</v>
          </cell>
          <cell r="I1406" t="str">
            <v>CUIÑA</v>
          </cell>
          <cell r="J1406" t="str">
            <v>JOSE</v>
          </cell>
          <cell r="K1406" t="str">
            <v>LUIS</v>
          </cell>
          <cell r="L1406" t="str">
            <v>José L. Recuna C.</v>
          </cell>
          <cell r="M1406" t="str">
            <v>Liceo Casino de Villagarcía</v>
          </cell>
          <cell r="N1406" t="str">
            <v>Liceo Casino de Villagarcía</v>
          </cell>
          <cell r="O1406">
            <v>21893</v>
          </cell>
          <cell r="P1406">
            <v>1959</v>
          </cell>
          <cell r="Q1406" t="str">
            <v>Vet +50 M</v>
          </cell>
          <cell r="R1406" t="str">
            <v>M</v>
          </cell>
        </row>
        <row r="1407">
          <cell r="C1407">
            <v>16940</v>
          </cell>
          <cell r="D1407" t="str">
            <v>Recuna</v>
          </cell>
          <cell r="E1407" t="str">
            <v>Porto</v>
          </cell>
          <cell r="F1407" t="str">
            <v>Marcelo</v>
          </cell>
          <cell r="G1407" t="str">
            <v/>
          </cell>
          <cell r="H1407" t="str">
            <v>RECUNA</v>
          </cell>
          <cell r="I1407" t="str">
            <v>PORTO</v>
          </cell>
          <cell r="J1407" t="str">
            <v>MARCELO</v>
          </cell>
          <cell r="K1407" t="str">
            <v/>
          </cell>
          <cell r="L1407" t="str">
            <v>Marcelo Recuna P.</v>
          </cell>
          <cell r="M1407" t="str">
            <v>Liceo Casino de Villagarcía</v>
          </cell>
          <cell r="N1407" t="str">
            <v>Liceo Casino de Villagarcía</v>
          </cell>
          <cell r="O1407">
            <v>37378</v>
          </cell>
          <cell r="P1407">
            <v>2002</v>
          </cell>
          <cell r="Q1407" t="str">
            <v>Infantil M</v>
          </cell>
          <cell r="R1407" t="str">
            <v>M</v>
          </cell>
        </row>
        <row r="1408">
          <cell r="C1408">
            <v>27994</v>
          </cell>
          <cell r="D1408" t="str">
            <v>Rodríguez</v>
          </cell>
          <cell r="E1408" t="str">
            <v>Pérez</v>
          </cell>
          <cell r="F1408" t="str">
            <v>Xavier</v>
          </cell>
          <cell r="H1408" t="str">
            <v>RODRIGUEZ</v>
          </cell>
          <cell r="I1408" t="str">
            <v>PEREZ</v>
          </cell>
          <cell r="J1408" t="str">
            <v>XAVIER</v>
          </cell>
          <cell r="K1408" t="str">
            <v/>
          </cell>
          <cell r="L1408" t="str">
            <v>Xavier Rodríguez P.</v>
          </cell>
          <cell r="M1408" t="str">
            <v>Liceo Casino de Villagarcía</v>
          </cell>
          <cell r="N1408" t="str">
            <v>Liceo Casino de Villagarcía</v>
          </cell>
          <cell r="O1408">
            <v>38019</v>
          </cell>
          <cell r="P1408">
            <v>2004</v>
          </cell>
          <cell r="Q1408" t="str">
            <v>Alevín M</v>
          </cell>
          <cell r="R1408" t="str">
            <v>M</v>
          </cell>
        </row>
        <row r="1409">
          <cell r="C1409">
            <v>23300</v>
          </cell>
          <cell r="D1409" t="str">
            <v>Rodríguez</v>
          </cell>
          <cell r="F1409" t="str">
            <v>Xabi</v>
          </cell>
          <cell r="H1409" t="str">
            <v>RODRIGUEZ</v>
          </cell>
          <cell r="I1409" t="str">
            <v/>
          </cell>
          <cell r="J1409" t="str">
            <v>XABI</v>
          </cell>
          <cell r="K1409" t="str">
            <v/>
          </cell>
          <cell r="L1409" t="str">
            <v>Xabi Rodríguez</v>
          </cell>
          <cell r="M1409" t="str">
            <v>Liceo Casino de Villagarcía</v>
          </cell>
          <cell r="N1409" t="str">
            <v>Liceo Casino de Villagarcía</v>
          </cell>
          <cell r="O1409">
            <v>38353</v>
          </cell>
          <cell r="P1409">
            <v>2005</v>
          </cell>
          <cell r="Q1409" t="str">
            <v>Alevín M</v>
          </cell>
          <cell r="R1409" t="str">
            <v>M</v>
          </cell>
        </row>
        <row r="1410">
          <cell r="C1410">
            <v>16942</v>
          </cell>
          <cell r="D1410" t="str">
            <v>Santos</v>
          </cell>
          <cell r="E1410" t="str">
            <v>Diz</v>
          </cell>
          <cell r="F1410" t="str">
            <v>Carlos</v>
          </cell>
          <cell r="G1410" t="str">
            <v/>
          </cell>
          <cell r="H1410" t="str">
            <v>SANTOS</v>
          </cell>
          <cell r="I1410" t="str">
            <v>DIZ</v>
          </cell>
          <cell r="J1410" t="str">
            <v>CARLOS</v>
          </cell>
          <cell r="K1410" t="str">
            <v/>
          </cell>
          <cell r="L1410" t="str">
            <v>Carlos Santos D.</v>
          </cell>
          <cell r="M1410" t="str">
            <v>Liceo Casino de Villagarcía</v>
          </cell>
          <cell r="N1410" t="str">
            <v>Liceo Casino de Villagarcía</v>
          </cell>
          <cell r="O1410">
            <v>35808</v>
          </cell>
          <cell r="P1410">
            <v>1998</v>
          </cell>
          <cell r="Q1410" t="str">
            <v>Sub-23 M</v>
          </cell>
          <cell r="R1410" t="str">
            <v>M</v>
          </cell>
        </row>
        <row r="1411">
          <cell r="C1411">
            <v>16943</v>
          </cell>
          <cell r="D1411" t="str">
            <v>Santos</v>
          </cell>
          <cell r="E1411" t="str">
            <v>Diz</v>
          </cell>
          <cell r="F1411" t="str">
            <v>Manuel</v>
          </cell>
          <cell r="G1411" t="str">
            <v/>
          </cell>
          <cell r="H1411" t="str">
            <v>SANTOS</v>
          </cell>
          <cell r="I1411" t="str">
            <v>DIZ</v>
          </cell>
          <cell r="J1411" t="str">
            <v>MANUEL</v>
          </cell>
          <cell r="K1411" t="str">
            <v/>
          </cell>
          <cell r="L1411" t="str">
            <v>Manuel Santos D.</v>
          </cell>
          <cell r="M1411" t="str">
            <v>Liceo Casino de Villagarcía</v>
          </cell>
          <cell r="N1411" t="str">
            <v>Liceo Casino de Villagarcía</v>
          </cell>
          <cell r="O1411">
            <v>36318</v>
          </cell>
          <cell r="P1411">
            <v>1999</v>
          </cell>
          <cell r="Q1411" t="str">
            <v>Juvenil M</v>
          </cell>
          <cell r="R1411" t="str">
            <v>M</v>
          </cell>
        </row>
        <row r="1412">
          <cell r="C1412">
            <v>1640</v>
          </cell>
          <cell r="D1412" t="str">
            <v>Tubio</v>
          </cell>
          <cell r="E1412" t="str">
            <v>Villanueva</v>
          </cell>
          <cell r="F1412" t="str">
            <v>Ramón</v>
          </cell>
          <cell r="H1412" t="str">
            <v>TUBIO</v>
          </cell>
          <cell r="I1412" t="str">
            <v>VILLANUEVA</v>
          </cell>
          <cell r="J1412" t="str">
            <v>RAMON</v>
          </cell>
          <cell r="K1412" t="str">
            <v/>
          </cell>
          <cell r="L1412" t="str">
            <v>Ramón Tubio V.</v>
          </cell>
          <cell r="M1412" t="str">
            <v>Liceo Casino de Villagarcía</v>
          </cell>
          <cell r="N1412" t="str">
            <v>Liceo Casino de Villagarcía</v>
          </cell>
          <cell r="O1412">
            <v>27919</v>
          </cell>
          <cell r="P1412">
            <v>1976</v>
          </cell>
          <cell r="Q1412" t="str">
            <v>Vet +40 M</v>
          </cell>
          <cell r="R1412" t="str">
            <v>M</v>
          </cell>
        </row>
        <row r="1413">
          <cell r="C1413">
            <v>19377</v>
          </cell>
          <cell r="D1413" t="str">
            <v>Vázquez</v>
          </cell>
          <cell r="E1413" t="str">
            <v>Gens</v>
          </cell>
          <cell r="F1413" t="str">
            <v>Felipe</v>
          </cell>
          <cell r="G1413" t="str">
            <v/>
          </cell>
          <cell r="H1413" t="str">
            <v>VAZQUEZ</v>
          </cell>
          <cell r="I1413" t="str">
            <v>GENS</v>
          </cell>
          <cell r="J1413" t="str">
            <v>FELIPE</v>
          </cell>
          <cell r="K1413" t="str">
            <v/>
          </cell>
          <cell r="L1413" t="str">
            <v>Felipe Vázquez G.</v>
          </cell>
          <cell r="M1413" t="str">
            <v>Liceo Casino de Villagarcía</v>
          </cell>
          <cell r="N1413" t="str">
            <v>Liceo Casino de Villagarcía</v>
          </cell>
          <cell r="O1413">
            <v>27964</v>
          </cell>
          <cell r="P1413">
            <v>1976</v>
          </cell>
          <cell r="Q1413" t="str">
            <v>Vet +40 M</v>
          </cell>
          <cell r="R1413" t="str">
            <v>M</v>
          </cell>
        </row>
        <row r="1414">
          <cell r="C1414">
            <v>1558</v>
          </cell>
          <cell r="D1414" t="str">
            <v>Alfonso</v>
          </cell>
          <cell r="E1414" t="str">
            <v>Rodríguez</v>
          </cell>
          <cell r="F1414" t="str">
            <v>Salvador</v>
          </cell>
          <cell r="G1414" t="str">
            <v/>
          </cell>
          <cell r="H1414" t="str">
            <v>ALFONSO</v>
          </cell>
          <cell r="I1414" t="str">
            <v>RODRIGUEZ</v>
          </cell>
          <cell r="J1414" t="str">
            <v>SALVADOR</v>
          </cell>
          <cell r="K1414" t="str">
            <v/>
          </cell>
          <cell r="L1414" t="str">
            <v>Salvador Alfonso R.</v>
          </cell>
          <cell r="M1414" t="str">
            <v>Luarca TM</v>
          </cell>
          <cell r="N1414" t="str">
            <v>Luarca TM</v>
          </cell>
          <cell r="O1414">
            <v>27395</v>
          </cell>
          <cell r="P1414">
            <v>1975</v>
          </cell>
          <cell r="Q1414" t="str">
            <v>Vet +40 M</v>
          </cell>
          <cell r="R1414" t="str">
            <v>M</v>
          </cell>
        </row>
        <row r="1415">
          <cell r="C1415">
            <v>50526</v>
          </cell>
          <cell r="D1415" t="str">
            <v>Dopico</v>
          </cell>
          <cell r="F1415" t="str">
            <v>Itziar</v>
          </cell>
          <cell r="H1415" t="str">
            <v>DOPICO</v>
          </cell>
          <cell r="I1415" t="str">
            <v/>
          </cell>
          <cell r="J1415" t="str">
            <v>ITZIAR</v>
          </cell>
          <cell r="K1415" t="str">
            <v/>
          </cell>
          <cell r="L1415" t="str">
            <v>Itziar Dopico</v>
          </cell>
          <cell r="M1415" t="str">
            <v>Luarca TM</v>
          </cell>
          <cell r="N1415" t="str">
            <v>Luarca TM</v>
          </cell>
          <cell r="P1415">
            <v>0</v>
          </cell>
          <cell r="Q1415" t="str">
            <v>- F</v>
          </cell>
          <cell r="R1415" t="str">
            <v>F</v>
          </cell>
        </row>
        <row r="1416">
          <cell r="C1416">
            <v>19472</v>
          </cell>
          <cell r="D1416" t="str">
            <v>Mata</v>
          </cell>
          <cell r="E1416" t="str">
            <v>Vicéns</v>
          </cell>
          <cell r="F1416" t="str">
            <v>Miguel</v>
          </cell>
          <cell r="G1416" t="str">
            <v/>
          </cell>
          <cell r="H1416" t="str">
            <v>MATA</v>
          </cell>
          <cell r="I1416" t="str">
            <v>VICENS</v>
          </cell>
          <cell r="J1416" t="str">
            <v>MIGUEL</v>
          </cell>
          <cell r="K1416" t="str">
            <v/>
          </cell>
          <cell r="L1416" t="str">
            <v>Miguel Mata V.</v>
          </cell>
          <cell r="M1416" t="str">
            <v>Luarca TM</v>
          </cell>
          <cell r="N1416" t="str">
            <v>Luarca TM</v>
          </cell>
          <cell r="O1416">
            <v>35431</v>
          </cell>
          <cell r="P1416">
            <v>1997</v>
          </cell>
          <cell r="Q1416" t="str">
            <v>Sub-23 M</v>
          </cell>
          <cell r="R1416" t="str">
            <v>M</v>
          </cell>
        </row>
        <row r="1417">
          <cell r="C1417">
            <v>19078</v>
          </cell>
          <cell r="D1417" t="str">
            <v>Melendo</v>
          </cell>
          <cell r="E1417" t="str">
            <v>Pérez</v>
          </cell>
          <cell r="F1417" t="str">
            <v>Joaquín</v>
          </cell>
          <cell r="G1417" t="str">
            <v/>
          </cell>
          <cell r="H1417" t="str">
            <v>MELENDO</v>
          </cell>
          <cell r="I1417" t="str">
            <v>PEREZ</v>
          </cell>
          <cell r="J1417" t="str">
            <v>JOAQUIN</v>
          </cell>
          <cell r="K1417" t="str">
            <v/>
          </cell>
          <cell r="L1417" t="str">
            <v>Joaquín Melendo P.</v>
          </cell>
          <cell r="M1417" t="str">
            <v>Luarca TM</v>
          </cell>
          <cell r="N1417" t="str">
            <v>Luarca TM</v>
          </cell>
          <cell r="O1417">
            <v>29952</v>
          </cell>
          <cell r="P1417">
            <v>1982</v>
          </cell>
          <cell r="Q1417" t="str">
            <v>Sénior M</v>
          </cell>
          <cell r="R1417" t="str">
            <v>M</v>
          </cell>
        </row>
        <row r="1418">
          <cell r="C1418">
            <v>17459</v>
          </cell>
          <cell r="D1418" t="str">
            <v>Rodríguez</v>
          </cell>
          <cell r="E1418" t="str">
            <v>Barbón</v>
          </cell>
          <cell r="F1418" t="str">
            <v>Hodei</v>
          </cell>
          <cell r="G1418" t="str">
            <v/>
          </cell>
          <cell r="H1418" t="str">
            <v>RODRIGUEZ</v>
          </cell>
          <cell r="I1418" t="str">
            <v>BARBON</v>
          </cell>
          <cell r="J1418" t="str">
            <v>HODEI</v>
          </cell>
          <cell r="K1418" t="str">
            <v/>
          </cell>
          <cell r="L1418" t="str">
            <v>Hodei Rodríguez B.</v>
          </cell>
          <cell r="M1418" t="str">
            <v>Luarca TM</v>
          </cell>
          <cell r="N1418" t="str">
            <v>Luarca TM</v>
          </cell>
          <cell r="O1418">
            <v>35431</v>
          </cell>
          <cell r="P1418">
            <v>1997</v>
          </cell>
          <cell r="Q1418" t="str">
            <v>Sub-23 M</v>
          </cell>
          <cell r="R1418" t="str">
            <v>M</v>
          </cell>
        </row>
        <row r="1419">
          <cell r="C1419" t="str">
            <v>P501</v>
          </cell>
          <cell r="D1419" t="str">
            <v>Carvalho</v>
          </cell>
          <cell r="E1419" t="str">
            <v/>
          </cell>
          <cell r="F1419" t="str">
            <v>Ricardo</v>
          </cell>
          <cell r="G1419" t="str">
            <v/>
          </cell>
          <cell r="H1419" t="str">
            <v>CARVALHO</v>
          </cell>
          <cell r="I1419" t="str">
            <v/>
          </cell>
          <cell r="J1419" t="str">
            <v>RICARDO</v>
          </cell>
          <cell r="K1419" t="str">
            <v/>
          </cell>
          <cell r="L1419" t="str">
            <v>Ricardo Carvalho</v>
          </cell>
          <cell r="M1419" t="str">
            <v>Matriz</v>
          </cell>
          <cell r="N1419" t="str">
            <v>Matriz</v>
          </cell>
          <cell r="P1419">
            <v>0</v>
          </cell>
          <cell r="Q1419" t="str">
            <v>- M</v>
          </cell>
          <cell r="R1419" t="str">
            <v>M</v>
          </cell>
        </row>
        <row r="1420">
          <cell r="C1420" t="str">
            <v>P506</v>
          </cell>
          <cell r="D1420" t="str">
            <v>Dias</v>
          </cell>
          <cell r="E1420" t="str">
            <v/>
          </cell>
          <cell r="F1420" t="str">
            <v>Pedro</v>
          </cell>
          <cell r="G1420" t="str">
            <v/>
          </cell>
          <cell r="H1420" t="str">
            <v>DIAS</v>
          </cell>
          <cell r="I1420" t="str">
            <v/>
          </cell>
          <cell r="J1420" t="str">
            <v>PEDRO</v>
          </cell>
          <cell r="K1420" t="str">
            <v/>
          </cell>
          <cell r="L1420" t="str">
            <v>Pedro Dias</v>
          </cell>
          <cell r="M1420" t="str">
            <v>Matriz</v>
          </cell>
          <cell r="N1420" t="str">
            <v>Matriz</v>
          </cell>
          <cell r="P1420">
            <v>0</v>
          </cell>
          <cell r="Q1420" t="str">
            <v>- M</v>
          </cell>
          <cell r="R1420" t="str">
            <v>M</v>
          </cell>
        </row>
        <row r="1421">
          <cell r="C1421" t="str">
            <v>P503</v>
          </cell>
          <cell r="D1421" t="str">
            <v>Fernandes</v>
          </cell>
          <cell r="E1421" t="str">
            <v/>
          </cell>
          <cell r="F1421" t="str">
            <v>Ricardo</v>
          </cell>
          <cell r="G1421" t="str">
            <v/>
          </cell>
          <cell r="H1421" t="str">
            <v>FERNANDES</v>
          </cell>
          <cell r="I1421" t="str">
            <v/>
          </cell>
          <cell r="J1421" t="str">
            <v>RICARDO</v>
          </cell>
          <cell r="K1421" t="str">
            <v/>
          </cell>
          <cell r="L1421" t="str">
            <v>Ricardo Fernandes</v>
          </cell>
          <cell r="M1421" t="str">
            <v>Matriz</v>
          </cell>
          <cell r="N1421" t="str">
            <v>Matriz</v>
          </cell>
          <cell r="P1421">
            <v>0</v>
          </cell>
          <cell r="Q1421" t="str">
            <v>- M</v>
          </cell>
          <cell r="R1421" t="str">
            <v>M</v>
          </cell>
        </row>
        <row r="1422">
          <cell r="C1422" t="str">
            <v>P500</v>
          </cell>
          <cell r="D1422" t="str">
            <v>Ferreira</v>
          </cell>
          <cell r="E1422" t="str">
            <v/>
          </cell>
          <cell r="F1422" t="str">
            <v>Bruno</v>
          </cell>
          <cell r="G1422" t="str">
            <v/>
          </cell>
          <cell r="H1422" t="str">
            <v>FERREIRA</v>
          </cell>
          <cell r="I1422" t="str">
            <v/>
          </cell>
          <cell r="J1422" t="str">
            <v>BRUNO</v>
          </cell>
          <cell r="K1422" t="str">
            <v/>
          </cell>
          <cell r="L1422" t="str">
            <v>Bruno Ferreira</v>
          </cell>
          <cell r="M1422" t="str">
            <v>Matriz</v>
          </cell>
          <cell r="N1422" t="str">
            <v>Matriz</v>
          </cell>
          <cell r="P1422">
            <v>0</v>
          </cell>
          <cell r="Q1422" t="str">
            <v>- M</v>
          </cell>
          <cell r="R1422" t="str">
            <v>M</v>
          </cell>
        </row>
        <row r="1423">
          <cell r="C1423" t="str">
            <v>P504</v>
          </cell>
          <cell r="D1423" t="str">
            <v>Ferreira</v>
          </cell>
          <cell r="E1423" t="str">
            <v/>
          </cell>
          <cell r="F1423" t="str">
            <v>Leandro</v>
          </cell>
          <cell r="G1423" t="str">
            <v/>
          </cell>
          <cell r="H1423" t="str">
            <v>FERREIRA</v>
          </cell>
          <cell r="I1423" t="str">
            <v/>
          </cell>
          <cell r="J1423" t="str">
            <v>LEANDRO</v>
          </cell>
          <cell r="K1423" t="str">
            <v/>
          </cell>
          <cell r="L1423" t="str">
            <v>Leandro Ferreira</v>
          </cell>
          <cell r="M1423" t="str">
            <v>Matriz</v>
          </cell>
          <cell r="N1423" t="str">
            <v>Matriz</v>
          </cell>
          <cell r="P1423">
            <v>0</v>
          </cell>
          <cell r="Q1423" t="str">
            <v>- M</v>
          </cell>
          <cell r="R1423" t="str">
            <v>M</v>
          </cell>
        </row>
        <row r="1424">
          <cell r="C1424" t="str">
            <v>P505</v>
          </cell>
          <cell r="D1424" t="str">
            <v>Marques</v>
          </cell>
          <cell r="E1424" t="str">
            <v/>
          </cell>
          <cell r="F1424" t="str">
            <v>Sergio</v>
          </cell>
          <cell r="G1424" t="str">
            <v/>
          </cell>
          <cell r="H1424" t="str">
            <v>MARQUES</v>
          </cell>
          <cell r="I1424" t="str">
            <v/>
          </cell>
          <cell r="J1424" t="str">
            <v>SERGIO</v>
          </cell>
          <cell r="K1424" t="str">
            <v/>
          </cell>
          <cell r="L1424" t="str">
            <v>Sergio Marques</v>
          </cell>
          <cell r="M1424" t="str">
            <v>Matriz</v>
          </cell>
          <cell r="N1424" t="str">
            <v>Matriz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P502</v>
          </cell>
          <cell r="D1425" t="str">
            <v>Miranda</v>
          </cell>
          <cell r="E1425" t="str">
            <v/>
          </cell>
          <cell r="F1425" t="str">
            <v>Pedro</v>
          </cell>
          <cell r="G1425" t="str">
            <v/>
          </cell>
          <cell r="H1425" t="str">
            <v>MIRANDA</v>
          </cell>
          <cell r="I1425" t="str">
            <v/>
          </cell>
          <cell r="J1425" t="str">
            <v>PEDRO</v>
          </cell>
          <cell r="K1425" t="str">
            <v/>
          </cell>
          <cell r="L1425" t="str">
            <v>Pedro Miranda</v>
          </cell>
          <cell r="M1425" t="str">
            <v>Matriz</v>
          </cell>
          <cell r="N1425" t="str">
            <v>Matriz</v>
          </cell>
          <cell r="P1425">
            <v>0</v>
          </cell>
          <cell r="Q1425" t="str">
            <v>- M</v>
          </cell>
          <cell r="R1425" t="str">
            <v>M</v>
          </cell>
        </row>
        <row r="1426">
          <cell r="C1426">
            <v>6977</v>
          </cell>
          <cell r="D1426" t="str">
            <v>Alonso</v>
          </cell>
          <cell r="E1426" t="str">
            <v>Vázquez</v>
          </cell>
          <cell r="F1426" t="str">
            <v>José</v>
          </cell>
          <cell r="G1426" t="str">
            <v>Manuel</v>
          </cell>
          <cell r="H1426" t="str">
            <v>ALONSO</v>
          </cell>
          <cell r="I1426" t="str">
            <v>VAZQUEZ</v>
          </cell>
          <cell r="J1426" t="str">
            <v>JOSE</v>
          </cell>
          <cell r="K1426" t="str">
            <v>MANUEL</v>
          </cell>
          <cell r="L1426" t="str">
            <v>José M. Alonso V.</v>
          </cell>
          <cell r="M1426" t="str">
            <v>Monteferreiros Tenis Mesa</v>
          </cell>
          <cell r="N1426" t="str">
            <v>Monteferreiros Tenis Mesa</v>
          </cell>
          <cell r="O1426">
            <v>25087</v>
          </cell>
          <cell r="P1426">
            <v>1968</v>
          </cell>
          <cell r="Q1426" t="str">
            <v>Vet +40 M</v>
          </cell>
          <cell r="R1426" t="str">
            <v>M</v>
          </cell>
        </row>
        <row r="1427">
          <cell r="C1427">
            <v>22810</v>
          </cell>
          <cell r="D1427" t="str">
            <v>Domínguez</v>
          </cell>
          <cell r="E1427" t="str">
            <v>Iglesias</v>
          </cell>
          <cell r="F1427" t="str">
            <v>Óscar</v>
          </cell>
          <cell r="H1427" t="str">
            <v>DOMINGUEZ</v>
          </cell>
          <cell r="I1427" t="str">
            <v>IGLESIAS</v>
          </cell>
          <cell r="J1427" t="str">
            <v>OSCAR</v>
          </cell>
          <cell r="K1427" t="str">
            <v/>
          </cell>
          <cell r="L1427" t="str">
            <v>Óscar Domínguez I.</v>
          </cell>
          <cell r="M1427" t="str">
            <v>Monteferreiros Tenis Mesa</v>
          </cell>
          <cell r="N1427" t="str">
            <v>Monteferreiros Tenis Mesa</v>
          </cell>
          <cell r="O1427">
            <v>36456</v>
          </cell>
          <cell r="P1427">
            <v>1999</v>
          </cell>
          <cell r="Q1427" t="str">
            <v>Juvenil M</v>
          </cell>
          <cell r="R1427" t="str">
            <v>M</v>
          </cell>
        </row>
        <row r="1428">
          <cell r="C1428">
            <v>14594</v>
          </cell>
          <cell r="D1428" t="str">
            <v>Fernández</v>
          </cell>
          <cell r="E1428" t="str">
            <v>Burgo</v>
          </cell>
          <cell r="F1428" t="str">
            <v>Jacinto</v>
          </cell>
          <cell r="G1428" t="str">
            <v/>
          </cell>
          <cell r="H1428" t="str">
            <v>FERNANDEZ</v>
          </cell>
          <cell r="I1428" t="str">
            <v>BURGO</v>
          </cell>
          <cell r="J1428" t="str">
            <v>JACINTO</v>
          </cell>
          <cell r="K1428" t="str">
            <v/>
          </cell>
          <cell r="L1428" t="str">
            <v>Jacinto Fernández B.</v>
          </cell>
          <cell r="M1428" t="str">
            <v>Monteferreiros Tenis Mesa</v>
          </cell>
          <cell r="N1428" t="str">
            <v>Monteferreiros Tenis Mesa</v>
          </cell>
          <cell r="O1428">
            <v>21746</v>
          </cell>
          <cell r="P1428">
            <v>1959</v>
          </cell>
          <cell r="Q1428" t="str">
            <v>Vet +50 M</v>
          </cell>
          <cell r="R1428" t="str">
            <v>M</v>
          </cell>
        </row>
        <row r="1429">
          <cell r="C1429">
            <v>50066</v>
          </cell>
          <cell r="D1429" t="str">
            <v>Fernández</v>
          </cell>
          <cell r="E1429" t="str">
            <v>Rodríguez</v>
          </cell>
          <cell r="F1429" t="str">
            <v>José</v>
          </cell>
          <cell r="G1429" t="str">
            <v>V.</v>
          </cell>
          <cell r="H1429" t="str">
            <v>FERNANDEZ</v>
          </cell>
          <cell r="I1429" t="str">
            <v>RODRIGUEZ</v>
          </cell>
          <cell r="J1429" t="str">
            <v>JOSE</v>
          </cell>
          <cell r="K1429" t="str">
            <v>V.</v>
          </cell>
          <cell r="L1429" t="str">
            <v>José V. Fernández R.</v>
          </cell>
          <cell r="M1429" t="str">
            <v>Monteferreiros Tenis Mesa</v>
          </cell>
          <cell r="N1429" t="str">
            <v>Monteferreiros Tenis Mesa</v>
          </cell>
          <cell r="O1429">
            <v>19370</v>
          </cell>
          <cell r="P1429">
            <v>1953</v>
          </cell>
          <cell r="Q1429" t="str">
            <v>Vet +60 M</v>
          </cell>
          <cell r="R1429" t="str">
            <v>M</v>
          </cell>
        </row>
        <row r="1430">
          <cell r="C1430">
            <v>20024</v>
          </cell>
          <cell r="D1430" t="str">
            <v>Fonterosa</v>
          </cell>
          <cell r="E1430" t="str">
            <v>Barbosa</v>
          </cell>
          <cell r="F1430" t="str">
            <v>Alejandro</v>
          </cell>
          <cell r="G1430" t="str">
            <v/>
          </cell>
          <cell r="H1430" t="str">
            <v>FONTEROSA</v>
          </cell>
          <cell r="I1430" t="str">
            <v>BARBOSA</v>
          </cell>
          <cell r="J1430" t="str">
            <v>ALEJANDRO</v>
          </cell>
          <cell r="K1430" t="str">
            <v/>
          </cell>
          <cell r="L1430" t="str">
            <v>Alejandro Fonterosa B.</v>
          </cell>
          <cell r="M1430" t="str">
            <v>Monteferreiros Tenis Mesa</v>
          </cell>
          <cell r="N1430" t="str">
            <v>Monteferreiros Tenis Mesa</v>
          </cell>
          <cell r="O1430">
            <v>25297</v>
          </cell>
          <cell r="P1430">
            <v>1969</v>
          </cell>
          <cell r="Q1430" t="str">
            <v>Vet +40 M</v>
          </cell>
          <cell r="R1430" t="str">
            <v>M</v>
          </cell>
        </row>
        <row r="1431">
          <cell r="C1431">
            <v>50065</v>
          </cell>
          <cell r="D1431" t="str">
            <v>García</v>
          </cell>
          <cell r="E1431" t="str">
            <v>Álvarez</v>
          </cell>
          <cell r="F1431" t="str">
            <v>Leandro</v>
          </cell>
          <cell r="G1431" t="str">
            <v/>
          </cell>
          <cell r="H1431" t="str">
            <v>GARCIA</v>
          </cell>
          <cell r="I1431" t="str">
            <v>ALVAREZ</v>
          </cell>
          <cell r="J1431" t="str">
            <v>LEANDRO</v>
          </cell>
          <cell r="K1431" t="str">
            <v/>
          </cell>
          <cell r="L1431" t="str">
            <v>Leandro García Á.</v>
          </cell>
          <cell r="M1431" t="str">
            <v>Monteferreiros Tenis Mesa</v>
          </cell>
          <cell r="N1431" t="str">
            <v>Monteferreiros Tenis Mesa</v>
          </cell>
          <cell r="O1431">
            <v>36781</v>
          </cell>
          <cell r="P1431">
            <v>2000</v>
          </cell>
          <cell r="Q1431" t="str">
            <v>Juvenil M</v>
          </cell>
          <cell r="R1431" t="str">
            <v>M</v>
          </cell>
        </row>
        <row r="1432">
          <cell r="C1432">
            <v>1412</v>
          </cell>
          <cell r="D1432" t="str">
            <v>García</v>
          </cell>
          <cell r="E1432" t="str">
            <v>Carballido</v>
          </cell>
          <cell r="F1432" t="str">
            <v>Francisco</v>
          </cell>
          <cell r="G1432" t="str">
            <v/>
          </cell>
          <cell r="H1432" t="str">
            <v>GARCIA</v>
          </cell>
          <cell r="I1432" t="str">
            <v>CARBALLIDO</v>
          </cell>
          <cell r="J1432" t="str">
            <v>FRANCISCO</v>
          </cell>
          <cell r="K1432" t="str">
            <v/>
          </cell>
          <cell r="L1432" t="str">
            <v>Francisco García C.</v>
          </cell>
          <cell r="M1432" t="str">
            <v>Monteferreiros Tenis Mesa</v>
          </cell>
          <cell r="N1432" t="str">
            <v>Monteferreiros Tenis Mesa</v>
          </cell>
          <cell r="O1432">
            <v>26715</v>
          </cell>
          <cell r="P1432">
            <v>1973</v>
          </cell>
          <cell r="Q1432" t="str">
            <v>Vet +40 M</v>
          </cell>
          <cell r="R1432" t="str">
            <v>M</v>
          </cell>
        </row>
        <row r="1433">
          <cell r="C1433">
            <v>14595</v>
          </cell>
          <cell r="D1433" t="str">
            <v>González</v>
          </cell>
          <cell r="E1433" t="str">
            <v>Rodríguez</v>
          </cell>
          <cell r="F1433" t="str">
            <v>Aquilino</v>
          </cell>
          <cell r="G1433" t="str">
            <v/>
          </cell>
          <cell r="H1433" t="str">
            <v>GONZALEZ</v>
          </cell>
          <cell r="I1433" t="str">
            <v>RODRIGUEZ</v>
          </cell>
          <cell r="J1433" t="str">
            <v>AQUILINO</v>
          </cell>
          <cell r="K1433" t="str">
            <v/>
          </cell>
          <cell r="L1433" t="str">
            <v>Aquilino González R.</v>
          </cell>
          <cell r="M1433" t="str">
            <v>Monteferreiros Tenis Mesa</v>
          </cell>
          <cell r="N1433" t="str">
            <v>Monteferreiros Tenis Mesa</v>
          </cell>
          <cell r="O1433">
            <v>25273</v>
          </cell>
          <cell r="P1433">
            <v>1969</v>
          </cell>
          <cell r="Q1433" t="str">
            <v>Vet +40 M</v>
          </cell>
          <cell r="R1433" t="str">
            <v>M</v>
          </cell>
        </row>
        <row r="1434">
          <cell r="C1434">
            <v>28017</v>
          </cell>
          <cell r="D1434" t="str">
            <v>Guiomar</v>
          </cell>
          <cell r="E1434" t="str">
            <v>Mariño</v>
          </cell>
          <cell r="F1434" t="str">
            <v>Brais</v>
          </cell>
          <cell r="H1434" t="str">
            <v>GUIOMAR</v>
          </cell>
          <cell r="I1434" t="str">
            <v>MARIÑO</v>
          </cell>
          <cell r="J1434" t="str">
            <v>BRAIS</v>
          </cell>
          <cell r="K1434" t="str">
            <v/>
          </cell>
          <cell r="L1434" t="str">
            <v>Brais Guiomar M.</v>
          </cell>
          <cell r="M1434" t="str">
            <v>Monteferreiros Tenis Mesa</v>
          </cell>
          <cell r="N1434" t="str">
            <v>Monteferreiros Tenis Mesa</v>
          </cell>
          <cell r="O1434">
            <v>36201</v>
          </cell>
          <cell r="P1434">
            <v>1999</v>
          </cell>
          <cell r="Q1434" t="str">
            <v>Juvenil M</v>
          </cell>
          <cell r="R1434" t="str">
            <v>M</v>
          </cell>
        </row>
        <row r="1435">
          <cell r="C1435">
            <v>22751</v>
          </cell>
          <cell r="D1435" t="str">
            <v>Lorenzo</v>
          </cell>
          <cell r="E1435" t="str">
            <v>Ares</v>
          </cell>
          <cell r="F1435" t="str">
            <v>Marcos</v>
          </cell>
          <cell r="H1435" t="str">
            <v>LORENZO</v>
          </cell>
          <cell r="I1435" t="str">
            <v>ARES</v>
          </cell>
          <cell r="J1435" t="str">
            <v>MARCOS</v>
          </cell>
          <cell r="K1435" t="str">
            <v/>
          </cell>
          <cell r="L1435" t="str">
            <v>Marcos Lorenzo A.</v>
          </cell>
          <cell r="M1435" t="str">
            <v>Monteferreiros Tenis Mesa</v>
          </cell>
          <cell r="N1435" t="str">
            <v>Monteferreiros Tenis Mesa</v>
          </cell>
          <cell r="O1435">
            <v>38770</v>
          </cell>
          <cell r="P1435">
            <v>2006</v>
          </cell>
          <cell r="Q1435" t="str">
            <v>Benjamín M</v>
          </cell>
          <cell r="R1435" t="str">
            <v>M</v>
          </cell>
        </row>
        <row r="1436">
          <cell r="C1436">
            <v>22752</v>
          </cell>
          <cell r="D1436" t="str">
            <v>Lorenzo</v>
          </cell>
          <cell r="E1436" t="str">
            <v>Ares</v>
          </cell>
          <cell r="F1436" t="str">
            <v>Sergio</v>
          </cell>
          <cell r="H1436" t="str">
            <v>LORENZO</v>
          </cell>
          <cell r="I1436" t="str">
            <v>ARES</v>
          </cell>
          <cell r="J1436" t="str">
            <v>SERGIO</v>
          </cell>
          <cell r="K1436" t="str">
            <v/>
          </cell>
          <cell r="L1436" t="str">
            <v>Sergio Lorenzo A.</v>
          </cell>
          <cell r="M1436" t="str">
            <v>Monteferreiros Tenis Mesa</v>
          </cell>
          <cell r="N1436" t="str">
            <v>Monteferreiros Tenis Mesa</v>
          </cell>
          <cell r="O1436">
            <v>36820</v>
          </cell>
          <cell r="P1436">
            <v>2000</v>
          </cell>
          <cell r="Q1436" t="str">
            <v>Juvenil M</v>
          </cell>
          <cell r="R1436" t="str">
            <v>M</v>
          </cell>
        </row>
        <row r="1437">
          <cell r="C1437">
            <v>17395</v>
          </cell>
          <cell r="D1437" t="str">
            <v>Saiz</v>
          </cell>
          <cell r="E1437" t="str">
            <v>Barreiro</v>
          </cell>
          <cell r="F1437" t="str">
            <v>Javier</v>
          </cell>
          <cell r="G1437" t="str">
            <v/>
          </cell>
          <cell r="H1437" t="str">
            <v>SAIZ</v>
          </cell>
          <cell r="I1437" t="str">
            <v>BARREIRO</v>
          </cell>
          <cell r="J1437" t="str">
            <v>JAVIER</v>
          </cell>
          <cell r="K1437" t="str">
            <v/>
          </cell>
          <cell r="L1437" t="str">
            <v>Javier Saiz B.</v>
          </cell>
          <cell r="M1437" t="str">
            <v>Monteferreiros Tenis Mesa</v>
          </cell>
          <cell r="N1437" t="str">
            <v>Monteferreiros Tenis Mesa</v>
          </cell>
          <cell r="O1437">
            <v>27395</v>
          </cell>
          <cell r="P1437">
            <v>1975</v>
          </cell>
          <cell r="Q1437" t="str">
            <v>Vet +40 M</v>
          </cell>
          <cell r="R1437" t="str">
            <v>M</v>
          </cell>
        </row>
        <row r="1438">
          <cell r="C1438">
            <v>15823</v>
          </cell>
          <cell r="D1438" t="str">
            <v>Vázquez</v>
          </cell>
          <cell r="E1438" t="str">
            <v>Pérez</v>
          </cell>
          <cell r="F1438" t="str">
            <v>Ana</v>
          </cell>
          <cell r="G1438" t="str">
            <v>María</v>
          </cell>
          <cell r="H1438" t="str">
            <v>VAZQUEZ</v>
          </cell>
          <cell r="I1438" t="str">
            <v>PEREZ</v>
          </cell>
          <cell r="J1438" t="str">
            <v>ANA</v>
          </cell>
          <cell r="K1438" t="str">
            <v>MARIA</v>
          </cell>
          <cell r="L1438" t="str">
            <v>Ana M. Vázquez P.</v>
          </cell>
          <cell r="M1438" t="str">
            <v>Monteferreiros Tenis Mesa</v>
          </cell>
          <cell r="N1438" t="str">
            <v>Monteferreiros Tenis Mesa</v>
          </cell>
          <cell r="O1438">
            <v>24865</v>
          </cell>
          <cell r="P1438">
            <v>1968</v>
          </cell>
          <cell r="Q1438" t="str">
            <v>Vet +40 F</v>
          </cell>
          <cell r="R1438" t="str">
            <v>F</v>
          </cell>
        </row>
        <row r="1439">
          <cell r="C1439">
            <v>22809</v>
          </cell>
          <cell r="D1439" t="str">
            <v>Vilas</v>
          </cell>
          <cell r="E1439" t="str">
            <v>González</v>
          </cell>
          <cell r="F1439" t="str">
            <v>Saúl</v>
          </cell>
          <cell r="H1439" t="str">
            <v>VILAS</v>
          </cell>
          <cell r="I1439" t="str">
            <v>GONZALEZ</v>
          </cell>
          <cell r="J1439" t="str">
            <v>SAUL</v>
          </cell>
          <cell r="K1439" t="str">
            <v/>
          </cell>
          <cell r="L1439" t="str">
            <v>Saúl Vilas G.</v>
          </cell>
          <cell r="M1439" t="str">
            <v>Monteferreiros Tenis Mesa</v>
          </cell>
          <cell r="N1439" t="str">
            <v>Monteferreiros Tenis Mesa</v>
          </cell>
          <cell r="O1439">
            <v>36490</v>
          </cell>
          <cell r="P1439">
            <v>1999</v>
          </cell>
          <cell r="Q1439" t="str">
            <v>Juvenil M</v>
          </cell>
          <cell r="R1439" t="str">
            <v>M</v>
          </cell>
        </row>
        <row r="1440">
          <cell r="C1440" t="str">
            <v>P120</v>
          </cell>
          <cell r="D1440" t="str">
            <v>Cruz</v>
          </cell>
          <cell r="F1440" t="str">
            <v>André</v>
          </cell>
          <cell r="H1440" t="str">
            <v>CRUZ</v>
          </cell>
          <cell r="I1440" t="str">
            <v/>
          </cell>
          <cell r="J1440" t="str">
            <v>ANDRE</v>
          </cell>
          <cell r="K1440" t="str">
            <v/>
          </cell>
          <cell r="L1440" t="str">
            <v>André Cruz</v>
          </cell>
          <cell r="M1440" t="str">
            <v>NCR Valongo</v>
          </cell>
          <cell r="N1440" t="str">
            <v>NCR Valongo</v>
          </cell>
          <cell r="O1440">
            <v>38718</v>
          </cell>
          <cell r="P1440">
            <v>2006</v>
          </cell>
          <cell r="Q1440" t="str">
            <v>Benjamín M</v>
          </cell>
          <cell r="R1440" t="str">
            <v>M</v>
          </cell>
        </row>
        <row r="1441">
          <cell r="C1441" t="str">
            <v>P130</v>
          </cell>
          <cell r="D1441" t="str">
            <v>Lima</v>
          </cell>
          <cell r="F1441" t="str">
            <v>David</v>
          </cell>
          <cell r="H1441" t="str">
            <v>LIMA</v>
          </cell>
          <cell r="I1441" t="str">
            <v/>
          </cell>
          <cell r="J1441" t="str">
            <v>DAVID</v>
          </cell>
          <cell r="K1441" t="str">
            <v/>
          </cell>
          <cell r="L1441" t="str">
            <v>David Lima</v>
          </cell>
          <cell r="M1441" t="str">
            <v>NCR Valongo</v>
          </cell>
          <cell r="N1441" t="str">
            <v>NCR Valongo</v>
          </cell>
          <cell r="O1441">
            <v>39448</v>
          </cell>
          <cell r="P1441">
            <v>2008</v>
          </cell>
          <cell r="Q1441" t="str">
            <v>Pre-Benjamín M</v>
          </cell>
          <cell r="R1441" t="str">
            <v>M</v>
          </cell>
        </row>
        <row r="1442">
          <cell r="C1442" t="str">
            <v>P131</v>
          </cell>
          <cell r="D1442" t="str">
            <v>Ramalho</v>
          </cell>
          <cell r="F1442" t="str">
            <v>João</v>
          </cell>
          <cell r="H1442" t="str">
            <v>RAMALHO</v>
          </cell>
          <cell r="I1442" t="str">
            <v/>
          </cell>
          <cell r="J1442" t="str">
            <v>JOÃO</v>
          </cell>
          <cell r="K1442" t="str">
            <v/>
          </cell>
          <cell r="L1442" t="str">
            <v>João Ramalho</v>
          </cell>
          <cell r="M1442" t="str">
            <v>NCR Valongo</v>
          </cell>
          <cell r="N1442" t="str">
            <v>NCR Valongo</v>
          </cell>
          <cell r="O1442">
            <v>35796</v>
          </cell>
          <cell r="P1442">
            <v>1998</v>
          </cell>
          <cell r="Q1442" t="str">
            <v>Sub-23 M</v>
          </cell>
          <cell r="R1442" t="str">
            <v>M</v>
          </cell>
        </row>
        <row r="1443">
          <cell r="C1443" t="str">
            <v>P132</v>
          </cell>
          <cell r="D1443" t="str">
            <v>Ramos</v>
          </cell>
          <cell r="F1443" t="str">
            <v>Rui</v>
          </cell>
          <cell r="H1443" t="str">
            <v>RAMOS</v>
          </cell>
          <cell r="I1443" t="str">
            <v/>
          </cell>
          <cell r="J1443" t="str">
            <v>RUI</v>
          </cell>
          <cell r="K1443" t="str">
            <v/>
          </cell>
          <cell r="L1443" t="str">
            <v>Rui Ramos</v>
          </cell>
          <cell r="M1443" t="str">
            <v>NCR Valongo</v>
          </cell>
          <cell r="N1443" t="str">
            <v>NCR Valongo</v>
          </cell>
          <cell r="O1443">
            <v>35796</v>
          </cell>
          <cell r="P1443">
            <v>1998</v>
          </cell>
          <cell r="Q1443" t="str">
            <v>Sub-23 M</v>
          </cell>
          <cell r="R1443" t="str">
            <v>M</v>
          </cell>
        </row>
        <row r="1444">
          <cell r="C1444" t="str">
            <v>P123</v>
          </cell>
          <cell r="D1444" t="str">
            <v>Rodrígues</v>
          </cell>
          <cell r="F1444" t="str">
            <v>Hugo</v>
          </cell>
          <cell r="H1444" t="str">
            <v>RODRIGUES</v>
          </cell>
          <cell r="I1444" t="str">
            <v/>
          </cell>
          <cell r="J1444" t="str">
            <v>HUGO</v>
          </cell>
          <cell r="K1444" t="str">
            <v/>
          </cell>
          <cell r="L1444" t="str">
            <v>Hugo Rodrígues</v>
          </cell>
          <cell r="M1444" t="str">
            <v>NCR Valongo</v>
          </cell>
          <cell r="N1444" t="str">
            <v>NCR Valongo</v>
          </cell>
          <cell r="O1444">
            <v>37257</v>
          </cell>
          <cell r="P1444">
            <v>2002</v>
          </cell>
          <cell r="Q1444" t="str">
            <v>Infantil M</v>
          </cell>
          <cell r="R1444" t="str">
            <v>M</v>
          </cell>
        </row>
        <row r="1445">
          <cell r="C1445" t="str">
            <v>P116</v>
          </cell>
          <cell r="D1445" t="str">
            <v>Teixeira</v>
          </cell>
          <cell r="F1445" t="str">
            <v>Joäo</v>
          </cell>
          <cell r="H1445" t="str">
            <v>TEIXEIRA</v>
          </cell>
          <cell r="I1445" t="str">
            <v/>
          </cell>
          <cell r="J1445" t="str">
            <v>JOÄO</v>
          </cell>
          <cell r="K1445" t="str">
            <v/>
          </cell>
          <cell r="L1445" t="str">
            <v>Joäo Teixeira</v>
          </cell>
          <cell r="M1445" t="str">
            <v>NCR Valongo</v>
          </cell>
          <cell r="N1445" t="str">
            <v>NCR Valongo</v>
          </cell>
          <cell r="O1445">
            <v>38353</v>
          </cell>
          <cell r="P1445">
            <v>2005</v>
          </cell>
          <cell r="Q1445" t="str">
            <v>Alevín M</v>
          </cell>
          <cell r="R1445" t="str">
            <v>M</v>
          </cell>
        </row>
        <row r="1446">
          <cell r="C1446" t="str">
            <v>P129</v>
          </cell>
          <cell r="D1446" t="str">
            <v>Teixeira</v>
          </cell>
          <cell r="F1446" t="str">
            <v>María</v>
          </cell>
          <cell r="H1446" t="str">
            <v>TEIXEIRA</v>
          </cell>
          <cell r="I1446" t="str">
            <v/>
          </cell>
          <cell r="J1446" t="str">
            <v>MARIA</v>
          </cell>
          <cell r="K1446" t="str">
            <v/>
          </cell>
          <cell r="L1446" t="str">
            <v>María Teixeira</v>
          </cell>
          <cell r="M1446" t="str">
            <v>NCR Valongo</v>
          </cell>
          <cell r="N1446" t="str">
            <v>NCR Valongo</v>
          </cell>
          <cell r="O1446">
            <v>40179</v>
          </cell>
          <cell r="P1446">
            <v>2010</v>
          </cell>
          <cell r="Q1446" t="str">
            <v>Pre-Benjamín F</v>
          </cell>
          <cell r="R1446" t="str">
            <v>F</v>
          </cell>
        </row>
        <row r="1447">
          <cell r="C1447">
            <v>27964</v>
          </cell>
          <cell r="D1447" t="str">
            <v>Abelleiro</v>
          </cell>
          <cell r="E1447" t="str">
            <v>Cusido</v>
          </cell>
          <cell r="F1447" t="str">
            <v>Antonio</v>
          </cell>
          <cell r="G1447" t="str">
            <v>Ramiro</v>
          </cell>
          <cell r="H1447" t="str">
            <v>ABELLEIRO</v>
          </cell>
          <cell r="I1447" t="str">
            <v>CUSIDO</v>
          </cell>
          <cell r="J1447" t="str">
            <v>ANTONIO</v>
          </cell>
          <cell r="K1447" t="str">
            <v>RAMIRO</v>
          </cell>
          <cell r="L1447" t="str">
            <v>Antonio R. Abelleiro C.</v>
          </cell>
          <cell r="M1447" t="str">
            <v>Recreo Cultural A Estrada</v>
          </cell>
          <cell r="N1447" t="str">
            <v>Recreo Cultural A Estrada</v>
          </cell>
          <cell r="O1447">
            <v>27558</v>
          </cell>
          <cell r="P1447">
            <v>1975</v>
          </cell>
          <cell r="Q1447" t="str">
            <v>Vet +40 M</v>
          </cell>
          <cell r="R1447" t="str">
            <v>M</v>
          </cell>
        </row>
        <row r="1448">
          <cell r="C1448">
            <v>50618</v>
          </cell>
          <cell r="D1448" t="str">
            <v>Delgado</v>
          </cell>
          <cell r="E1448" t="str">
            <v>Díaz</v>
          </cell>
          <cell r="F1448" t="str">
            <v>Ángel</v>
          </cell>
          <cell r="G1448" t="str">
            <v>Carlos</v>
          </cell>
          <cell r="H1448" t="str">
            <v>DELGADO</v>
          </cell>
          <cell r="I1448" t="str">
            <v>DIAZ</v>
          </cell>
          <cell r="J1448" t="str">
            <v>ANGEL</v>
          </cell>
          <cell r="K1448" t="str">
            <v>CARLOS</v>
          </cell>
          <cell r="L1448" t="str">
            <v>Ángel C. Delgado D.</v>
          </cell>
          <cell r="M1448" t="str">
            <v>Recreo Cultural A Estrada</v>
          </cell>
          <cell r="N1448" t="str">
            <v>Recreo Cultural A Estrada</v>
          </cell>
          <cell r="O1448">
            <v>22915</v>
          </cell>
          <cell r="P1448">
            <v>1962</v>
          </cell>
          <cell r="Q1448" t="str">
            <v>Vet +50 M</v>
          </cell>
          <cell r="R1448" t="str">
            <v>M</v>
          </cell>
        </row>
        <row r="1449">
          <cell r="C1449">
            <v>27960</v>
          </cell>
          <cell r="D1449" t="str">
            <v>Delgado</v>
          </cell>
          <cell r="E1449" t="str">
            <v>Tejedor</v>
          </cell>
          <cell r="F1449" t="str">
            <v>Carlos</v>
          </cell>
          <cell r="H1449" t="str">
            <v>DELGADO</v>
          </cell>
          <cell r="I1449" t="str">
            <v>TEJEDOR</v>
          </cell>
          <cell r="J1449" t="str">
            <v>CARLOS</v>
          </cell>
          <cell r="K1449" t="str">
            <v/>
          </cell>
          <cell r="L1449" t="str">
            <v>Carlos Delgado T.</v>
          </cell>
          <cell r="M1449" t="str">
            <v>Recreo Cultural A Estrada</v>
          </cell>
          <cell r="N1449" t="str">
            <v>Recreo Cultural A Estrada</v>
          </cell>
          <cell r="O1449">
            <v>37503</v>
          </cell>
          <cell r="P1449">
            <v>2002</v>
          </cell>
          <cell r="Q1449" t="str">
            <v>Infantil M</v>
          </cell>
          <cell r="R1449" t="str">
            <v>M</v>
          </cell>
        </row>
        <row r="1450">
          <cell r="C1450">
            <v>27907</v>
          </cell>
          <cell r="D1450" t="str">
            <v>García</v>
          </cell>
          <cell r="E1450" t="str">
            <v>Freire</v>
          </cell>
          <cell r="F1450" t="str">
            <v>Manuel</v>
          </cell>
          <cell r="H1450" t="str">
            <v>GARCIA</v>
          </cell>
          <cell r="I1450" t="str">
            <v>FREIRE</v>
          </cell>
          <cell r="J1450" t="str">
            <v>MANUEL</v>
          </cell>
          <cell r="K1450" t="str">
            <v/>
          </cell>
          <cell r="L1450" t="str">
            <v>Manuel García F.</v>
          </cell>
          <cell r="M1450" t="str">
            <v>Recreo Cultural A Estrada</v>
          </cell>
          <cell r="N1450" t="str">
            <v>Recreo Cultural A Estrada</v>
          </cell>
          <cell r="O1450">
            <v>29883</v>
          </cell>
          <cell r="P1450">
            <v>1981</v>
          </cell>
          <cell r="Q1450" t="str">
            <v>Sénior M</v>
          </cell>
          <cell r="R1450" t="str">
            <v>M</v>
          </cell>
        </row>
        <row r="1451">
          <cell r="C1451">
            <v>50617</v>
          </cell>
          <cell r="D1451" t="str">
            <v>González</v>
          </cell>
          <cell r="E1451" t="str">
            <v>Sanmartín</v>
          </cell>
          <cell r="F1451" t="str">
            <v>Sergio</v>
          </cell>
          <cell r="H1451" t="str">
            <v>GONZALEZ</v>
          </cell>
          <cell r="I1451" t="str">
            <v>SANMARTIN</v>
          </cell>
          <cell r="J1451" t="str">
            <v>SERGIO</v>
          </cell>
          <cell r="K1451" t="str">
            <v/>
          </cell>
          <cell r="L1451" t="str">
            <v>Sergio González S.</v>
          </cell>
          <cell r="M1451" t="str">
            <v>Recreo Cultural A Estrada</v>
          </cell>
          <cell r="N1451" t="str">
            <v>Recreo Cultural A Estrada</v>
          </cell>
          <cell r="O1451">
            <v>37125</v>
          </cell>
          <cell r="P1451">
            <v>2001</v>
          </cell>
          <cell r="Q1451" t="str">
            <v>Juvenil M</v>
          </cell>
          <cell r="R1451" t="str">
            <v>M</v>
          </cell>
        </row>
        <row r="1452">
          <cell r="C1452">
            <v>50616</v>
          </cell>
          <cell r="D1452" t="str">
            <v>López</v>
          </cell>
          <cell r="E1452" t="str">
            <v>Constenla</v>
          </cell>
          <cell r="F1452" t="str">
            <v>Alberto</v>
          </cell>
          <cell r="H1452" t="str">
            <v>LOPEZ</v>
          </cell>
          <cell r="I1452" t="str">
            <v>CONSTENLA</v>
          </cell>
          <cell r="J1452" t="str">
            <v>ALBERTO</v>
          </cell>
          <cell r="K1452" t="str">
            <v/>
          </cell>
          <cell r="L1452" t="str">
            <v>Alberto López C.</v>
          </cell>
          <cell r="M1452" t="str">
            <v>Recreo Cultural A Estrada</v>
          </cell>
          <cell r="N1452" t="str">
            <v>Recreo Cultural A Estrada</v>
          </cell>
          <cell r="O1452">
            <v>36916</v>
          </cell>
          <cell r="P1452">
            <v>2001</v>
          </cell>
          <cell r="Q1452" t="str">
            <v>Juvenil M</v>
          </cell>
          <cell r="R1452" t="str">
            <v>M</v>
          </cell>
        </row>
        <row r="1453">
          <cell r="C1453">
            <v>27963</v>
          </cell>
          <cell r="D1453" t="str">
            <v>López</v>
          </cell>
          <cell r="E1453" t="str">
            <v>Hernánz</v>
          </cell>
          <cell r="F1453" t="str">
            <v>Alberto</v>
          </cell>
          <cell r="H1453" t="str">
            <v>LOPEZ</v>
          </cell>
          <cell r="I1453" t="str">
            <v>HERNANZ</v>
          </cell>
          <cell r="J1453" t="str">
            <v>ALBERTO</v>
          </cell>
          <cell r="K1453" t="str">
            <v/>
          </cell>
          <cell r="L1453" t="str">
            <v>Alberto López H.</v>
          </cell>
          <cell r="M1453" t="str">
            <v>Recreo Cultural A Estrada</v>
          </cell>
          <cell r="N1453" t="str">
            <v>Recreo Cultural A Estrada</v>
          </cell>
          <cell r="O1453">
            <v>37459</v>
          </cell>
          <cell r="P1453">
            <v>2002</v>
          </cell>
          <cell r="Q1453" t="str">
            <v>Infantil M</v>
          </cell>
          <cell r="R1453" t="str">
            <v>M</v>
          </cell>
        </row>
        <row r="1454">
          <cell r="C1454">
            <v>27961</v>
          </cell>
          <cell r="D1454" t="str">
            <v>Marín</v>
          </cell>
          <cell r="E1454" t="str">
            <v>Vidal</v>
          </cell>
          <cell r="F1454" t="str">
            <v>Enrique</v>
          </cell>
          <cell r="G1454" t="str">
            <v>Juan Lorenzo</v>
          </cell>
          <cell r="H1454" t="str">
            <v>MARIN</v>
          </cell>
          <cell r="I1454" t="str">
            <v>VIDAL</v>
          </cell>
          <cell r="J1454" t="str">
            <v>ENRIQUE</v>
          </cell>
          <cell r="K1454" t="str">
            <v>JUAN LORENZO</v>
          </cell>
          <cell r="L1454" t="str">
            <v>Enrique J. Marín V.</v>
          </cell>
          <cell r="M1454" t="str">
            <v>Recreo Cultural A Estrada</v>
          </cell>
          <cell r="N1454" t="str">
            <v>Recreo Cultural A Estrada</v>
          </cell>
          <cell r="O1454">
            <v>18074</v>
          </cell>
          <cell r="P1454">
            <v>1949</v>
          </cell>
          <cell r="Q1454" t="str">
            <v>Vet +65 M</v>
          </cell>
          <cell r="R1454" t="str">
            <v>M</v>
          </cell>
        </row>
        <row r="1455">
          <cell r="C1455">
            <v>50619</v>
          </cell>
          <cell r="D1455" t="str">
            <v>Marín</v>
          </cell>
          <cell r="E1455" t="str">
            <v>Vidal</v>
          </cell>
          <cell r="F1455" t="str">
            <v>Enrique</v>
          </cell>
          <cell r="G1455" t="str">
            <v>L.</v>
          </cell>
          <cell r="H1455" t="str">
            <v>MARIN</v>
          </cell>
          <cell r="I1455" t="str">
            <v>VIDAL</v>
          </cell>
          <cell r="J1455" t="str">
            <v>ENRIQUE</v>
          </cell>
          <cell r="K1455" t="str">
            <v>L.</v>
          </cell>
          <cell r="L1455" t="str">
            <v>Enrique L. Marín V.</v>
          </cell>
          <cell r="M1455" t="str">
            <v>Recreo Cultural A Estrada</v>
          </cell>
          <cell r="N1455" t="str">
            <v>Recreo Cultural A Estrada</v>
          </cell>
          <cell r="O1455">
            <v>18074</v>
          </cell>
          <cell r="P1455">
            <v>1949</v>
          </cell>
          <cell r="Q1455" t="str">
            <v>Vet +65 M</v>
          </cell>
          <cell r="R1455" t="str">
            <v>M</v>
          </cell>
        </row>
        <row r="1456">
          <cell r="C1456">
            <v>50606</v>
          </cell>
          <cell r="D1456" t="str">
            <v>Pérez</v>
          </cell>
          <cell r="E1456" t="str">
            <v>Vilar</v>
          </cell>
          <cell r="F1456" t="str">
            <v>Pablo</v>
          </cell>
          <cell r="H1456" t="str">
            <v>PEREZ</v>
          </cell>
          <cell r="I1456" t="str">
            <v>VILAR</v>
          </cell>
          <cell r="J1456" t="str">
            <v>PABLO</v>
          </cell>
          <cell r="K1456" t="str">
            <v/>
          </cell>
          <cell r="L1456" t="str">
            <v>Pablo Pérez V.</v>
          </cell>
          <cell r="M1456" t="str">
            <v>Recreo Cultural A Estrada</v>
          </cell>
          <cell r="N1456" t="str">
            <v>Recreo Cultural A Estrada</v>
          </cell>
          <cell r="O1456">
            <v>38573</v>
          </cell>
          <cell r="P1456">
            <v>2005</v>
          </cell>
          <cell r="Q1456" t="str">
            <v>Alevín M</v>
          </cell>
          <cell r="R1456" t="str">
            <v>M</v>
          </cell>
        </row>
        <row r="1457">
          <cell r="C1457">
            <v>50605</v>
          </cell>
          <cell r="D1457" t="str">
            <v>Ramos</v>
          </cell>
          <cell r="E1457" t="str">
            <v>Mato</v>
          </cell>
          <cell r="F1457" t="str">
            <v>José</v>
          </cell>
          <cell r="G1457" t="str">
            <v>Ramón</v>
          </cell>
          <cell r="H1457" t="str">
            <v>RAMOS</v>
          </cell>
          <cell r="I1457" t="str">
            <v>MATO</v>
          </cell>
          <cell r="J1457" t="str">
            <v>JOSE</v>
          </cell>
          <cell r="K1457" t="str">
            <v>RAMON</v>
          </cell>
          <cell r="L1457" t="str">
            <v>José R. Ramos M.</v>
          </cell>
          <cell r="M1457" t="str">
            <v>Recreo Cultural A Estrada</v>
          </cell>
          <cell r="N1457" t="str">
            <v>Recreo Cultural A Estrada</v>
          </cell>
          <cell r="O1457">
            <v>26953</v>
          </cell>
          <cell r="P1457">
            <v>1973</v>
          </cell>
          <cell r="Q1457" t="str">
            <v>Vet +40 M</v>
          </cell>
          <cell r="R1457" t="str">
            <v>M</v>
          </cell>
        </row>
        <row r="1458">
          <cell r="C1458" t="str">
            <v>P509</v>
          </cell>
          <cell r="D1458" t="str">
            <v>Cruz</v>
          </cell>
          <cell r="E1458" t="str">
            <v/>
          </cell>
          <cell r="F1458" t="str">
            <v>Ana</v>
          </cell>
          <cell r="G1458" t="str">
            <v/>
          </cell>
          <cell r="H1458" t="str">
            <v>CRUZ</v>
          </cell>
          <cell r="I1458" t="str">
            <v/>
          </cell>
          <cell r="J1458" t="str">
            <v>ANA</v>
          </cell>
          <cell r="K1458" t="str">
            <v/>
          </cell>
          <cell r="L1458" t="str">
            <v>Ana Cruz</v>
          </cell>
          <cell r="M1458" t="str">
            <v>Regufe</v>
          </cell>
          <cell r="N1458" t="str">
            <v>Regufe</v>
          </cell>
          <cell r="O1458">
            <v>38397</v>
          </cell>
          <cell r="P1458">
            <v>2005</v>
          </cell>
          <cell r="Q1458" t="str">
            <v>Alevín F</v>
          </cell>
          <cell r="R1458" t="str">
            <v>F</v>
          </cell>
        </row>
        <row r="1459">
          <cell r="C1459" t="str">
            <v>P508</v>
          </cell>
          <cell r="D1459" t="str">
            <v>Ferraz</v>
          </cell>
          <cell r="E1459" t="str">
            <v/>
          </cell>
          <cell r="F1459" t="str">
            <v>Fabio</v>
          </cell>
          <cell r="G1459" t="str">
            <v/>
          </cell>
          <cell r="H1459" t="str">
            <v>FERRAZ</v>
          </cell>
          <cell r="I1459" t="str">
            <v/>
          </cell>
          <cell r="J1459" t="str">
            <v>FABIO</v>
          </cell>
          <cell r="K1459" t="str">
            <v/>
          </cell>
          <cell r="L1459" t="str">
            <v>Fabio Ferraz</v>
          </cell>
          <cell r="M1459" t="str">
            <v>Regufe</v>
          </cell>
          <cell r="N1459" t="str">
            <v>Regufe</v>
          </cell>
          <cell r="P1459">
            <v>0</v>
          </cell>
          <cell r="Q1459" t="str">
            <v>- M</v>
          </cell>
          <cell r="R1459" t="str">
            <v>M</v>
          </cell>
        </row>
        <row r="1460">
          <cell r="C1460" t="str">
            <v>P511</v>
          </cell>
          <cell r="D1460" t="str">
            <v>Maranha</v>
          </cell>
          <cell r="E1460" t="str">
            <v/>
          </cell>
          <cell r="F1460" t="str">
            <v>Mariana</v>
          </cell>
          <cell r="G1460" t="str">
            <v/>
          </cell>
          <cell r="H1460" t="str">
            <v>MARANHA</v>
          </cell>
          <cell r="I1460" t="str">
            <v/>
          </cell>
          <cell r="J1460" t="str">
            <v>MARIANA</v>
          </cell>
          <cell r="K1460" t="str">
            <v/>
          </cell>
          <cell r="L1460" t="str">
            <v>Mariana Maranha</v>
          </cell>
          <cell r="M1460" t="str">
            <v>Regufe</v>
          </cell>
          <cell r="N1460" t="str">
            <v>Regufe</v>
          </cell>
          <cell r="O1460">
            <v>36489</v>
          </cell>
          <cell r="P1460">
            <v>1999</v>
          </cell>
          <cell r="Q1460" t="str">
            <v>Juvenil F</v>
          </cell>
          <cell r="R1460" t="str">
            <v>F</v>
          </cell>
        </row>
        <row r="1461">
          <cell r="C1461" t="str">
            <v>P507</v>
          </cell>
          <cell r="D1461" t="str">
            <v>Moça</v>
          </cell>
          <cell r="E1461" t="str">
            <v/>
          </cell>
          <cell r="F1461" t="str">
            <v>Manuel</v>
          </cell>
          <cell r="G1461" t="str">
            <v/>
          </cell>
          <cell r="H1461" t="str">
            <v>MOÇA</v>
          </cell>
          <cell r="I1461" t="str">
            <v/>
          </cell>
          <cell r="J1461" t="str">
            <v>MANUEL</v>
          </cell>
          <cell r="K1461" t="str">
            <v/>
          </cell>
          <cell r="L1461" t="str">
            <v>Manuel Moça</v>
          </cell>
          <cell r="M1461" t="str">
            <v>Regufe</v>
          </cell>
          <cell r="N1461" t="str">
            <v>Regufe</v>
          </cell>
          <cell r="P1461">
            <v>0</v>
          </cell>
          <cell r="Q1461" t="str">
            <v>- M</v>
          </cell>
          <cell r="R1461" t="str">
            <v>M</v>
          </cell>
        </row>
        <row r="1462">
          <cell r="C1462" t="str">
            <v>P510</v>
          </cell>
          <cell r="D1462" t="str">
            <v>Postiga</v>
          </cell>
          <cell r="E1462" t="str">
            <v/>
          </cell>
          <cell r="F1462" t="str">
            <v>Mara</v>
          </cell>
          <cell r="G1462" t="str">
            <v/>
          </cell>
          <cell r="H1462" t="str">
            <v>POSTIGA</v>
          </cell>
          <cell r="I1462" t="str">
            <v/>
          </cell>
          <cell r="J1462" t="str">
            <v>MARA</v>
          </cell>
          <cell r="K1462" t="str">
            <v/>
          </cell>
          <cell r="L1462" t="str">
            <v>Mara Postiga</v>
          </cell>
          <cell r="M1462" t="str">
            <v>Regufe</v>
          </cell>
          <cell r="N1462" t="str">
            <v>Regufe</v>
          </cell>
          <cell r="O1462">
            <v>36544</v>
          </cell>
          <cell r="P1462">
            <v>2000</v>
          </cell>
          <cell r="Q1462" t="str">
            <v>Juvenil F</v>
          </cell>
          <cell r="R1462" t="str">
            <v>F</v>
          </cell>
        </row>
        <row r="1463">
          <cell r="C1463">
            <v>20868</v>
          </cell>
          <cell r="D1463" t="str">
            <v>Abollo</v>
          </cell>
          <cell r="E1463" t="str">
            <v>Piñón</v>
          </cell>
          <cell r="F1463" t="str">
            <v>Manuel</v>
          </cell>
          <cell r="G1463" t="str">
            <v/>
          </cell>
          <cell r="H1463" t="str">
            <v>ABOLLO</v>
          </cell>
          <cell r="I1463" t="str">
            <v>PIÑON</v>
          </cell>
          <cell r="J1463" t="str">
            <v>MANUEL</v>
          </cell>
          <cell r="K1463" t="str">
            <v/>
          </cell>
          <cell r="L1463" t="str">
            <v>Manuel Abollo P.</v>
          </cell>
          <cell r="M1463" t="str">
            <v>Ribadumia Tenis de Mesa</v>
          </cell>
          <cell r="N1463" t="str">
            <v>Ribadumia Tenis de Mesa</v>
          </cell>
          <cell r="O1463">
            <v>39762</v>
          </cell>
          <cell r="P1463">
            <v>2008</v>
          </cell>
          <cell r="Q1463" t="str">
            <v>Pre-Benjamín M</v>
          </cell>
          <cell r="R1463" t="str">
            <v>M</v>
          </cell>
        </row>
        <row r="1464">
          <cell r="C1464">
            <v>10341</v>
          </cell>
          <cell r="D1464" t="str">
            <v>Álvarez</v>
          </cell>
          <cell r="E1464" t="str">
            <v>García</v>
          </cell>
          <cell r="F1464" t="str">
            <v>Iván</v>
          </cell>
          <cell r="G1464" t="str">
            <v/>
          </cell>
          <cell r="H1464" t="str">
            <v>ALVAREZ</v>
          </cell>
          <cell r="I1464" t="str">
            <v>GARCIA</v>
          </cell>
          <cell r="J1464" t="str">
            <v>IVAN</v>
          </cell>
          <cell r="K1464" t="str">
            <v/>
          </cell>
          <cell r="L1464" t="str">
            <v>Iván Álvarez G.</v>
          </cell>
          <cell r="M1464" t="str">
            <v>Ribadumia Tenis de Mesa</v>
          </cell>
          <cell r="N1464" t="str">
            <v>Ribadumia Tenis de Mesa</v>
          </cell>
          <cell r="O1464">
            <v>34272</v>
          </cell>
          <cell r="P1464">
            <v>1993</v>
          </cell>
          <cell r="Q1464" t="str">
            <v>Sénior M</v>
          </cell>
          <cell r="R1464" t="str">
            <v>M</v>
          </cell>
        </row>
        <row r="1465">
          <cell r="C1465">
            <v>27435</v>
          </cell>
          <cell r="D1465" t="str">
            <v>Barreiro</v>
          </cell>
          <cell r="E1465" t="str">
            <v>Santamaría</v>
          </cell>
          <cell r="F1465" t="str">
            <v>Pablo</v>
          </cell>
          <cell r="H1465" t="str">
            <v>BARREIRO</v>
          </cell>
          <cell r="I1465" t="str">
            <v>SANTAMARIA</v>
          </cell>
          <cell r="J1465" t="str">
            <v>PABLO</v>
          </cell>
          <cell r="K1465" t="str">
            <v/>
          </cell>
          <cell r="L1465" t="str">
            <v>Pablo Barreiro S.</v>
          </cell>
          <cell r="M1465" t="str">
            <v>Ribadumia Tenis de Mesa</v>
          </cell>
          <cell r="N1465" t="str">
            <v>Ribadumia Tenis de Mesa</v>
          </cell>
          <cell r="O1465">
            <v>37381</v>
          </cell>
          <cell r="P1465">
            <v>2002</v>
          </cell>
          <cell r="Q1465" t="str">
            <v>Infantil M</v>
          </cell>
          <cell r="R1465" t="str">
            <v>M</v>
          </cell>
        </row>
        <row r="1466">
          <cell r="C1466">
            <v>16937</v>
          </cell>
          <cell r="D1466" t="str">
            <v>Boo</v>
          </cell>
          <cell r="E1466" t="str">
            <v>Vallejo</v>
          </cell>
          <cell r="F1466" t="str">
            <v>Marcos</v>
          </cell>
          <cell r="G1466" t="str">
            <v/>
          </cell>
          <cell r="H1466" t="str">
            <v>BOO</v>
          </cell>
          <cell r="I1466" t="str">
            <v>VALLEJO</v>
          </cell>
          <cell r="J1466" t="str">
            <v>MARCOS</v>
          </cell>
          <cell r="K1466" t="str">
            <v/>
          </cell>
          <cell r="L1466" t="str">
            <v>Marcos Boo V.</v>
          </cell>
          <cell r="M1466" t="str">
            <v>Ribadumia Tenis de Mesa</v>
          </cell>
          <cell r="N1466" t="str">
            <v>Ribadumia Tenis de Mesa</v>
          </cell>
          <cell r="O1466">
            <v>36530</v>
          </cell>
          <cell r="P1466">
            <v>2000</v>
          </cell>
          <cell r="Q1466" t="str">
            <v>Juvenil M</v>
          </cell>
          <cell r="R1466" t="str">
            <v>M</v>
          </cell>
        </row>
        <row r="1467">
          <cell r="C1467">
            <v>10343</v>
          </cell>
          <cell r="D1467" t="str">
            <v>Doval</v>
          </cell>
          <cell r="E1467" t="str">
            <v>Salgado</v>
          </cell>
          <cell r="F1467" t="str">
            <v>Miguel</v>
          </cell>
          <cell r="G1467" t="str">
            <v/>
          </cell>
          <cell r="H1467" t="str">
            <v>DOVAL</v>
          </cell>
          <cell r="I1467" t="str">
            <v>SALGADO</v>
          </cell>
          <cell r="J1467" t="str">
            <v>MIGUEL</v>
          </cell>
          <cell r="K1467" t="str">
            <v/>
          </cell>
          <cell r="L1467" t="str">
            <v>Miguel Doval S.</v>
          </cell>
          <cell r="M1467" t="str">
            <v>Ribadumia Tenis de Mesa</v>
          </cell>
          <cell r="N1467" t="str">
            <v>Ribadumia Tenis de Mesa</v>
          </cell>
          <cell r="O1467">
            <v>35447</v>
          </cell>
          <cell r="P1467">
            <v>1997</v>
          </cell>
          <cell r="Q1467" t="str">
            <v>Sub-23 M</v>
          </cell>
          <cell r="R1467" t="str">
            <v>M</v>
          </cell>
        </row>
        <row r="1468">
          <cell r="C1468">
            <v>28709</v>
          </cell>
          <cell r="D1468" t="str">
            <v>Forte</v>
          </cell>
          <cell r="E1468" t="str">
            <v>Leyenda</v>
          </cell>
          <cell r="F1468" t="str">
            <v>Laura</v>
          </cell>
          <cell r="H1468" t="str">
            <v>FORTE</v>
          </cell>
          <cell r="I1468" t="str">
            <v>LEYENDA</v>
          </cell>
          <cell r="J1468" t="str">
            <v>LAURA</v>
          </cell>
          <cell r="K1468" t="str">
            <v/>
          </cell>
          <cell r="L1468" t="str">
            <v>Laura Forte L.</v>
          </cell>
          <cell r="M1468" t="str">
            <v>Ribadumia Tenis de Mesa</v>
          </cell>
          <cell r="N1468" t="str">
            <v>Ribadumia Tenis de Mesa</v>
          </cell>
          <cell r="O1468">
            <v>39135</v>
          </cell>
          <cell r="P1468">
            <v>2007</v>
          </cell>
          <cell r="Q1468" t="str">
            <v>Benjamín F</v>
          </cell>
          <cell r="R1468" t="str">
            <v>F</v>
          </cell>
        </row>
        <row r="1469">
          <cell r="C1469">
            <v>16944</v>
          </cell>
          <cell r="D1469" t="str">
            <v>García</v>
          </cell>
          <cell r="E1469" t="str">
            <v>Lobato</v>
          </cell>
          <cell r="F1469" t="str">
            <v>Manuel</v>
          </cell>
          <cell r="G1469" t="str">
            <v>Ángel</v>
          </cell>
          <cell r="H1469" t="str">
            <v>GARCIA</v>
          </cell>
          <cell r="I1469" t="str">
            <v>LOBATO</v>
          </cell>
          <cell r="J1469" t="str">
            <v>MANUEL</v>
          </cell>
          <cell r="K1469" t="str">
            <v>ANGEL</v>
          </cell>
          <cell r="L1469" t="str">
            <v>Manuel Á. García L.</v>
          </cell>
          <cell r="M1469" t="str">
            <v>Ribadumia Tenis de Mesa</v>
          </cell>
          <cell r="N1469" t="str">
            <v>Ribadumia Tenis de Mesa</v>
          </cell>
          <cell r="O1469">
            <v>24979</v>
          </cell>
          <cell r="P1469">
            <v>1968</v>
          </cell>
          <cell r="Q1469" t="str">
            <v>Vet +40 M</v>
          </cell>
          <cell r="R1469" t="str">
            <v>M</v>
          </cell>
        </row>
        <row r="1470">
          <cell r="C1470">
            <v>19656</v>
          </cell>
          <cell r="D1470" t="str">
            <v>García</v>
          </cell>
          <cell r="E1470" t="str">
            <v>Trelles</v>
          </cell>
          <cell r="F1470" t="str">
            <v>Mariña</v>
          </cell>
          <cell r="G1470" t="str">
            <v/>
          </cell>
          <cell r="H1470" t="str">
            <v>GARCIA</v>
          </cell>
          <cell r="I1470" t="str">
            <v>TRELLES</v>
          </cell>
          <cell r="J1470" t="str">
            <v>MARIÑA</v>
          </cell>
          <cell r="K1470" t="str">
            <v/>
          </cell>
          <cell r="L1470" t="str">
            <v>Mariña García T.</v>
          </cell>
          <cell r="M1470" t="str">
            <v>Ribadumia Tenis de Mesa</v>
          </cell>
          <cell r="N1470" t="str">
            <v>Ribadumia Tenis de Mesa</v>
          </cell>
          <cell r="O1470">
            <v>39224</v>
          </cell>
          <cell r="P1470">
            <v>2007</v>
          </cell>
          <cell r="Q1470" t="str">
            <v>Benjamín F</v>
          </cell>
          <cell r="R1470" t="str">
            <v>F</v>
          </cell>
        </row>
        <row r="1471">
          <cell r="C1471">
            <v>19662</v>
          </cell>
          <cell r="D1471" t="str">
            <v>García</v>
          </cell>
          <cell r="E1471" t="str">
            <v>Trelles</v>
          </cell>
          <cell r="F1471" t="str">
            <v>Marta</v>
          </cell>
          <cell r="G1471" t="str">
            <v/>
          </cell>
          <cell r="H1471" t="str">
            <v>GARCIA</v>
          </cell>
          <cell r="I1471" t="str">
            <v>TRELLES</v>
          </cell>
          <cell r="J1471" t="str">
            <v>MARTA</v>
          </cell>
          <cell r="K1471" t="str">
            <v/>
          </cell>
          <cell r="L1471" t="str">
            <v>Marta García T.</v>
          </cell>
          <cell r="M1471" t="str">
            <v>Ribadumia Tenis de Mesa</v>
          </cell>
          <cell r="N1471" t="str">
            <v>Ribadumia Tenis de Mesa</v>
          </cell>
          <cell r="O1471">
            <v>36069</v>
          </cell>
          <cell r="P1471">
            <v>1998</v>
          </cell>
          <cell r="Q1471" t="str">
            <v>Sub-23 F</v>
          </cell>
          <cell r="R1471" t="str">
            <v>F</v>
          </cell>
        </row>
        <row r="1472">
          <cell r="C1472">
            <v>19653</v>
          </cell>
          <cell r="D1472" t="str">
            <v>Gómez</v>
          </cell>
          <cell r="E1472" t="str">
            <v>Casal</v>
          </cell>
          <cell r="F1472" t="str">
            <v>César</v>
          </cell>
          <cell r="G1472" t="str">
            <v/>
          </cell>
          <cell r="H1472" t="str">
            <v>GOMEZ</v>
          </cell>
          <cell r="I1472" t="str">
            <v>CASAL</v>
          </cell>
          <cell r="J1472" t="str">
            <v>CESAR</v>
          </cell>
          <cell r="K1472" t="str">
            <v/>
          </cell>
          <cell r="L1472" t="str">
            <v>César Gómez C.</v>
          </cell>
          <cell r="M1472" t="str">
            <v>Ribadumia Tenis de Mesa</v>
          </cell>
          <cell r="N1472" t="str">
            <v>Ribadumia Tenis de Mesa</v>
          </cell>
          <cell r="O1472">
            <v>36245</v>
          </cell>
          <cell r="P1472">
            <v>1999</v>
          </cell>
          <cell r="Q1472" t="str">
            <v>Juvenil M</v>
          </cell>
          <cell r="R1472" t="str">
            <v>M</v>
          </cell>
        </row>
        <row r="1473">
          <cell r="C1473">
            <v>28827</v>
          </cell>
          <cell r="D1473" t="str">
            <v>Gómez</v>
          </cell>
          <cell r="E1473" t="str">
            <v>Cores</v>
          </cell>
          <cell r="F1473" t="str">
            <v>Xoel</v>
          </cell>
          <cell r="H1473" t="str">
            <v>GOMEZ</v>
          </cell>
          <cell r="I1473" t="str">
            <v>CORES</v>
          </cell>
          <cell r="J1473" t="str">
            <v>XOEL</v>
          </cell>
          <cell r="K1473" t="str">
            <v/>
          </cell>
          <cell r="L1473" t="str">
            <v>Xoel Gómez C.</v>
          </cell>
          <cell r="M1473" t="str">
            <v>Ribadumia Tenis de Mesa</v>
          </cell>
          <cell r="N1473" t="str">
            <v>Ribadumia Tenis de Mesa</v>
          </cell>
          <cell r="O1473">
            <v>39406</v>
          </cell>
          <cell r="P1473">
            <v>2007</v>
          </cell>
          <cell r="Q1473" t="str">
            <v>Benjamín M</v>
          </cell>
          <cell r="R1473" t="str">
            <v>M</v>
          </cell>
        </row>
        <row r="1474">
          <cell r="C1474">
            <v>15601</v>
          </cell>
          <cell r="D1474" t="str">
            <v>Guillán</v>
          </cell>
          <cell r="E1474" t="str">
            <v>Tirado</v>
          </cell>
          <cell r="F1474" t="str">
            <v>Santiago</v>
          </cell>
          <cell r="G1474" t="str">
            <v/>
          </cell>
          <cell r="H1474" t="str">
            <v>GUILLAN</v>
          </cell>
          <cell r="I1474" t="str">
            <v>TIRADO</v>
          </cell>
          <cell r="J1474" t="str">
            <v>SANTIAGO</v>
          </cell>
          <cell r="K1474" t="str">
            <v/>
          </cell>
          <cell r="L1474" t="str">
            <v>Santiago Guillán T.</v>
          </cell>
          <cell r="M1474" t="str">
            <v>Ribadumia Tenis de Mesa</v>
          </cell>
          <cell r="N1474" t="str">
            <v>Ribadumia Tenis de Mesa</v>
          </cell>
          <cell r="O1474">
            <v>34166</v>
          </cell>
          <cell r="P1474">
            <v>1993</v>
          </cell>
          <cell r="Q1474" t="str">
            <v>Sénior M</v>
          </cell>
          <cell r="R1474" t="str">
            <v>M</v>
          </cell>
        </row>
        <row r="1475">
          <cell r="C1475">
            <v>20571</v>
          </cell>
          <cell r="D1475" t="str">
            <v>Iglesias</v>
          </cell>
          <cell r="E1475" t="str">
            <v>Martínez</v>
          </cell>
          <cell r="F1475" t="str">
            <v>José</v>
          </cell>
          <cell r="G1475" t="str">
            <v>Luis</v>
          </cell>
          <cell r="H1475" t="str">
            <v>IGLESIAS</v>
          </cell>
          <cell r="I1475" t="str">
            <v>MARTINEZ</v>
          </cell>
          <cell r="J1475" t="str">
            <v>JOSE</v>
          </cell>
          <cell r="K1475" t="str">
            <v>LUIS</v>
          </cell>
          <cell r="L1475" t="str">
            <v>José L. Iglesias M.</v>
          </cell>
          <cell r="M1475" t="str">
            <v>Ribadumia Tenis de Mesa</v>
          </cell>
          <cell r="N1475" t="str">
            <v>Ribadumia Tenis de Mesa</v>
          </cell>
          <cell r="O1475">
            <v>28370</v>
          </cell>
          <cell r="P1475">
            <v>1977</v>
          </cell>
          <cell r="Q1475" t="str">
            <v>Vet +40 M</v>
          </cell>
          <cell r="R1475" t="str">
            <v>M</v>
          </cell>
        </row>
        <row r="1476">
          <cell r="C1476">
            <v>50403</v>
          </cell>
          <cell r="D1476" t="str">
            <v>Martínez</v>
          </cell>
          <cell r="F1476" t="str">
            <v>José</v>
          </cell>
          <cell r="G1476" t="str">
            <v>Luis</v>
          </cell>
          <cell r="H1476" t="str">
            <v>MARTINEZ</v>
          </cell>
          <cell r="I1476" t="str">
            <v/>
          </cell>
          <cell r="J1476" t="str">
            <v>JOSE</v>
          </cell>
          <cell r="K1476" t="str">
            <v>LUIS</v>
          </cell>
          <cell r="L1476" t="str">
            <v>José L. Martínez</v>
          </cell>
          <cell r="M1476" t="str">
            <v>Ribadumia Tenis de Mesa</v>
          </cell>
          <cell r="N1476" t="str">
            <v>Ribadumia Tenis de Mesa</v>
          </cell>
          <cell r="P1476">
            <v>0</v>
          </cell>
          <cell r="Q1476" t="str">
            <v>- M</v>
          </cell>
          <cell r="R1476" t="str">
            <v>M</v>
          </cell>
        </row>
        <row r="1477">
          <cell r="C1477">
            <v>20864</v>
          </cell>
          <cell r="D1477" t="str">
            <v>Montaos</v>
          </cell>
          <cell r="E1477" t="str">
            <v>Chaves</v>
          </cell>
          <cell r="F1477" t="str">
            <v>Diana</v>
          </cell>
          <cell r="G1477" t="str">
            <v/>
          </cell>
          <cell r="H1477" t="str">
            <v>MONTAOS</v>
          </cell>
          <cell r="I1477" t="str">
            <v>CHAVES</v>
          </cell>
          <cell r="J1477" t="str">
            <v>DIANA</v>
          </cell>
          <cell r="K1477" t="str">
            <v/>
          </cell>
          <cell r="L1477" t="str">
            <v>Diana Montaos C.</v>
          </cell>
          <cell r="M1477" t="str">
            <v>Ribadumia Tenis de Mesa</v>
          </cell>
          <cell r="N1477" t="str">
            <v>Ribadumia Tenis de Mesa</v>
          </cell>
          <cell r="O1477">
            <v>38553</v>
          </cell>
          <cell r="P1477">
            <v>2005</v>
          </cell>
          <cell r="Q1477" t="str">
            <v>Alevín F</v>
          </cell>
          <cell r="R1477" t="str">
            <v>F</v>
          </cell>
        </row>
        <row r="1478">
          <cell r="C1478">
            <v>20865</v>
          </cell>
          <cell r="D1478" t="str">
            <v>Montaos</v>
          </cell>
          <cell r="E1478" t="str">
            <v>Chaves</v>
          </cell>
          <cell r="F1478" t="str">
            <v>Elena</v>
          </cell>
          <cell r="G1478" t="str">
            <v/>
          </cell>
          <cell r="H1478" t="str">
            <v>MONTAOS</v>
          </cell>
          <cell r="I1478" t="str">
            <v>CHAVES</v>
          </cell>
          <cell r="J1478" t="str">
            <v>ELENA</v>
          </cell>
          <cell r="K1478" t="str">
            <v/>
          </cell>
          <cell r="L1478" t="str">
            <v>Elena Montaos C.</v>
          </cell>
          <cell r="M1478" t="str">
            <v>Ribadumia Tenis de Mesa</v>
          </cell>
          <cell r="N1478" t="str">
            <v>Ribadumia Tenis de Mesa</v>
          </cell>
          <cell r="O1478">
            <v>39743</v>
          </cell>
          <cell r="P1478">
            <v>2008</v>
          </cell>
          <cell r="Q1478" t="str">
            <v>Pre-Benjamín F</v>
          </cell>
          <cell r="R1478" t="str">
            <v>F</v>
          </cell>
        </row>
        <row r="1479">
          <cell r="C1479">
            <v>18456</v>
          </cell>
          <cell r="D1479" t="str">
            <v>Mouriño</v>
          </cell>
          <cell r="E1479" t="str">
            <v>Abal</v>
          </cell>
          <cell r="F1479" t="str">
            <v>Breixo</v>
          </cell>
          <cell r="G1479" t="str">
            <v/>
          </cell>
          <cell r="H1479" t="str">
            <v>MOURIÑO</v>
          </cell>
          <cell r="I1479" t="str">
            <v>ABAL</v>
          </cell>
          <cell r="J1479" t="str">
            <v>BREIXO</v>
          </cell>
          <cell r="K1479" t="str">
            <v/>
          </cell>
          <cell r="L1479" t="str">
            <v>Breixo Mouriño A.</v>
          </cell>
          <cell r="M1479" t="str">
            <v>Ribadumia Tenis de Mesa</v>
          </cell>
          <cell r="N1479" t="str">
            <v>Ribadumia Tenis de Mesa</v>
          </cell>
          <cell r="O1479">
            <v>36759</v>
          </cell>
          <cell r="P1479">
            <v>2000</v>
          </cell>
          <cell r="Q1479" t="str">
            <v>Juvenil M</v>
          </cell>
          <cell r="R1479" t="str">
            <v>M</v>
          </cell>
        </row>
        <row r="1480">
          <cell r="C1480">
            <v>27434</v>
          </cell>
          <cell r="D1480" t="str">
            <v>Muller</v>
          </cell>
          <cell r="E1480" t="str">
            <v>Casaldarnos</v>
          </cell>
          <cell r="F1480" t="str">
            <v>Brian</v>
          </cell>
          <cell r="H1480" t="str">
            <v>MULLER</v>
          </cell>
          <cell r="I1480" t="str">
            <v>CASALDARNOS</v>
          </cell>
          <cell r="J1480" t="str">
            <v>BRIAN</v>
          </cell>
          <cell r="K1480" t="str">
            <v/>
          </cell>
          <cell r="L1480" t="str">
            <v>Brian Muller C.</v>
          </cell>
          <cell r="M1480" t="str">
            <v>Ribadumia Tenis de Mesa</v>
          </cell>
          <cell r="N1480" t="str">
            <v>Ribadumia Tenis de Mesa</v>
          </cell>
          <cell r="O1480">
            <v>38831</v>
          </cell>
          <cell r="P1480">
            <v>2006</v>
          </cell>
          <cell r="Q1480" t="str">
            <v>Benjamín M</v>
          </cell>
          <cell r="R1480" t="str">
            <v>M</v>
          </cell>
        </row>
        <row r="1481">
          <cell r="C1481">
            <v>16750</v>
          </cell>
          <cell r="D1481" t="str">
            <v>Muradás</v>
          </cell>
          <cell r="E1481" t="str">
            <v>Gamallo</v>
          </cell>
          <cell r="F1481" t="str">
            <v>Rogelio</v>
          </cell>
          <cell r="G1481" t="str">
            <v/>
          </cell>
          <cell r="H1481" t="str">
            <v>MURADAS</v>
          </cell>
          <cell r="I1481" t="str">
            <v>GAMALLO</v>
          </cell>
          <cell r="J1481" t="str">
            <v>ROGELIO</v>
          </cell>
          <cell r="K1481" t="str">
            <v/>
          </cell>
          <cell r="L1481" t="str">
            <v>Rogelio Muradás G.</v>
          </cell>
          <cell r="M1481" t="str">
            <v>Ribadumia Tenis de Mesa</v>
          </cell>
          <cell r="N1481" t="str">
            <v>Ribadumia Tenis de Mesa</v>
          </cell>
          <cell r="O1481">
            <v>27720</v>
          </cell>
          <cell r="P1481">
            <v>1975</v>
          </cell>
          <cell r="Q1481" t="str">
            <v>Vet +40 M</v>
          </cell>
          <cell r="R1481" t="str">
            <v>M</v>
          </cell>
        </row>
        <row r="1482">
          <cell r="C1482">
            <v>18455</v>
          </cell>
          <cell r="D1482" t="str">
            <v>Padín</v>
          </cell>
          <cell r="E1482" t="str">
            <v>Cores</v>
          </cell>
          <cell r="F1482" t="str">
            <v>Daniel</v>
          </cell>
          <cell r="G1482" t="str">
            <v/>
          </cell>
          <cell r="H1482" t="str">
            <v>PADIN</v>
          </cell>
          <cell r="I1482" t="str">
            <v>CORES</v>
          </cell>
          <cell r="J1482" t="str">
            <v>DANIEL</v>
          </cell>
          <cell r="K1482" t="str">
            <v/>
          </cell>
          <cell r="L1482" t="str">
            <v>Daniel Padín C.</v>
          </cell>
          <cell r="M1482" t="str">
            <v>Ribadumia Tenis de Mesa</v>
          </cell>
          <cell r="N1482" t="str">
            <v>Ribadumia Tenis de Mesa</v>
          </cell>
          <cell r="O1482">
            <v>36709</v>
          </cell>
          <cell r="P1482">
            <v>2000</v>
          </cell>
          <cell r="Q1482" t="str">
            <v>Juvenil M</v>
          </cell>
          <cell r="R1482" t="str">
            <v>M</v>
          </cell>
        </row>
        <row r="1483">
          <cell r="C1483">
            <v>50510</v>
          </cell>
          <cell r="D1483" t="str">
            <v>Palacios</v>
          </cell>
          <cell r="E1483" t="str">
            <v>Palacios</v>
          </cell>
          <cell r="F1483" t="str">
            <v>Miguel</v>
          </cell>
          <cell r="G1483" t="str">
            <v>Ángel</v>
          </cell>
          <cell r="H1483" t="str">
            <v>PALACIOS</v>
          </cell>
          <cell r="I1483" t="str">
            <v>PALACIOS</v>
          </cell>
          <cell r="J1483" t="str">
            <v>MIGUEL</v>
          </cell>
          <cell r="K1483" t="str">
            <v>ANGEL</v>
          </cell>
          <cell r="L1483" t="str">
            <v>Miguel Á. Palacios P.</v>
          </cell>
          <cell r="M1483" t="str">
            <v>Ribadumia Tenis de Mesa</v>
          </cell>
          <cell r="N1483" t="str">
            <v>Ribadumia Tenis de Mesa</v>
          </cell>
          <cell r="O1483">
            <v>22819</v>
          </cell>
          <cell r="P1483">
            <v>1962</v>
          </cell>
          <cell r="Q1483" t="str">
            <v>Vet +50 M</v>
          </cell>
          <cell r="R1483" t="str">
            <v>M</v>
          </cell>
        </row>
        <row r="1484">
          <cell r="C1484">
            <v>8670</v>
          </cell>
          <cell r="D1484" t="str">
            <v>Peña</v>
          </cell>
          <cell r="E1484" t="str">
            <v>Lorenzo</v>
          </cell>
          <cell r="F1484" t="str">
            <v>Eva</v>
          </cell>
          <cell r="G1484" t="str">
            <v/>
          </cell>
          <cell r="H1484" t="str">
            <v>PEÑA</v>
          </cell>
          <cell r="I1484" t="str">
            <v>LORENZO</v>
          </cell>
          <cell r="J1484" t="str">
            <v>EVA</v>
          </cell>
          <cell r="K1484" t="str">
            <v/>
          </cell>
          <cell r="L1484" t="str">
            <v>Eva Peña L.</v>
          </cell>
          <cell r="M1484" t="str">
            <v>Ribadumia Tenis de Mesa</v>
          </cell>
          <cell r="N1484" t="str">
            <v>Ribadumia Tenis de Mesa</v>
          </cell>
          <cell r="O1484">
            <v>24515</v>
          </cell>
          <cell r="P1484">
            <v>1967</v>
          </cell>
          <cell r="Q1484" t="str">
            <v>Vet +50 F</v>
          </cell>
          <cell r="R1484" t="str">
            <v>F</v>
          </cell>
        </row>
        <row r="1485">
          <cell r="C1485">
            <v>50256</v>
          </cell>
          <cell r="D1485" t="str">
            <v>Rodríguez</v>
          </cell>
          <cell r="E1485" t="str">
            <v>Iglesias</v>
          </cell>
          <cell r="F1485" t="str">
            <v>Xian</v>
          </cell>
          <cell r="G1485" t="str">
            <v/>
          </cell>
          <cell r="H1485" t="str">
            <v>RODRIGUEZ</v>
          </cell>
          <cell r="I1485" t="str">
            <v>IGLESIAS</v>
          </cell>
          <cell r="J1485" t="str">
            <v>XIAN</v>
          </cell>
          <cell r="K1485" t="str">
            <v/>
          </cell>
          <cell r="L1485" t="str">
            <v>Xian Rodríguez I.</v>
          </cell>
          <cell r="M1485" t="str">
            <v>Ribadumia Tenis de Mesa</v>
          </cell>
          <cell r="N1485" t="str">
            <v>Ribadumia Tenis de Mesa</v>
          </cell>
          <cell r="P1485">
            <v>0</v>
          </cell>
          <cell r="Q1485" t="str">
            <v>- M</v>
          </cell>
          <cell r="R1485" t="str">
            <v>M</v>
          </cell>
        </row>
        <row r="1486">
          <cell r="C1486">
            <v>6161</v>
          </cell>
          <cell r="D1486" t="str">
            <v>Sanmartín</v>
          </cell>
          <cell r="E1486" t="str">
            <v>Gil</v>
          </cell>
          <cell r="F1486" t="str">
            <v>José</v>
          </cell>
          <cell r="G1486" t="str">
            <v>Antonio</v>
          </cell>
          <cell r="H1486" t="str">
            <v>SANMARTIN</v>
          </cell>
          <cell r="I1486" t="str">
            <v>GIL</v>
          </cell>
          <cell r="J1486" t="str">
            <v>JOSE</v>
          </cell>
          <cell r="K1486" t="str">
            <v>ANTONIO</v>
          </cell>
          <cell r="L1486" t="str">
            <v>José A. Sanmartín G.</v>
          </cell>
          <cell r="M1486" t="str">
            <v>Ribadumia Tenis de Mesa</v>
          </cell>
          <cell r="N1486" t="str">
            <v>Ribadumia Tenis de Mesa</v>
          </cell>
          <cell r="O1486">
            <v>24378</v>
          </cell>
          <cell r="P1486">
            <v>1966</v>
          </cell>
          <cell r="Q1486" t="str">
            <v>Vet +50 M</v>
          </cell>
          <cell r="R1486" t="str">
            <v>M</v>
          </cell>
        </row>
        <row r="1487">
          <cell r="C1487">
            <v>19658</v>
          </cell>
          <cell r="D1487" t="str">
            <v>Sanmartín</v>
          </cell>
          <cell r="E1487" t="str">
            <v>Peña</v>
          </cell>
          <cell r="F1487" t="str">
            <v>Carmela</v>
          </cell>
          <cell r="G1487" t="str">
            <v/>
          </cell>
          <cell r="H1487" t="str">
            <v>SANMARTIN</v>
          </cell>
          <cell r="I1487" t="str">
            <v>PEÑA</v>
          </cell>
          <cell r="J1487" t="str">
            <v>CARMELA</v>
          </cell>
          <cell r="K1487" t="str">
            <v/>
          </cell>
          <cell r="L1487" t="str">
            <v>Carmela Sanmartín P.</v>
          </cell>
          <cell r="M1487" t="str">
            <v>Ribadumia Tenis de Mesa</v>
          </cell>
          <cell r="N1487" t="str">
            <v>Ribadumia Tenis de Mesa</v>
          </cell>
          <cell r="O1487">
            <v>39651</v>
          </cell>
          <cell r="P1487">
            <v>2008</v>
          </cell>
          <cell r="Q1487" t="str">
            <v>Pre-Benjamín F</v>
          </cell>
          <cell r="R1487" t="str">
            <v>F</v>
          </cell>
        </row>
        <row r="1488">
          <cell r="C1488">
            <v>18674</v>
          </cell>
          <cell r="D1488" t="str">
            <v>Trelles</v>
          </cell>
          <cell r="E1488" t="str">
            <v>Padín</v>
          </cell>
          <cell r="F1488" t="str">
            <v>María</v>
          </cell>
          <cell r="G1488" t="str">
            <v>Isabel</v>
          </cell>
          <cell r="H1488" t="str">
            <v>TRELLES</v>
          </cell>
          <cell r="I1488" t="str">
            <v>PADIN</v>
          </cell>
          <cell r="J1488" t="str">
            <v>MARIA</v>
          </cell>
          <cell r="K1488" t="str">
            <v>ISABEL</v>
          </cell>
          <cell r="L1488" t="str">
            <v>María I. Trelles P.</v>
          </cell>
          <cell r="M1488" t="str">
            <v>Ribadumia Tenis de Mesa</v>
          </cell>
          <cell r="N1488" t="str">
            <v>Ribadumia Tenis de Mesa</v>
          </cell>
          <cell r="O1488">
            <v>26181</v>
          </cell>
          <cell r="P1488">
            <v>1971</v>
          </cell>
          <cell r="Q1488" t="str">
            <v>Vet +40 F</v>
          </cell>
          <cell r="R1488" t="str">
            <v>F</v>
          </cell>
        </row>
        <row r="1489">
          <cell r="C1489">
            <v>1652</v>
          </cell>
          <cell r="D1489" t="str">
            <v>Vázquez</v>
          </cell>
          <cell r="E1489" t="str">
            <v>Gens</v>
          </cell>
          <cell r="F1489" t="str">
            <v>Casimiro</v>
          </cell>
          <cell r="G1489" t="str">
            <v/>
          </cell>
          <cell r="H1489" t="str">
            <v>VAZQUEZ</v>
          </cell>
          <cell r="I1489" t="str">
            <v>GENS</v>
          </cell>
          <cell r="J1489" t="str">
            <v>CASIMIRO</v>
          </cell>
          <cell r="K1489" t="str">
            <v/>
          </cell>
          <cell r="L1489" t="str">
            <v>Casimiro Vázquez G.</v>
          </cell>
          <cell r="M1489" t="str">
            <v>Ribadumia Tenis de Mesa</v>
          </cell>
          <cell r="N1489" t="str">
            <v>Ribadumia Tenis de Mesa</v>
          </cell>
          <cell r="O1489">
            <v>27395</v>
          </cell>
          <cell r="P1489">
            <v>1975</v>
          </cell>
          <cell r="Q1489" t="str">
            <v>Vet +40 M</v>
          </cell>
          <cell r="R1489" t="str">
            <v>M</v>
          </cell>
        </row>
        <row r="1490">
          <cell r="C1490">
            <v>19654</v>
          </cell>
          <cell r="D1490" t="str">
            <v>Villaverde</v>
          </cell>
          <cell r="E1490" t="str">
            <v>Varela</v>
          </cell>
          <cell r="F1490" t="str">
            <v>Carlos</v>
          </cell>
          <cell r="G1490" t="str">
            <v>Manuel</v>
          </cell>
          <cell r="H1490" t="str">
            <v>VILLAVERDE</v>
          </cell>
          <cell r="I1490" t="str">
            <v>VARELA</v>
          </cell>
          <cell r="J1490" t="str">
            <v>CARLOS</v>
          </cell>
          <cell r="K1490" t="str">
            <v>MANUEL</v>
          </cell>
          <cell r="L1490" t="str">
            <v>Carlos M. Villaverde V.</v>
          </cell>
          <cell r="M1490" t="str">
            <v>Ribadumia Tenis de Mesa</v>
          </cell>
          <cell r="N1490" t="str">
            <v>Ribadumia Tenis de Mesa</v>
          </cell>
          <cell r="O1490">
            <v>38356</v>
          </cell>
          <cell r="P1490">
            <v>2005</v>
          </cell>
          <cell r="Q1490" t="str">
            <v>Alevín M</v>
          </cell>
          <cell r="R1490" t="str">
            <v>M</v>
          </cell>
        </row>
        <row r="1491">
          <cell r="C1491">
            <v>19655</v>
          </cell>
          <cell r="D1491" t="str">
            <v>Villaverde</v>
          </cell>
          <cell r="E1491" t="str">
            <v>Varela</v>
          </cell>
          <cell r="F1491" t="str">
            <v>Sara</v>
          </cell>
          <cell r="G1491" t="str">
            <v/>
          </cell>
          <cell r="H1491" t="str">
            <v>VILLAVERDE</v>
          </cell>
          <cell r="I1491" t="str">
            <v>VARELA</v>
          </cell>
          <cell r="J1491" t="str">
            <v>SARA</v>
          </cell>
          <cell r="K1491" t="str">
            <v/>
          </cell>
          <cell r="L1491" t="str">
            <v>Sara Villaverde V.</v>
          </cell>
          <cell r="M1491" t="str">
            <v>Ribadumia Tenis de Mesa</v>
          </cell>
          <cell r="N1491" t="str">
            <v>Ribadumia Tenis de Mesa</v>
          </cell>
          <cell r="O1491">
            <v>39081</v>
          </cell>
          <cell r="P1491">
            <v>2006</v>
          </cell>
          <cell r="Q1491" t="str">
            <v>Benjamín F</v>
          </cell>
          <cell r="R1491" t="str">
            <v>F</v>
          </cell>
        </row>
        <row r="1492">
          <cell r="C1492">
            <v>19360</v>
          </cell>
          <cell r="D1492" t="str">
            <v>Vizoso</v>
          </cell>
          <cell r="E1492" t="str">
            <v>Touriño</v>
          </cell>
          <cell r="F1492" t="str">
            <v>Antonio</v>
          </cell>
          <cell r="G1492" t="str">
            <v/>
          </cell>
          <cell r="H1492" t="str">
            <v>VIZOSO</v>
          </cell>
          <cell r="I1492" t="str">
            <v>TOURIÑO</v>
          </cell>
          <cell r="J1492" t="str">
            <v>ANTONIO</v>
          </cell>
          <cell r="K1492" t="str">
            <v/>
          </cell>
          <cell r="L1492" t="str">
            <v>Antonio Vizoso T.</v>
          </cell>
          <cell r="M1492" t="str">
            <v>Ribadumia Tenis de Mesa</v>
          </cell>
          <cell r="N1492" t="str">
            <v>Ribadumia Tenis de Mesa</v>
          </cell>
          <cell r="O1492">
            <v>23536</v>
          </cell>
          <cell r="P1492">
            <v>1964</v>
          </cell>
          <cell r="Q1492" t="str">
            <v>Vet +50 M</v>
          </cell>
          <cell r="R1492" t="str">
            <v>M</v>
          </cell>
        </row>
        <row r="1493">
          <cell r="C1493">
            <v>15585</v>
          </cell>
          <cell r="D1493" t="str">
            <v>Alonso</v>
          </cell>
          <cell r="E1493" t="str">
            <v>Alonso</v>
          </cell>
          <cell r="F1493" t="str">
            <v>Ignacio</v>
          </cell>
          <cell r="G1493" t="str">
            <v/>
          </cell>
          <cell r="H1493" t="str">
            <v>ALONSO</v>
          </cell>
          <cell r="I1493" t="str">
            <v>ALONSO</v>
          </cell>
          <cell r="J1493" t="str">
            <v>IGNACIO</v>
          </cell>
          <cell r="K1493" t="str">
            <v/>
          </cell>
          <cell r="L1493" t="str">
            <v>Ignacio Alonso A.</v>
          </cell>
          <cell r="M1493" t="str">
            <v>S.C.D.R Helios-Bembrive</v>
          </cell>
          <cell r="N1493" t="str">
            <v>S.C.D.R Helios-Bembrive</v>
          </cell>
          <cell r="O1493">
            <v>26241</v>
          </cell>
          <cell r="P1493">
            <v>1971</v>
          </cell>
          <cell r="Q1493" t="str">
            <v>Vet +40 M</v>
          </cell>
          <cell r="R1493" t="str">
            <v>M</v>
          </cell>
        </row>
        <row r="1494">
          <cell r="C1494">
            <v>27655</v>
          </cell>
          <cell r="D1494" t="str">
            <v>Alonso</v>
          </cell>
          <cell r="E1494" t="str">
            <v>Bernárdez</v>
          </cell>
          <cell r="F1494" t="str">
            <v>Jorge</v>
          </cell>
          <cell r="H1494" t="str">
            <v>ALONSO</v>
          </cell>
          <cell r="I1494" t="str">
            <v>BERNARDEZ</v>
          </cell>
          <cell r="J1494" t="str">
            <v>JORGE</v>
          </cell>
          <cell r="K1494" t="str">
            <v/>
          </cell>
          <cell r="L1494" t="str">
            <v>Jorge Alonso B.</v>
          </cell>
          <cell r="M1494" t="str">
            <v>S.C.D.R Helios-Bembrive</v>
          </cell>
          <cell r="N1494" t="str">
            <v>S.C.D.R Helios-Bembrive</v>
          </cell>
          <cell r="O1494">
            <v>37971</v>
          </cell>
          <cell r="P1494">
            <v>2003</v>
          </cell>
          <cell r="Q1494" t="str">
            <v>Infantil M</v>
          </cell>
          <cell r="R1494" t="str">
            <v>M</v>
          </cell>
        </row>
        <row r="1495">
          <cell r="C1495">
            <v>50602</v>
          </cell>
          <cell r="D1495" t="str">
            <v>Alonso</v>
          </cell>
          <cell r="E1495" t="str">
            <v>Casal</v>
          </cell>
          <cell r="F1495" t="str">
            <v>Alejandro</v>
          </cell>
          <cell r="H1495" t="str">
            <v>ALONSO</v>
          </cell>
          <cell r="I1495" t="str">
            <v>CASAL</v>
          </cell>
          <cell r="J1495" t="str">
            <v>ALEJANDRO</v>
          </cell>
          <cell r="K1495" t="str">
            <v/>
          </cell>
          <cell r="L1495" t="str">
            <v>Alejandro Alonso C.</v>
          </cell>
          <cell r="M1495" t="str">
            <v>S.C.D.R Helios-Bembrive</v>
          </cell>
          <cell r="N1495" t="str">
            <v>S.C.D.R Helios-Bembrive</v>
          </cell>
          <cell r="O1495">
            <v>38980</v>
          </cell>
          <cell r="P1495">
            <v>2006</v>
          </cell>
          <cell r="Q1495" t="str">
            <v>Benjamín M</v>
          </cell>
          <cell r="R1495" t="str">
            <v>M</v>
          </cell>
        </row>
        <row r="1496">
          <cell r="C1496">
            <v>957</v>
          </cell>
          <cell r="D1496" t="str">
            <v>Alonso</v>
          </cell>
          <cell r="E1496" t="str">
            <v>Gómez</v>
          </cell>
          <cell r="F1496" t="str">
            <v>Juan</v>
          </cell>
          <cell r="G1496" t="str">
            <v>José</v>
          </cell>
          <cell r="H1496" t="str">
            <v>ALONSO</v>
          </cell>
          <cell r="I1496" t="str">
            <v>GOMEZ</v>
          </cell>
          <cell r="J1496" t="str">
            <v>JUAN</v>
          </cell>
          <cell r="K1496" t="str">
            <v>JOSE</v>
          </cell>
          <cell r="L1496" t="str">
            <v>Juan J. Alonso G.</v>
          </cell>
          <cell r="M1496" t="str">
            <v>S.C.D.R Helios-Bembrive</v>
          </cell>
          <cell r="N1496" t="str">
            <v>S.C.D.R Helios-Bembrive</v>
          </cell>
          <cell r="O1496">
            <v>23889</v>
          </cell>
          <cell r="P1496">
            <v>1965</v>
          </cell>
          <cell r="Q1496" t="str">
            <v>Vet +50 M</v>
          </cell>
          <cell r="R1496" t="str">
            <v>M</v>
          </cell>
        </row>
        <row r="1497">
          <cell r="C1497">
            <v>6624</v>
          </cell>
          <cell r="D1497" t="str">
            <v>Álvarez</v>
          </cell>
          <cell r="E1497" t="str">
            <v>Pequeño</v>
          </cell>
          <cell r="F1497" t="str">
            <v>Pablo</v>
          </cell>
          <cell r="G1497" t="str">
            <v/>
          </cell>
          <cell r="H1497" t="str">
            <v>ALVAREZ</v>
          </cell>
          <cell r="I1497" t="str">
            <v>PEQUEÑO</v>
          </cell>
          <cell r="J1497" t="str">
            <v>PABLO</v>
          </cell>
          <cell r="K1497" t="str">
            <v/>
          </cell>
          <cell r="L1497" t="str">
            <v>Pablo Álvarez P.</v>
          </cell>
          <cell r="M1497" t="str">
            <v>S.C.D.R Helios-Bembrive</v>
          </cell>
          <cell r="N1497" t="str">
            <v>S.C.D.R Helios-Bembrive</v>
          </cell>
          <cell r="O1497">
            <v>33360</v>
          </cell>
          <cell r="P1497">
            <v>1991</v>
          </cell>
          <cell r="Q1497" t="str">
            <v>Sénior M</v>
          </cell>
          <cell r="R1497" t="str">
            <v>M</v>
          </cell>
        </row>
        <row r="1498">
          <cell r="C1498">
            <v>50528</v>
          </cell>
          <cell r="D1498" t="str">
            <v>Barbosa</v>
          </cell>
          <cell r="E1498" t="str">
            <v>Lorenzo</v>
          </cell>
          <cell r="F1498" t="str">
            <v>Daniel</v>
          </cell>
          <cell r="H1498" t="str">
            <v>BARBOSA</v>
          </cell>
          <cell r="I1498" t="str">
            <v>LORENZO</v>
          </cell>
          <cell r="J1498" t="str">
            <v>DANIEL</v>
          </cell>
          <cell r="K1498" t="str">
            <v/>
          </cell>
          <cell r="L1498" t="str">
            <v>Daniel Barbosa L.</v>
          </cell>
          <cell r="M1498" t="str">
            <v>S.C.D.R Helios-Bembrive</v>
          </cell>
          <cell r="N1498" t="str">
            <v>S.C.D.R Helios-Bembrive</v>
          </cell>
          <cell r="O1498">
            <v>36242</v>
          </cell>
          <cell r="P1498">
            <v>1999</v>
          </cell>
          <cell r="Q1498" t="str">
            <v>Juvenil M</v>
          </cell>
          <cell r="R1498" t="str">
            <v>M</v>
          </cell>
        </row>
        <row r="1499">
          <cell r="C1499">
            <v>50533</v>
          </cell>
          <cell r="D1499" t="str">
            <v>Barbosa</v>
          </cell>
          <cell r="E1499" t="str">
            <v>Lorenzo</v>
          </cell>
          <cell r="F1499" t="str">
            <v>Raúl</v>
          </cell>
          <cell r="H1499" t="str">
            <v>BARBOSA</v>
          </cell>
          <cell r="I1499" t="str">
            <v>LORENZO</v>
          </cell>
          <cell r="J1499" t="str">
            <v>RAUL</v>
          </cell>
          <cell r="K1499" t="str">
            <v/>
          </cell>
          <cell r="L1499" t="str">
            <v>Raúl Barbosa L.</v>
          </cell>
          <cell r="M1499" t="str">
            <v>S.C.D.R Helios-Bembrive</v>
          </cell>
          <cell r="N1499" t="str">
            <v>S.C.D.R Helios-Bembrive</v>
          </cell>
          <cell r="O1499">
            <v>38712</v>
          </cell>
          <cell r="P1499">
            <v>2005</v>
          </cell>
          <cell r="Q1499" t="str">
            <v>Alevín M</v>
          </cell>
          <cell r="R1499" t="str">
            <v>M</v>
          </cell>
        </row>
        <row r="1500">
          <cell r="C1500">
            <v>1576</v>
          </cell>
          <cell r="D1500" t="str">
            <v>Cabaleiro</v>
          </cell>
          <cell r="E1500" t="str">
            <v>Fernández</v>
          </cell>
          <cell r="F1500" t="str">
            <v>José</v>
          </cell>
          <cell r="G1500" t="str">
            <v>Luis</v>
          </cell>
          <cell r="H1500" t="str">
            <v>CABALEIRO</v>
          </cell>
          <cell r="I1500" t="str">
            <v>FERNANDEZ</v>
          </cell>
          <cell r="J1500" t="str">
            <v>JOSE</v>
          </cell>
          <cell r="K1500" t="str">
            <v>LUIS</v>
          </cell>
          <cell r="L1500" t="str">
            <v>José L. Cabaleiro F.</v>
          </cell>
          <cell r="M1500" t="str">
            <v>S.C.D.R Helios-Bembrive</v>
          </cell>
          <cell r="N1500" t="str">
            <v>S.C.D.R Helios-Bembrive</v>
          </cell>
          <cell r="O1500">
            <v>27594</v>
          </cell>
          <cell r="P1500">
            <v>1975</v>
          </cell>
          <cell r="Q1500" t="str">
            <v>Vet +40 M</v>
          </cell>
          <cell r="R1500" t="str">
            <v>M</v>
          </cell>
        </row>
        <row r="1501">
          <cell r="C1501">
            <v>2469</v>
          </cell>
          <cell r="D1501" t="str">
            <v>Cabaleiro</v>
          </cell>
          <cell r="E1501" t="str">
            <v>Fernández</v>
          </cell>
          <cell r="F1501" t="str">
            <v>Miguel</v>
          </cell>
          <cell r="G1501" t="str">
            <v>Ángel</v>
          </cell>
          <cell r="H1501" t="str">
            <v>CABALEIRO</v>
          </cell>
          <cell r="I1501" t="str">
            <v>FERNANDEZ</v>
          </cell>
          <cell r="J1501" t="str">
            <v>MIGUEL</v>
          </cell>
          <cell r="K1501" t="str">
            <v>ANGEL</v>
          </cell>
          <cell r="L1501" t="str">
            <v>Miguel Á. Cabaleiro F.</v>
          </cell>
          <cell r="M1501" t="str">
            <v>S.C.D.R Helios-Bembrive</v>
          </cell>
          <cell r="N1501" t="str">
            <v>S.C.D.R Helios-Bembrive</v>
          </cell>
          <cell r="O1501">
            <v>30706</v>
          </cell>
          <cell r="P1501">
            <v>1984</v>
          </cell>
          <cell r="Q1501" t="str">
            <v>Sénior M</v>
          </cell>
          <cell r="R1501" t="str">
            <v>M</v>
          </cell>
        </row>
        <row r="1502">
          <cell r="C1502">
            <v>9995</v>
          </cell>
          <cell r="D1502" t="str">
            <v>Camiña</v>
          </cell>
          <cell r="E1502" t="str">
            <v>Rodríguez</v>
          </cell>
          <cell r="F1502" t="str">
            <v>Antón</v>
          </cell>
          <cell r="G1502" t="str">
            <v/>
          </cell>
          <cell r="H1502" t="str">
            <v>CAMIÑA</v>
          </cell>
          <cell r="I1502" t="str">
            <v>RODRIGUEZ</v>
          </cell>
          <cell r="J1502" t="str">
            <v>ANTON</v>
          </cell>
          <cell r="K1502" t="str">
            <v/>
          </cell>
          <cell r="L1502" t="str">
            <v>Antón Camiña R.</v>
          </cell>
          <cell r="M1502" t="str">
            <v>S.C.D.R Helios-Bembrive</v>
          </cell>
          <cell r="N1502" t="str">
            <v>S.C.D.R Helios-Bembrive</v>
          </cell>
          <cell r="O1502">
            <v>34700</v>
          </cell>
          <cell r="P1502">
            <v>1995</v>
          </cell>
          <cell r="Q1502" t="str">
            <v>Sub-23 M</v>
          </cell>
          <cell r="R1502" t="str">
            <v>M</v>
          </cell>
        </row>
        <row r="1503">
          <cell r="C1503">
            <v>9996</v>
          </cell>
          <cell r="D1503" t="str">
            <v>Camiña</v>
          </cell>
          <cell r="E1503" t="str">
            <v>Rodríguez</v>
          </cell>
          <cell r="F1503" t="str">
            <v>Manel</v>
          </cell>
          <cell r="G1503" t="str">
            <v/>
          </cell>
          <cell r="H1503" t="str">
            <v>CAMIÑA</v>
          </cell>
          <cell r="I1503" t="str">
            <v>RODRIGUEZ</v>
          </cell>
          <cell r="J1503" t="str">
            <v>MANEL</v>
          </cell>
          <cell r="K1503" t="str">
            <v/>
          </cell>
          <cell r="L1503" t="str">
            <v>Manel Camiña R.</v>
          </cell>
          <cell r="M1503" t="str">
            <v>S.C.D.R Helios-Bembrive</v>
          </cell>
          <cell r="N1503" t="str">
            <v>S.C.D.R Helios-Bembrive</v>
          </cell>
          <cell r="O1503">
            <v>35796</v>
          </cell>
          <cell r="P1503">
            <v>1998</v>
          </cell>
          <cell r="Q1503" t="str">
            <v>Sub-23 M</v>
          </cell>
          <cell r="R1503" t="str">
            <v>M</v>
          </cell>
        </row>
        <row r="1504">
          <cell r="C1504">
            <v>50094</v>
          </cell>
          <cell r="D1504" t="str">
            <v>Casanova</v>
          </cell>
          <cell r="E1504" t="str">
            <v>Creo</v>
          </cell>
          <cell r="F1504" t="str">
            <v>Manuel</v>
          </cell>
          <cell r="G1504" t="str">
            <v/>
          </cell>
          <cell r="H1504" t="str">
            <v>CASANOVA</v>
          </cell>
          <cell r="I1504" t="str">
            <v>CREO</v>
          </cell>
          <cell r="J1504" t="str">
            <v>MANUEL</v>
          </cell>
          <cell r="K1504" t="str">
            <v/>
          </cell>
          <cell r="L1504" t="str">
            <v>Manuel Casanova C.</v>
          </cell>
          <cell r="M1504" t="str">
            <v>S.C.D.R Helios-Bembrive</v>
          </cell>
          <cell r="N1504" t="str">
            <v>S.C.D.R Helios-Bembrive</v>
          </cell>
          <cell r="O1504">
            <v>36070</v>
          </cell>
          <cell r="P1504">
            <v>1998</v>
          </cell>
          <cell r="Q1504" t="str">
            <v>Sub-23 M</v>
          </cell>
          <cell r="R1504" t="str">
            <v>M</v>
          </cell>
        </row>
        <row r="1505">
          <cell r="C1505">
            <v>50110</v>
          </cell>
          <cell r="D1505" t="str">
            <v>Casanova</v>
          </cell>
          <cell r="E1505" t="str">
            <v/>
          </cell>
          <cell r="F1505" t="str">
            <v>Manuel</v>
          </cell>
          <cell r="G1505" t="str">
            <v/>
          </cell>
          <cell r="H1505" t="str">
            <v>CASANOVA</v>
          </cell>
          <cell r="I1505" t="str">
            <v/>
          </cell>
          <cell r="J1505" t="str">
            <v>MANUEL</v>
          </cell>
          <cell r="K1505" t="str">
            <v/>
          </cell>
          <cell r="L1505" t="str">
            <v>Manuel Casanova</v>
          </cell>
          <cell r="M1505" t="str">
            <v>S.C.D.R Helios-Bembrive</v>
          </cell>
          <cell r="N1505" t="str">
            <v>S.C.D.R Helios-Bembrive</v>
          </cell>
          <cell r="O1505">
            <v>35796</v>
          </cell>
          <cell r="P1505">
            <v>1998</v>
          </cell>
          <cell r="Q1505" t="str">
            <v>Sub-23 M</v>
          </cell>
          <cell r="R1505" t="str">
            <v>M</v>
          </cell>
        </row>
        <row r="1506">
          <cell r="C1506">
            <v>21995</v>
          </cell>
          <cell r="D1506" t="str">
            <v>Cendón</v>
          </cell>
          <cell r="E1506" t="str">
            <v>Fernández</v>
          </cell>
          <cell r="F1506" t="str">
            <v>Raúl</v>
          </cell>
          <cell r="G1506" t="str">
            <v/>
          </cell>
          <cell r="H1506" t="str">
            <v>CENDON</v>
          </cell>
          <cell r="I1506" t="str">
            <v>FERNANDEZ</v>
          </cell>
          <cell r="J1506" t="str">
            <v>RAUL</v>
          </cell>
          <cell r="K1506" t="str">
            <v/>
          </cell>
          <cell r="L1506" t="str">
            <v>Raúl Cendón F.</v>
          </cell>
          <cell r="M1506" t="str">
            <v>S.C.D.R Helios-Bembrive</v>
          </cell>
          <cell r="N1506" t="str">
            <v>S.C.D.R Helios-Bembrive</v>
          </cell>
          <cell r="O1506">
            <v>37065</v>
          </cell>
          <cell r="P1506">
            <v>2001</v>
          </cell>
          <cell r="Q1506" t="str">
            <v>Juvenil M</v>
          </cell>
          <cell r="R1506" t="str">
            <v>M</v>
          </cell>
        </row>
        <row r="1507">
          <cell r="C1507">
            <v>7585</v>
          </cell>
          <cell r="D1507" t="str">
            <v>Cerviño</v>
          </cell>
          <cell r="E1507" t="str">
            <v>López</v>
          </cell>
          <cell r="F1507" t="str">
            <v>Eusebio</v>
          </cell>
          <cell r="G1507" t="str">
            <v/>
          </cell>
          <cell r="H1507" t="str">
            <v>CERVIÑO</v>
          </cell>
          <cell r="I1507" t="str">
            <v>LOPEZ</v>
          </cell>
          <cell r="J1507" t="str">
            <v>EUSEBIO</v>
          </cell>
          <cell r="K1507" t="str">
            <v/>
          </cell>
          <cell r="L1507" t="str">
            <v>Eusebio Cerviño L.</v>
          </cell>
          <cell r="M1507" t="str">
            <v>S.C.D.R Helios-Bembrive</v>
          </cell>
          <cell r="N1507" t="str">
            <v>S.C.D.R Helios-Bembrive</v>
          </cell>
          <cell r="O1507">
            <v>19967</v>
          </cell>
          <cell r="P1507">
            <v>1954</v>
          </cell>
          <cell r="Q1507" t="str">
            <v>Vet +60 M</v>
          </cell>
          <cell r="R1507" t="str">
            <v>M</v>
          </cell>
        </row>
        <row r="1508">
          <cell r="C1508">
            <v>19660</v>
          </cell>
          <cell r="D1508" t="str">
            <v>Cobelo</v>
          </cell>
          <cell r="E1508" t="str">
            <v>Pintor</v>
          </cell>
          <cell r="F1508" t="str">
            <v>Simón</v>
          </cell>
          <cell r="G1508" t="str">
            <v/>
          </cell>
          <cell r="H1508" t="str">
            <v>COBELO</v>
          </cell>
          <cell r="I1508" t="str">
            <v>PINTOR</v>
          </cell>
          <cell r="J1508" t="str">
            <v>SIMON</v>
          </cell>
          <cell r="K1508" t="str">
            <v/>
          </cell>
          <cell r="L1508" t="str">
            <v>Simón Cobelo P.</v>
          </cell>
          <cell r="M1508" t="str">
            <v>S.C.D.R Helios-Bembrive</v>
          </cell>
          <cell r="N1508" t="str">
            <v>S.C.D.R Helios-Bembrive</v>
          </cell>
          <cell r="O1508">
            <v>36203</v>
          </cell>
          <cell r="P1508">
            <v>1999</v>
          </cell>
          <cell r="Q1508" t="str">
            <v>Juvenil M</v>
          </cell>
          <cell r="R1508" t="str">
            <v>M</v>
          </cell>
        </row>
        <row r="1509">
          <cell r="C1509">
            <v>18454</v>
          </cell>
          <cell r="D1509" t="str">
            <v>Conde</v>
          </cell>
          <cell r="E1509" t="str">
            <v>Carrillo</v>
          </cell>
          <cell r="F1509" t="str">
            <v>José</v>
          </cell>
          <cell r="G1509" t="str">
            <v>Luis</v>
          </cell>
          <cell r="H1509" t="str">
            <v>CONDE</v>
          </cell>
          <cell r="I1509" t="str">
            <v>CARRILLO</v>
          </cell>
          <cell r="J1509" t="str">
            <v>JOSE</v>
          </cell>
          <cell r="K1509" t="str">
            <v>LUIS</v>
          </cell>
          <cell r="L1509" t="str">
            <v>José L. Conde C.</v>
          </cell>
          <cell r="M1509" t="str">
            <v>S.C.D.R Helios-Bembrive</v>
          </cell>
          <cell r="N1509" t="str">
            <v>S.C.D.R Helios-Bembrive</v>
          </cell>
          <cell r="O1509">
            <v>20835</v>
          </cell>
          <cell r="P1509">
            <v>1957</v>
          </cell>
          <cell r="Q1509" t="str">
            <v>Vet +60 M</v>
          </cell>
          <cell r="R1509" t="str">
            <v>M</v>
          </cell>
        </row>
        <row r="1510">
          <cell r="C1510">
            <v>6980</v>
          </cell>
          <cell r="D1510" t="str">
            <v>Costas</v>
          </cell>
          <cell r="E1510" t="str">
            <v>Pereira</v>
          </cell>
          <cell r="F1510" t="str">
            <v>Eladio</v>
          </cell>
          <cell r="G1510" t="str">
            <v/>
          </cell>
          <cell r="H1510" t="str">
            <v>COSTAS</v>
          </cell>
          <cell r="I1510" t="str">
            <v>PEREIRA</v>
          </cell>
          <cell r="J1510" t="str">
            <v>ELADIO</v>
          </cell>
          <cell r="K1510" t="str">
            <v/>
          </cell>
          <cell r="L1510" t="str">
            <v>Eladio Costas P.</v>
          </cell>
          <cell r="M1510" t="str">
            <v>S.C.D.R Helios-Bembrive</v>
          </cell>
          <cell r="N1510" t="str">
            <v>S.C.D.R Helios-Bembrive</v>
          </cell>
          <cell r="O1510">
            <v>19348</v>
          </cell>
          <cell r="P1510">
            <v>1952</v>
          </cell>
          <cell r="Q1510" t="str">
            <v>Vet +65 M</v>
          </cell>
          <cell r="R1510" t="str">
            <v>M</v>
          </cell>
        </row>
        <row r="1511">
          <cell r="C1511">
            <v>15755</v>
          </cell>
          <cell r="D1511" t="str">
            <v>Diéguez</v>
          </cell>
          <cell r="E1511" t="str">
            <v>Estévez</v>
          </cell>
          <cell r="F1511" t="str">
            <v>Carlos</v>
          </cell>
          <cell r="G1511" t="str">
            <v/>
          </cell>
          <cell r="H1511" t="str">
            <v>DIEGUEZ</v>
          </cell>
          <cell r="I1511" t="str">
            <v>ESTEVEZ</v>
          </cell>
          <cell r="J1511" t="str">
            <v>CARLOS</v>
          </cell>
          <cell r="K1511" t="str">
            <v/>
          </cell>
          <cell r="L1511" t="str">
            <v>Carlos Diéguez E.</v>
          </cell>
          <cell r="M1511" t="str">
            <v>S.C.D.R Helios-Bembrive</v>
          </cell>
          <cell r="N1511" t="str">
            <v>S.C.D.R Helios-Bembrive</v>
          </cell>
          <cell r="O1511">
            <v>35812</v>
          </cell>
          <cell r="P1511">
            <v>1998</v>
          </cell>
          <cell r="Q1511" t="str">
            <v>Sub-23 M</v>
          </cell>
          <cell r="R1511" t="str">
            <v>M</v>
          </cell>
        </row>
        <row r="1512">
          <cell r="C1512">
            <v>19659</v>
          </cell>
          <cell r="D1512" t="str">
            <v>Estévez</v>
          </cell>
          <cell r="E1512" t="str">
            <v>Abalde</v>
          </cell>
          <cell r="F1512" t="str">
            <v>Fernando</v>
          </cell>
          <cell r="G1512" t="str">
            <v/>
          </cell>
          <cell r="H1512" t="str">
            <v>ESTEVEZ</v>
          </cell>
          <cell r="I1512" t="str">
            <v>ABALDE</v>
          </cell>
          <cell r="J1512" t="str">
            <v>FERNANDO</v>
          </cell>
          <cell r="K1512" t="str">
            <v/>
          </cell>
          <cell r="L1512" t="str">
            <v>Fernando Estévez A.</v>
          </cell>
          <cell r="M1512" t="str">
            <v>S.C.D.R Helios-Bembrive</v>
          </cell>
          <cell r="N1512" t="str">
            <v>S.C.D.R Helios-Bembrive</v>
          </cell>
          <cell r="O1512">
            <v>23415</v>
          </cell>
          <cell r="P1512">
            <v>1964</v>
          </cell>
          <cell r="Q1512" t="str">
            <v>Vet +50 M</v>
          </cell>
          <cell r="R1512" t="str">
            <v>M</v>
          </cell>
        </row>
        <row r="1513">
          <cell r="C1513">
            <v>21266</v>
          </cell>
          <cell r="D1513" t="str">
            <v>Fernández</v>
          </cell>
          <cell r="E1513" t="str">
            <v>Gago</v>
          </cell>
          <cell r="F1513" t="str">
            <v>Gonzalo</v>
          </cell>
          <cell r="G1513" t="str">
            <v/>
          </cell>
          <cell r="H1513" t="str">
            <v>FERNANDEZ</v>
          </cell>
          <cell r="I1513" t="str">
            <v>GAGO</v>
          </cell>
          <cell r="J1513" t="str">
            <v>GONZALO</v>
          </cell>
          <cell r="K1513" t="str">
            <v/>
          </cell>
          <cell r="L1513" t="str">
            <v>Gonzalo Fernández G.</v>
          </cell>
          <cell r="M1513" t="str">
            <v>S.C.D.R Helios-Bembrive</v>
          </cell>
          <cell r="N1513" t="str">
            <v>S.C.D.R Helios-Bembrive</v>
          </cell>
          <cell r="O1513">
            <v>38028</v>
          </cell>
          <cell r="P1513">
            <v>2004</v>
          </cell>
          <cell r="Q1513" t="str">
            <v>Alevín M</v>
          </cell>
          <cell r="R1513" t="str">
            <v>M</v>
          </cell>
        </row>
        <row r="1514">
          <cell r="C1514">
            <v>50532</v>
          </cell>
          <cell r="D1514" t="str">
            <v>Fernández</v>
          </cell>
          <cell r="E1514" t="str">
            <v>Gago</v>
          </cell>
          <cell r="F1514" t="str">
            <v>Iago</v>
          </cell>
          <cell r="H1514" t="str">
            <v>FERNANDEZ</v>
          </cell>
          <cell r="I1514" t="str">
            <v>GAGO</v>
          </cell>
          <cell r="J1514" t="str">
            <v>IAGO</v>
          </cell>
          <cell r="K1514" t="str">
            <v/>
          </cell>
          <cell r="L1514" t="str">
            <v>Iago Fernández G.</v>
          </cell>
          <cell r="M1514" t="str">
            <v>S.C.D.R Helios-Bembrive</v>
          </cell>
          <cell r="N1514" t="str">
            <v>S.C.D.R Helios-Bembrive</v>
          </cell>
          <cell r="O1514">
            <v>35588</v>
          </cell>
          <cell r="P1514">
            <v>1997</v>
          </cell>
          <cell r="Q1514" t="str">
            <v>Sub-23 M</v>
          </cell>
          <cell r="R1514" t="str">
            <v>M</v>
          </cell>
        </row>
        <row r="1515">
          <cell r="C1515">
            <v>19716</v>
          </cell>
          <cell r="D1515" t="str">
            <v>Fernández</v>
          </cell>
          <cell r="E1515" t="str">
            <v>Gago</v>
          </cell>
          <cell r="F1515" t="str">
            <v>Marcos</v>
          </cell>
          <cell r="G1515" t="str">
            <v/>
          </cell>
          <cell r="H1515" t="str">
            <v>FERNANDEZ</v>
          </cell>
          <cell r="I1515" t="str">
            <v>GAGO</v>
          </cell>
          <cell r="J1515" t="str">
            <v>MARCOS</v>
          </cell>
          <cell r="K1515" t="str">
            <v/>
          </cell>
          <cell r="L1515" t="str">
            <v>Marcos Fernández G.</v>
          </cell>
          <cell r="M1515" t="str">
            <v>S.C.D.R Helios-Bembrive</v>
          </cell>
          <cell r="N1515" t="str">
            <v>S.C.D.R Helios-Bembrive</v>
          </cell>
          <cell r="O1515">
            <v>36880</v>
          </cell>
          <cell r="P1515">
            <v>2000</v>
          </cell>
          <cell r="Q1515" t="str">
            <v>Juvenil M</v>
          </cell>
          <cell r="R1515" t="str">
            <v>M</v>
          </cell>
        </row>
        <row r="1516">
          <cell r="C1516">
            <v>6798</v>
          </cell>
          <cell r="D1516" t="str">
            <v>Fernández</v>
          </cell>
          <cell r="E1516" t="str">
            <v>Montenegro</v>
          </cell>
          <cell r="F1516" t="str">
            <v>José</v>
          </cell>
          <cell r="G1516" t="str">
            <v>L.</v>
          </cell>
          <cell r="H1516" t="str">
            <v>FERNANDEZ</v>
          </cell>
          <cell r="I1516" t="str">
            <v>MONTENEGRO</v>
          </cell>
          <cell r="J1516" t="str">
            <v>JOSE</v>
          </cell>
          <cell r="K1516" t="str">
            <v>L.</v>
          </cell>
          <cell r="L1516" t="str">
            <v>José L. Fernández M.</v>
          </cell>
          <cell r="M1516" t="str">
            <v>S.C.D.R Helios-Bembrive</v>
          </cell>
          <cell r="N1516" t="str">
            <v>S.C.D.R Helios-Bembrive</v>
          </cell>
          <cell r="O1516">
            <v>21093</v>
          </cell>
          <cell r="P1516">
            <v>1957</v>
          </cell>
          <cell r="Q1516" t="str">
            <v>Vet +60 M</v>
          </cell>
          <cell r="R1516" t="str">
            <v>M</v>
          </cell>
        </row>
        <row r="1517">
          <cell r="C1517">
            <v>7584</v>
          </cell>
          <cell r="D1517" t="str">
            <v>Ferrer</v>
          </cell>
          <cell r="E1517" t="str">
            <v>Rodríguez</v>
          </cell>
          <cell r="F1517" t="str">
            <v>Esteban</v>
          </cell>
          <cell r="G1517" t="str">
            <v/>
          </cell>
          <cell r="H1517" t="str">
            <v>FERRER</v>
          </cell>
          <cell r="I1517" t="str">
            <v>RODRIGUEZ</v>
          </cell>
          <cell r="J1517" t="str">
            <v>ESTEBAN</v>
          </cell>
          <cell r="K1517" t="str">
            <v/>
          </cell>
          <cell r="L1517" t="str">
            <v>Esteban Ferrer R.</v>
          </cell>
          <cell r="M1517" t="str">
            <v>S.C.D.R Helios-Bembrive</v>
          </cell>
          <cell r="N1517" t="str">
            <v>S.C.D.R Helios-Bembrive</v>
          </cell>
          <cell r="O1517">
            <v>34249</v>
          </cell>
          <cell r="P1517">
            <v>1993</v>
          </cell>
          <cell r="Q1517" t="str">
            <v>Sénior M</v>
          </cell>
          <cell r="R1517" t="str">
            <v>M</v>
          </cell>
        </row>
        <row r="1518">
          <cell r="C1518">
            <v>50531</v>
          </cell>
          <cell r="D1518" t="str">
            <v>Fonseca</v>
          </cell>
          <cell r="E1518" t="str">
            <v>Alonso</v>
          </cell>
          <cell r="F1518" t="str">
            <v>Francisco</v>
          </cell>
          <cell r="G1518" t="str">
            <v>José</v>
          </cell>
          <cell r="H1518" t="str">
            <v>FONSECA</v>
          </cell>
          <cell r="I1518" t="str">
            <v>ALONSO</v>
          </cell>
          <cell r="J1518" t="str">
            <v>FRANCISCO</v>
          </cell>
          <cell r="K1518" t="str">
            <v>JOSE</v>
          </cell>
          <cell r="L1518" t="str">
            <v>Francisco J. Fonseca A.</v>
          </cell>
          <cell r="M1518" t="str">
            <v>S.C.D.R Helios-Bembrive</v>
          </cell>
          <cell r="N1518" t="str">
            <v>S.C.D.R Helios-Bembrive</v>
          </cell>
          <cell r="O1518">
            <v>36625</v>
          </cell>
          <cell r="P1518">
            <v>2000</v>
          </cell>
          <cell r="Q1518" t="str">
            <v>Juvenil M</v>
          </cell>
          <cell r="R1518" t="str">
            <v>M</v>
          </cell>
        </row>
        <row r="1519">
          <cell r="C1519">
            <v>50511</v>
          </cell>
          <cell r="D1519" t="str">
            <v>Gómez</v>
          </cell>
          <cell r="E1519" t="str">
            <v/>
          </cell>
          <cell r="F1519" t="str">
            <v>Jonathan</v>
          </cell>
          <cell r="G1519" t="str">
            <v/>
          </cell>
          <cell r="H1519" t="str">
            <v>GOMEZ</v>
          </cell>
          <cell r="I1519" t="str">
            <v/>
          </cell>
          <cell r="J1519" t="str">
            <v>JONATHAN</v>
          </cell>
          <cell r="K1519" t="str">
            <v/>
          </cell>
          <cell r="L1519" t="str">
            <v>Jonathan Gómez</v>
          </cell>
          <cell r="M1519" t="str">
            <v>S.C.D.R Helios-Bembrive</v>
          </cell>
          <cell r="N1519" t="str">
            <v>S.C.D.R Helios-Bembrive</v>
          </cell>
          <cell r="P1519">
            <v>0</v>
          </cell>
          <cell r="Q1519" t="str">
            <v>- M</v>
          </cell>
          <cell r="R1519" t="str">
            <v>M</v>
          </cell>
        </row>
        <row r="1520">
          <cell r="C1520">
            <v>50091</v>
          </cell>
          <cell r="D1520" t="str">
            <v>González</v>
          </cell>
          <cell r="E1520" t="str">
            <v>Cordero</v>
          </cell>
          <cell r="F1520" t="str">
            <v>Juan</v>
          </cell>
          <cell r="G1520" t="str">
            <v>José</v>
          </cell>
          <cell r="H1520" t="str">
            <v>GONZALEZ</v>
          </cell>
          <cell r="I1520" t="str">
            <v>CORDERO</v>
          </cell>
          <cell r="J1520" t="str">
            <v>JUAN</v>
          </cell>
          <cell r="K1520" t="str">
            <v>JOSE</v>
          </cell>
          <cell r="L1520" t="str">
            <v>Juan J. González C.</v>
          </cell>
          <cell r="M1520" t="str">
            <v>S.C.D.R Helios-Bembrive</v>
          </cell>
          <cell r="N1520" t="str">
            <v>S.C.D.R Helios-Bembrive</v>
          </cell>
          <cell r="O1520">
            <v>26386</v>
          </cell>
          <cell r="P1520">
            <v>1972</v>
          </cell>
          <cell r="Q1520" t="str">
            <v>Vet +40 M</v>
          </cell>
          <cell r="R1520" t="str">
            <v>M</v>
          </cell>
        </row>
        <row r="1521">
          <cell r="C1521">
            <v>9976</v>
          </cell>
          <cell r="D1521" t="str">
            <v>González</v>
          </cell>
          <cell r="E1521" t="str">
            <v>Martínez</v>
          </cell>
          <cell r="F1521" t="str">
            <v>David</v>
          </cell>
          <cell r="G1521" t="str">
            <v/>
          </cell>
          <cell r="H1521" t="str">
            <v>GONZALEZ</v>
          </cell>
          <cell r="I1521" t="str">
            <v>MARTINEZ</v>
          </cell>
          <cell r="J1521" t="str">
            <v>DAVID</v>
          </cell>
          <cell r="K1521" t="str">
            <v/>
          </cell>
          <cell r="L1521" t="str">
            <v>David González M.</v>
          </cell>
          <cell r="M1521" t="str">
            <v>S.C.D.R Helios-Bembrive</v>
          </cell>
          <cell r="N1521" t="str">
            <v>S.C.D.R Helios-Bembrive</v>
          </cell>
          <cell r="O1521">
            <v>33546</v>
          </cell>
          <cell r="P1521">
            <v>1991</v>
          </cell>
          <cell r="Q1521" t="str">
            <v>Sénior M</v>
          </cell>
          <cell r="R1521" t="str">
            <v>M</v>
          </cell>
        </row>
        <row r="1522">
          <cell r="C1522">
            <v>19946</v>
          </cell>
          <cell r="D1522" t="str">
            <v>González</v>
          </cell>
          <cell r="E1522" t="str">
            <v>Moreira</v>
          </cell>
          <cell r="F1522" t="str">
            <v>Claudio</v>
          </cell>
          <cell r="G1522" t="str">
            <v/>
          </cell>
          <cell r="H1522" t="str">
            <v>GONZALEZ</v>
          </cell>
          <cell r="I1522" t="str">
            <v>MOREIRA</v>
          </cell>
          <cell r="J1522" t="str">
            <v>CLAUDIO</v>
          </cell>
          <cell r="K1522" t="str">
            <v/>
          </cell>
          <cell r="L1522" t="str">
            <v>Claudio González M.</v>
          </cell>
          <cell r="M1522" t="str">
            <v>S.C.D.R Helios-Bembrive</v>
          </cell>
          <cell r="N1522" t="str">
            <v>S.C.D.R Helios-Bembrive</v>
          </cell>
          <cell r="O1522">
            <v>18687</v>
          </cell>
          <cell r="P1522">
            <v>1951</v>
          </cell>
          <cell r="Q1522" t="str">
            <v>Vet +65 M</v>
          </cell>
          <cell r="R1522" t="str">
            <v>M</v>
          </cell>
        </row>
        <row r="1523">
          <cell r="C1523">
            <v>50109</v>
          </cell>
          <cell r="D1523" t="str">
            <v>Gulin</v>
          </cell>
          <cell r="E1523" t="str">
            <v>Seoane</v>
          </cell>
          <cell r="F1523" t="str">
            <v>David</v>
          </cell>
          <cell r="G1523" t="str">
            <v/>
          </cell>
          <cell r="H1523" t="str">
            <v>GULIN</v>
          </cell>
          <cell r="I1523" t="str">
            <v>SEOANE</v>
          </cell>
          <cell r="J1523" t="str">
            <v>DAVID</v>
          </cell>
          <cell r="K1523" t="str">
            <v/>
          </cell>
          <cell r="L1523" t="str">
            <v>David Gulin S.</v>
          </cell>
          <cell r="M1523" t="str">
            <v>S.C.D.R Helios-Bembrive</v>
          </cell>
          <cell r="N1523" t="str">
            <v>S.C.D.R Helios-Bembrive</v>
          </cell>
          <cell r="O1523">
            <v>31425</v>
          </cell>
          <cell r="P1523">
            <v>1986</v>
          </cell>
          <cell r="Q1523" t="str">
            <v>Sénior M</v>
          </cell>
          <cell r="R1523" t="str">
            <v>M</v>
          </cell>
        </row>
        <row r="1524">
          <cell r="C1524">
            <v>19661</v>
          </cell>
          <cell r="D1524" t="str">
            <v>Gupta</v>
          </cell>
          <cell r="E1524" t="str">
            <v>Iglesias</v>
          </cell>
          <cell r="F1524" t="str">
            <v>Angeli</v>
          </cell>
          <cell r="G1524" t="str">
            <v/>
          </cell>
          <cell r="H1524" t="str">
            <v>GUPTA</v>
          </cell>
          <cell r="I1524" t="str">
            <v>IGLESIAS</v>
          </cell>
          <cell r="J1524" t="str">
            <v>ANGELI</v>
          </cell>
          <cell r="K1524" t="str">
            <v/>
          </cell>
          <cell r="L1524" t="str">
            <v>Angeli Gupta I.</v>
          </cell>
          <cell r="M1524" t="str">
            <v>S.C.D.R Helios-Bembrive</v>
          </cell>
          <cell r="N1524" t="str">
            <v>S.C.D.R Helios-Bembrive</v>
          </cell>
          <cell r="O1524">
            <v>37622</v>
          </cell>
          <cell r="P1524">
            <v>2003</v>
          </cell>
          <cell r="Q1524" t="str">
            <v>Infantil F</v>
          </cell>
          <cell r="R1524" t="str">
            <v>F</v>
          </cell>
        </row>
        <row r="1525">
          <cell r="C1525">
            <v>10617</v>
          </cell>
          <cell r="D1525" t="str">
            <v>Iglesias</v>
          </cell>
          <cell r="E1525" t="str">
            <v>Abalde</v>
          </cell>
          <cell r="F1525" t="str">
            <v>Marcelino</v>
          </cell>
          <cell r="H1525" t="str">
            <v>IGLESIAS</v>
          </cell>
          <cell r="I1525" t="str">
            <v>ABALDE</v>
          </cell>
          <cell r="J1525" t="str">
            <v>MARCELINO</v>
          </cell>
          <cell r="K1525" t="str">
            <v/>
          </cell>
          <cell r="L1525" t="str">
            <v>Marcelino Iglesias A.</v>
          </cell>
          <cell r="M1525" t="str">
            <v>S.C.D.R Helios-Bembrive</v>
          </cell>
          <cell r="N1525" t="str">
            <v>S.C.D.R Helios-Bembrive</v>
          </cell>
          <cell r="O1525">
            <v>19238</v>
          </cell>
          <cell r="P1525">
            <v>1952</v>
          </cell>
          <cell r="Q1525" t="str">
            <v>Vet +65 M</v>
          </cell>
          <cell r="R1525" t="str">
            <v>M</v>
          </cell>
        </row>
        <row r="1526">
          <cell r="C1526">
            <v>8006</v>
          </cell>
          <cell r="D1526" t="str">
            <v>Lois</v>
          </cell>
          <cell r="E1526" t="str">
            <v>Fuentes</v>
          </cell>
          <cell r="F1526" t="str">
            <v>Juan</v>
          </cell>
          <cell r="G1526" t="str">
            <v/>
          </cell>
          <cell r="H1526" t="str">
            <v>LOIS</v>
          </cell>
          <cell r="I1526" t="str">
            <v>FUENTES</v>
          </cell>
          <cell r="J1526" t="str">
            <v>JUAN</v>
          </cell>
          <cell r="K1526" t="str">
            <v/>
          </cell>
          <cell r="L1526" t="str">
            <v>Juan Lois F.</v>
          </cell>
          <cell r="M1526" t="str">
            <v>S.C.D.R Helios-Bembrive</v>
          </cell>
          <cell r="N1526" t="str">
            <v>S.C.D.R Helios-Bembrive</v>
          </cell>
          <cell r="O1526">
            <v>35165</v>
          </cell>
          <cell r="P1526">
            <v>1996</v>
          </cell>
          <cell r="Q1526" t="str">
            <v>Sub-23 M</v>
          </cell>
          <cell r="R1526" t="str">
            <v>M</v>
          </cell>
        </row>
        <row r="1527">
          <cell r="C1527">
            <v>10613</v>
          </cell>
          <cell r="D1527" t="str">
            <v>Moráguez</v>
          </cell>
          <cell r="E1527" t="str">
            <v>Garcell</v>
          </cell>
          <cell r="F1527" t="str">
            <v>Arabel</v>
          </cell>
          <cell r="G1527" t="str">
            <v/>
          </cell>
          <cell r="H1527" t="str">
            <v>MORAGUEZ</v>
          </cell>
          <cell r="I1527" t="str">
            <v>GARCELL</v>
          </cell>
          <cell r="J1527" t="str">
            <v>ARABEL</v>
          </cell>
          <cell r="K1527" t="str">
            <v/>
          </cell>
          <cell r="L1527" t="str">
            <v>Arabel Moráguez G.</v>
          </cell>
          <cell r="M1527" t="str">
            <v>S.C.D.R Helios-Bembrive</v>
          </cell>
          <cell r="N1527" t="str">
            <v>S.C.D.R Helios-Bembrive</v>
          </cell>
          <cell r="O1527">
            <v>25976</v>
          </cell>
          <cell r="P1527">
            <v>1971</v>
          </cell>
          <cell r="Q1527" t="str">
            <v>Vet +40 M</v>
          </cell>
          <cell r="R1527" t="str">
            <v>M</v>
          </cell>
        </row>
        <row r="1528">
          <cell r="C1528">
            <v>50608</v>
          </cell>
          <cell r="D1528" t="str">
            <v>Oliveira</v>
          </cell>
          <cell r="E1528" t="str">
            <v>Pérez</v>
          </cell>
          <cell r="F1528" t="str">
            <v>Antonio</v>
          </cell>
          <cell r="H1528" t="str">
            <v>OLIVEIRA</v>
          </cell>
          <cell r="I1528" t="str">
            <v>PEREZ</v>
          </cell>
          <cell r="J1528" t="str">
            <v>ANTONIO</v>
          </cell>
          <cell r="K1528" t="str">
            <v/>
          </cell>
          <cell r="L1528" t="str">
            <v>Antonio Oliveira P.</v>
          </cell>
          <cell r="M1528" t="str">
            <v>S.C.D.R Helios-Bembrive</v>
          </cell>
          <cell r="N1528" t="str">
            <v>S.C.D.R Helios-Bembrive</v>
          </cell>
          <cell r="O1528">
            <v>21744</v>
          </cell>
          <cell r="P1528">
            <v>1959</v>
          </cell>
          <cell r="Q1528" t="str">
            <v>Vet +50 M</v>
          </cell>
          <cell r="R1528" t="str">
            <v>M</v>
          </cell>
        </row>
        <row r="1529">
          <cell r="C1529">
            <v>19729</v>
          </cell>
          <cell r="D1529" t="str">
            <v>Pedrosa</v>
          </cell>
          <cell r="E1529" t="str">
            <v>Clavo</v>
          </cell>
          <cell r="F1529" t="str">
            <v>Beltrán</v>
          </cell>
          <cell r="G1529" t="str">
            <v/>
          </cell>
          <cell r="H1529" t="str">
            <v>PEDROSA</v>
          </cell>
          <cell r="I1529" t="str">
            <v>CLAVO</v>
          </cell>
          <cell r="J1529" t="str">
            <v>BELTRAN</v>
          </cell>
          <cell r="K1529" t="str">
            <v/>
          </cell>
          <cell r="L1529" t="str">
            <v>Beltrán Pedrosa C.</v>
          </cell>
          <cell r="M1529" t="str">
            <v>S.C.D.R Helios-Bembrive</v>
          </cell>
          <cell r="N1529" t="str">
            <v>S.C.D.R Helios-Bembrive</v>
          </cell>
          <cell r="O1529">
            <v>36099</v>
          </cell>
          <cell r="P1529">
            <v>1998</v>
          </cell>
          <cell r="Q1529" t="str">
            <v>Sub-23 M</v>
          </cell>
          <cell r="R1529" t="str">
            <v>M</v>
          </cell>
        </row>
        <row r="1530">
          <cell r="C1530">
            <v>15909</v>
          </cell>
          <cell r="D1530" t="str">
            <v>Pérez</v>
          </cell>
          <cell r="E1530" t="str">
            <v>Penedo</v>
          </cell>
          <cell r="F1530" t="str">
            <v>Alberto</v>
          </cell>
          <cell r="G1530" t="str">
            <v/>
          </cell>
          <cell r="H1530" t="str">
            <v>PEREZ</v>
          </cell>
          <cell r="I1530" t="str">
            <v>PENEDO</v>
          </cell>
          <cell r="J1530" t="str">
            <v>ALBERTO</v>
          </cell>
          <cell r="K1530" t="str">
            <v/>
          </cell>
          <cell r="L1530" t="str">
            <v>Alberto Pérez P.</v>
          </cell>
          <cell r="M1530" t="str">
            <v>S.C.D.R Helios-Bembrive</v>
          </cell>
          <cell r="N1530" t="str">
            <v>S.C.D.R Helios-Bembrive</v>
          </cell>
          <cell r="O1530">
            <v>35237</v>
          </cell>
          <cell r="P1530">
            <v>1996</v>
          </cell>
          <cell r="Q1530" t="str">
            <v>Sub-23 M</v>
          </cell>
          <cell r="R1530" t="str">
            <v>M</v>
          </cell>
        </row>
        <row r="1531">
          <cell r="C1531">
            <v>9994</v>
          </cell>
          <cell r="D1531" t="str">
            <v>Porto</v>
          </cell>
          <cell r="E1531" t="str">
            <v>Gómez</v>
          </cell>
          <cell r="F1531" t="str">
            <v>Jesús</v>
          </cell>
          <cell r="G1531" t="str">
            <v/>
          </cell>
          <cell r="H1531" t="str">
            <v>PORTO</v>
          </cell>
          <cell r="I1531" t="str">
            <v>GOMEZ</v>
          </cell>
          <cell r="J1531" t="str">
            <v>JESUS</v>
          </cell>
          <cell r="K1531" t="str">
            <v/>
          </cell>
          <cell r="L1531" t="str">
            <v>Jesús Porto G.</v>
          </cell>
          <cell r="M1531" t="str">
            <v>S.C.D.R Helios-Bembrive</v>
          </cell>
          <cell r="N1531" t="str">
            <v>S.C.D.R Helios-Bembrive</v>
          </cell>
          <cell r="O1531">
            <v>34146</v>
          </cell>
          <cell r="P1531">
            <v>1993</v>
          </cell>
          <cell r="Q1531" t="str">
            <v>Sénior M</v>
          </cell>
          <cell r="R1531" t="str">
            <v>M</v>
          </cell>
        </row>
        <row r="1532">
          <cell r="C1532">
            <v>6151</v>
          </cell>
          <cell r="D1532" t="str">
            <v>Puime</v>
          </cell>
          <cell r="E1532" t="str">
            <v>Caride</v>
          </cell>
          <cell r="F1532" t="str">
            <v>Santiago</v>
          </cell>
          <cell r="G1532" t="str">
            <v/>
          </cell>
          <cell r="H1532" t="str">
            <v>PUIME</v>
          </cell>
          <cell r="I1532" t="str">
            <v>CARIDE</v>
          </cell>
          <cell r="J1532" t="str">
            <v>SANTIAGO</v>
          </cell>
          <cell r="K1532" t="str">
            <v/>
          </cell>
          <cell r="L1532" t="str">
            <v>Santiago Puime C.</v>
          </cell>
          <cell r="M1532" t="str">
            <v>S.C.D.R Helios-Bembrive</v>
          </cell>
          <cell r="N1532" t="str">
            <v>S.C.D.R Helios-Bembrive</v>
          </cell>
          <cell r="O1532">
            <v>33485</v>
          </cell>
          <cell r="P1532">
            <v>1991</v>
          </cell>
          <cell r="Q1532" t="str">
            <v>Sénior M</v>
          </cell>
          <cell r="R1532" t="str">
            <v>M</v>
          </cell>
        </row>
        <row r="1533">
          <cell r="C1533">
            <v>6625</v>
          </cell>
          <cell r="D1533" t="str">
            <v>Rodríguez</v>
          </cell>
          <cell r="E1533" t="str">
            <v>Chao</v>
          </cell>
          <cell r="F1533" t="str">
            <v>Lucas</v>
          </cell>
          <cell r="G1533" t="str">
            <v/>
          </cell>
          <cell r="H1533" t="str">
            <v>RODRIGUEZ</v>
          </cell>
          <cell r="I1533" t="str">
            <v>CHAO</v>
          </cell>
          <cell r="J1533" t="str">
            <v>LUCAS</v>
          </cell>
          <cell r="K1533" t="str">
            <v/>
          </cell>
          <cell r="L1533" t="str">
            <v>Lucas Rodríguez C.</v>
          </cell>
          <cell r="M1533" t="str">
            <v>S.C.D.R Helios-Bembrive</v>
          </cell>
          <cell r="N1533" t="str">
            <v>S.C.D.R Helios-Bembrive</v>
          </cell>
          <cell r="O1533">
            <v>33344</v>
          </cell>
          <cell r="P1533">
            <v>1991</v>
          </cell>
          <cell r="Q1533" t="str">
            <v>Sénior M</v>
          </cell>
          <cell r="R1533" t="str">
            <v>M</v>
          </cell>
        </row>
        <row r="1534">
          <cell r="C1534">
            <v>1149</v>
          </cell>
          <cell r="D1534" t="str">
            <v>Román</v>
          </cell>
          <cell r="E1534" t="str">
            <v>de Barros</v>
          </cell>
          <cell r="F1534" t="str">
            <v>Julio</v>
          </cell>
          <cell r="H1534" t="str">
            <v>ROMAN</v>
          </cell>
          <cell r="I1534" t="str">
            <v>DE BARROS</v>
          </cell>
          <cell r="J1534" t="str">
            <v>JULIO</v>
          </cell>
          <cell r="K1534" t="str">
            <v/>
          </cell>
          <cell r="L1534" t="str">
            <v>Julio Román d.</v>
          </cell>
          <cell r="M1534" t="str">
            <v>S.C.D.R Helios-Bembrive</v>
          </cell>
          <cell r="N1534" t="str">
            <v>S.C.D.R Helios-Bembrive</v>
          </cell>
          <cell r="O1534">
            <v>25041</v>
          </cell>
          <cell r="P1534">
            <v>1968</v>
          </cell>
          <cell r="Q1534" t="str">
            <v>Vet +40 M</v>
          </cell>
          <cell r="R1534" t="str">
            <v>M</v>
          </cell>
        </row>
        <row r="1535">
          <cell r="C1535">
            <v>26243</v>
          </cell>
          <cell r="D1535" t="str">
            <v>Román</v>
          </cell>
          <cell r="E1535" t="str">
            <v>Leiros</v>
          </cell>
          <cell r="F1535" t="str">
            <v>Sergio</v>
          </cell>
          <cell r="H1535" t="str">
            <v>ROMAN</v>
          </cell>
          <cell r="I1535" t="str">
            <v>LEIROS</v>
          </cell>
          <cell r="J1535" t="str">
            <v>SERGIO</v>
          </cell>
          <cell r="K1535" t="str">
            <v/>
          </cell>
          <cell r="L1535" t="str">
            <v>Sergio Román L.</v>
          </cell>
          <cell r="M1535" t="str">
            <v>S.C.D.R Helios-Bembrive</v>
          </cell>
          <cell r="N1535" t="str">
            <v>S.C.D.R Helios-Bembrive</v>
          </cell>
          <cell r="O1535">
            <v>38608</v>
          </cell>
          <cell r="P1535">
            <v>2005</v>
          </cell>
          <cell r="Q1535" t="str">
            <v>Alevín M</v>
          </cell>
          <cell r="R1535" t="str">
            <v>M</v>
          </cell>
        </row>
        <row r="1536">
          <cell r="C1536">
            <v>19715</v>
          </cell>
          <cell r="D1536" t="str">
            <v>Vázquez</v>
          </cell>
          <cell r="E1536" t="str">
            <v>González</v>
          </cell>
          <cell r="F1536" t="str">
            <v>David</v>
          </cell>
          <cell r="G1536" t="str">
            <v/>
          </cell>
          <cell r="H1536" t="str">
            <v>VAZQUEZ</v>
          </cell>
          <cell r="I1536" t="str">
            <v>GONZALEZ</v>
          </cell>
          <cell r="J1536" t="str">
            <v>DAVID</v>
          </cell>
          <cell r="K1536" t="str">
            <v/>
          </cell>
          <cell r="L1536" t="str">
            <v>David Vázquez G.</v>
          </cell>
          <cell r="M1536" t="str">
            <v>S.C.D.R Helios-Bembrive</v>
          </cell>
          <cell r="N1536" t="str">
            <v>S.C.D.R Helios-Bembrive</v>
          </cell>
          <cell r="O1536">
            <v>28084</v>
          </cell>
          <cell r="P1536">
            <v>1976</v>
          </cell>
          <cell r="Q1536" t="str">
            <v>Vet +40 M</v>
          </cell>
          <cell r="R1536" t="str">
            <v>M</v>
          </cell>
        </row>
        <row r="1537">
          <cell r="C1537">
            <v>5699</v>
          </cell>
          <cell r="D1537" t="str">
            <v>Vidal</v>
          </cell>
          <cell r="E1537" t="str">
            <v>Urdampilleta</v>
          </cell>
          <cell r="F1537" t="str">
            <v>José</v>
          </cell>
          <cell r="G1537" t="str">
            <v/>
          </cell>
          <cell r="H1537" t="str">
            <v>VIDAL</v>
          </cell>
          <cell r="I1537" t="str">
            <v>URDAMPILLETA</v>
          </cell>
          <cell r="J1537" t="str">
            <v>JOSE</v>
          </cell>
          <cell r="K1537" t="str">
            <v/>
          </cell>
          <cell r="L1537" t="str">
            <v>José Vidal U.</v>
          </cell>
          <cell r="M1537" t="str">
            <v>S.C.D.R Helios-Bembrive</v>
          </cell>
          <cell r="N1537" t="str">
            <v>S.C.D.R Helios-Bembrive</v>
          </cell>
          <cell r="O1537">
            <v>22702</v>
          </cell>
          <cell r="P1537">
            <v>1962</v>
          </cell>
          <cell r="Q1537" t="str">
            <v>Vet +50 M</v>
          </cell>
          <cell r="R1537" t="str">
            <v>M</v>
          </cell>
        </row>
        <row r="1538">
          <cell r="C1538">
            <v>10615</v>
          </cell>
          <cell r="D1538" t="str">
            <v>Vila</v>
          </cell>
          <cell r="E1538" t="str">
            <v>Posada</v>
          </cell>
          <cell r="F1538" t="str">
            <v>Eloy</v>
          </cell>
          <cell r="G1538" t="str">
            <v/>
          </cell>
          <cell r="H1538" t="str">
            <v>VILA</v>
          </cell>
          <cell r="I1538" t="str">
            <v>POSADA</v>
          </cell>
          <cell r="J1538" t="str">
            <v>ELOY</v>
          </cell>
          <cell r="K1538" t="str">
            <v/>
          </cell>
          <cell r="L1538" t="str">
            <v>Eloy Vila P.</v>
          </cell>
          <cell r="M1538" t="str">
            <v>S.C.D.R Helios-Bembrive</v>
          </cell>
          <cell r="N1538" t="str">
            <v>S.C.D.R Helios-Bembrive</v>
          </cell>
          <cell r="O1538">
            <v>35634</v>
          </cell>
          <cell r="P1538">
            <v>1997</v>
          </cell>
          <cell r="Q1538" t="str">
            <v>Sub-23 M</v>
          </cell>
          <cell r="R1538" t="str">
            <v>M</v>
          </cell>
        </row>
        <row r="1539">
          <cell r="C1539">
            <v>11080</v>
          </cell>
          <cell r="D1539" t="str">
            <v>Webb</v>
          </cell>
          <cell r="E1539" t="str">
            <v/>
          </cell>
          <cell r="F1539" t="str">
            <v>Nigel</v>
          </cell>
          <cell r="G1539" t="str">
            <v/>
          </cell>
          <cell r="H1539" t="str">
            <v>WEBB</v>
          </cell>
          <cell r="I1539" t="str">
            <v/>
          </cell>
          <cell r="J1539" t="str">
            <v>NIGEL</v>
          </cell>
          <cell r="K1539" t="str">
            <v/>
          </cell>
          <cell r="L1539" t="str">
            <v>Nigel Webb</v>
          </cell>
          <cell r="M1539" t="str">
            <v>S.C.D.R Helios-Bembrive</v>
          </cell>
          <cell r="N1539" t="str">
            <v>S.C.D.R Helios-Bembrive</v>
          </cell>
          <cell r="O1539">
            <v>28578</v>
          </cell>
          <cell r="P1539">
            <v>1978</v>
          </cell>
          <cell r="Q1539" t="str">
            <v>Sénior M</v>
          </cell>
          <cell r="R1539" t="str">
            <v>M</v>
          </cell>
        </row>
        <row r="1540">
          <cell r="C1540">
            <v>50132</v>
          </cell>
          <cell r="D1540" t="str">
            <v>de la Fuente</v>
          </cell>
          <cell r="E1540" t="str">
            <v>Romay</v>
          </cell>
          <cell r="F1540" t="str">
            <v>Ignacio</v>
          </cell>
          <cell r="G1540" t="str">
            <v/>
          </cell>
          <cell r="H1540" t="str">
            <v>DE LA FUENTE</v>
          </cell>
          <cell r="I1540" t="str">
            <v>ROMAY</v>
          </cell>
          <cell r="J1540" t="str">
            <v>IGNACIO</v>
          </cell>
          <cell r="K1540" t="str">
            <v/>
          </cell>
          <cell r="L1540" t="str">
            <v>Ignacio de la Fuente R.</v>
          </cell>
          <cell r="M1540" t="str">
            <v>S.D.C. Atlético San Antonio</v>
          </cell>
          <cell r="N1540" t="str">
            <v>S.D.C. Atlético San Antonio</v>
          </cell>
          <cell r="O1540">
            <v>28033</v>
          </cell>
          <cell r="P1540">
            <v>1976</v>
          </cell>
          <cell r="Q1540" t="str">
            <v>Vet +40 M</v>
          </cell>
          <cell r="R1540" t="str">
            <v>M</v>
          </cell>
        </row>
        <row r="1541">
          <cell r="C1541">
            <v>50044</v>
          </cell>
          <cell r="D1541" t="str">
            <v>Díaz</v>
          </cell>
          <cell r="E1541" t="str">
            <v>Vázquez</v>
          </cell>
          <cell r="F1541" t="str">
            <v>Alberto</v>
          </cell>
          <cell r="G1541" t="str">
            <v/>
          </cell>
          <cell r="H1541" t="str">
            <v>DIAZ</v>
          </cell>
          <cell r="I1541" t="str">
            <v>VAZQUEZ</v>
          </cell>
          <cell r="J1541" t="str">
            <v>ALBERTO</v>
          </cell>
          <cell r="K1541" t="str">
            <v/>
          </cell>
          <cell r="L1541" t="str">
            <v>Alberto Díaz V.</v>
          </cell>
          <cell r="M1541" t="str">
            <v>S.D.C. Atlético San Antonio</v>
          </cell>
          <cell r="N1541" t="str">
            <v>S.D.C. Atlético San Antonio</v>
          </cell>
          <cell r="O1541">
            <v>35822</v>
          </cell>
          <cell r="P1541">
            <v>1998</v>
          </cell>
          <cell r="Q1541" t="str">
            <v>Sub-23 M</v>
          </cell>
          <cell r="R1541" t="str">
            <v>M</v>
          </cell>
        </row>
        <row r="1542">
          <cell r="C1542">
            <v>50045</v>
          </cell>
          <cell r="D1542" t="str">
            <v>Fernández</v>
          </cell>
          <cell r="E1542" t="str">
            <v>Abad</v>
          </cell>
          <cell r="F1542" t="str">
            <v>Darío</v>
          </cell>
          <cell r="G1542" t="str">
            <v/>
          </cell>
          <cell r="H1542" t="str">
            <v>FERNANDEZ</v>
          </cell>
          <cell r="I1542" t="str">
            <v>ABAD</v>
          </cell>
          <cell r="J1542" t="str">
            <v>DARIO</v>
          </cell>
          <cell r="K1542" t="str">
            <v/>
          </cell>
          <cell r="L1542" t="str">
            <v>Darío Fernández A.</v>
          </cell>
          <cell r="M1542" t="str">
            <v>S.D.C. Atlético San Antonio</v>
          </cell>
          <cell r="N1542" t="str">
            <v>S.D.C. Atlético San Antonio</v>
          </cell>
          <cell r="O1542">
            <v>33594</v>
          </cell>
          <cell r="P1542">
            <v>1991</v>
          </cell>
          <cell r="Q1542" t="str">
            <v>Sénior M</v>
          </cell>
          <cell r="R1542" t="str">
            <v>M</v>
          </cell>
        </row>
        <row r="1543">
          <cell r="C1543">
            <v>17238</v>
          </cell>
          <cell r="D1543" t="str">
            <v>Neira</v>
          </cell>
          <cell r="E1543" t="str">
            <v>Álvarez</v>
          </cell>
          <cell r="F1543" t="str">
            <v>Carlos</v>
          </cell>
          <cell r="G1543" t="str">
            <v/>
          </cell>
          <cell r="H1543" t="str">
            <v>NEIRA</v>
          </cell>
          <cell r="I1543" t="str">
            <v>ALVAREZ</v>
          </cell>
          <cell r="J1543" t="str">
            <v>CARLOS</v>
          </cell>
          <cell r="K1543" t="str">
            <v/>
          </cell>
          <cell r="L1543" t="str">
            <v>Carlos Neira Á.</v>
          </cell>
          <cell r="M1543" t="str">
            <v>S.D.C. Atlético San Antonio</v>
          </cell>
          <cell r="N1543" t="str">
            <v>S.D.C. Atlético San Antonio</v>
          </cell>
          <cell r="O1543">
            <v>36483</v>
          </cell>
          <cell r="P1543">
            <v>1999</v>
          </cell>
          <cell r="Q1543" t="str">
            <v>Juvenil M</v>
          </cell>
          <cell r="R1543" t="str">
            <v>M</v>
          </cell>
        </row>
        <row r="1544">
          <cell r="C1544">
            <v>17239</v>
          </cell>
          <cell r="D1544" t="str">
            <v>Neira</v>
          </cell>
          <cell r="E1544" t="str">
            <v>Álvarez</v>
          </cell>
          <cell r="F1544" t="str">
            <v>Iván</v>
          </cell>
          <cell r="G1544" t="str">
            <v/>
          </cell>
          <cell r="H1544" t="str">
            <v>NEIRA</v>
          </cell>
          <cell r="I1544" t="str">
            <v>ALVAREZ</v>
          </cell>
          <cell r="J1544" t="str">
            <v>IVAN</v>
          </cell>
          <cell r="K1544" t="str">
            <v/>
          </cell>
          <cell r="L1544" t="str">
            <v>Iván Neira Á.</v>
          </cell>
          <cell r="M1544" t="str">
            <v>S.D.C. Atlético San Antonio</v>
          </cell>
          <cell r="N1544" t="str">
            <v>S.D.C. Atlético San Antonio</v>
          </cell>
          <cell r="O1544">
            <v>37112</v>
          </cell>
          <cell r="P1544">
            <v>2001</v>
          </cell>
          <cell r="Q1544" t="str">
            <v>Juvenil M</v>
          </cell>
          <cell r="R1544" t="str">
            <v>M</v>
          </cell>
        </row>
        <row r="1545">
          <cell r="C1545">
            <v>50038</v>
          </cell>
          <cell r="D1545" t="str">
            <v>Pazo</v>
          </cell>
          <cell r="E1545" t="str">
            <v>Álvarez</v>
          </cell>
          <cell r="F1545" t="str">
            <v>Adrián</v>
          </cell>
          <cell r="G1545" t="str">
            <v/>
          </cell>
          <cell r="H1545" t="str">
            <v>PAZO</v>
          </cell>
          <cell r="I1545" t="str">
            <v>ALVAREZ</v>
          </cell>
          <cell r="J1545" t="str">
            <v>ADRIAN</v>
          </cell>
          <cell r="K1545" t="str">
            <v/>
          </cell>
          <cell r="L1545" t="str">
            <v>Adrián Pazo Á.</v>
          </cell>
          <cell r="M1545" t="str">
            <v>S.D.C. Atlético San Antonio</v>
          </cell>
          <cell r="N1545" t="str">
            <v>S.D.C. Atlético San Antonio</v>
          </cell>
          <cell r="O1545">
            <v>37826</v>
          </cell>
          <cell r="P1545">
            <v>2003</v>
          </cell>
          <cell r="Q1545" t="str">
            <v>Infantil M</v>
          </cell>
          <cell r="R1545" t="str">
            <v>M</v>
          </cell>
        </row>
        <row r="1546">
          <cell r="C1546">
            <v>50043</v>
          </cell>
          <cell r="D1546" t="str">
            <v>Salgado</v>
          </cell>
          <cell r="E1546" t="str">
            <v>Sanfiz</v>
          </cell>
          <cell r="F1546" t="str">
            <v>Alberto</v>
          </cell>
          <cell r="G1546" t="str">
            <v/>
          </cell>
          <cell r="H1546" t="str">
            <v>SALGADO</v>
          </cell>
          <cell r="I1546" t="str">
            <v>SANFIZ</v>
          </cell>
          <cell r="J1546" t="str">
            <v>ALBERTO</v>
          </cell>
          <cell r="K1546" t="str">
            <v/>
          </cell>
          <cell r="L1546" t="str">
            <v>Alberto Salgado S.</v>
          </cell>
          <cell r="M1546" t="str">
            <v>S.D.C. Atlético San Antonio</v>
          </cell>
          <cell r="N1546" t="str">
            <v>S.D.C. Atlético San Antonio</v>
          </cell>
          <cell r="O1546">
            <v>34207</v>
          </cell>
          <cell r="P1546">
            <v>1993</v>
          </cell>
          <cell r="Q1546" t="str">
            <v>Sénior M</v>
          </cell>
          <cell r="R1546" t="str">
            <v>M</v>
          </cell>
        </row>
        <row r="1547">
          <cell r="C1547">
            <v>50042</v>
          </cell>
          <cell r="D1547" t="str">
            <v>Salgado</v>
          </cell>
          <cell r="E1547" t="str">
            <v>Sanfiz</v>
          </cell>
          <cell r="F1547" t="str">
            <v>Sergio</v>
          </cell>
          <cell r="G1547" t="str">
            <v/>
          </cell>
          <cell r="H1547" t="str">
            <v>SALGADO</v>
          </cell>
          <cell r="I1547" t="str">
            <v>SANFIZ</v>
          </cell>
          <cell r="J1547" t="str">
            <v>SERGIO</v>
          </cell>
          <cell r="K1547" t="str">
            <v/>
          </cell>
          <cell r="L1547" t="str">
            <v>Sergio Salgado S.</v>
          </cell>
          <cell r="M1547" t="str">
            <v>S.D.C. Atlético San Antonio</v>
          </cell>
          <cell r="N1547" t="str">
            <v>S.D.C. Atlético San Antonio</v>
          </cell>
          <cell r="O1547">
            <v>33721</v>
          </cell>
          <cell r="P1547">
            <v>1992</v>
          </cell>
          <cell r="Q1547" t="str">
            <v>Sénior M</v>
          </cell>
          <cell r="R1547" t="str">
            <v>M</v>
          </cell>
        </row>
        <row r="1548">
          <cell r="C1548">
            <v>50041</v>
          </cell>
          <cell r="D1548" t="str">
            <v>Vázquez</v>
          </cell>
          <cell r="E1548" t="str">
            <v>González</v>
          </cell>
          <cell r="F1548" t="str">
            <v>Gerardo</v>
          </cell>
          <cell r="G1548" t="str">
            <v/>
          </cell>
          <cell r="H1548" t="str">
            <v>VAZQUEZ</v>
          </cell>
          <cell r="I1548" t="str">
            <v>GONZALEZ</v>
          </cell>
          <cell r="J1548" t="str">
            <v>GERARDO</v>
          </cell>
          <cell r="K1548" t="str">
            <v/>
          </cell>
          <cell r="L1548" t="str">
            <v>Gerardo Vázquez G.</v>
          </cell>
          <cell r="M1548" t="str">
            <v>S.D.C. Atlético San Antonio</v>
          </cell>
          <cell r="N1548" t="str">
            <v>S.D.C. Atlético San Antonio</v>
          </cell>
          <cell r="O1548">
            <v>23998</v>
          </cell>
          <cell r="P1548">
            <v>1965</v>
          </cell>
          <cell r="Q1548" t="str">
            <v>Vet +50 M</v>
          </cell>
          <cell r="R1548" t="str">
            <v>M</v>
          </cell>
        </row>
        <row r="1549">
          <cell r="C1549">
            <v>50131</v>
          </cell>
          <cell r="D1549" t="str">
            <v>Veiga</v>
          </cell>
          <cell r="E1549" t="str">
            <v>Figueira</v>
          </cell>
          <cell r="F1549" t="str">
            <v>José</v>
          </cell>
          <cell r="G1549" t="str">
            <v>Manuel</v>
          </cell>
          <cell r="H1549" t="str">
            <v>VEIGA</v>
          </cell>
          <cell r="I1549" t="str">
            <v>FIGUEIRA</v>
          </cell>
          <cell r="J1549" t="str">
            <v>JOSE</v>
          </cell>
          <cell r="K1549" t="str">
            <v>MANUEL</v>
          </cell>
          <cell r="L1549" t="str">
            <v>José M. Veiga F.</v>
          </cell>
          <cell r="M1549" t="str">
            <v>S.D.C. Atlético San Antonio</v>
          </cell>
          <cell r="N1549" t="str">
            <v>S.D.C. Atlético San Antonio</v>
          </cell>
          <cell r="O1549">
            <v>30962</v>
          </cell>
          <cell r="P1549">
            <v>1984</v>
          </cell>
          <cell r="Q1549" t="str">
            <v>Sénior M</v>
          </cell>
          <cell r="R1549" t="str">
            <v>M</v>
          </cell>
        </row>
        <row r="1550">
          <cell r="C1550">
            <v>28773</v>
          </cell>
          <cell r="D1550" t="str">
            <v>Carnota</v>
          </cell>
          <cell r="E1550" t="str">
            <v>Fernández</v>
          </cell>
          <cell r="F1550" t="str">
            <v>Noelia</v>
          </cell>
          <cell r="H1550" t="str">
            <v>CARNOTA</v>
          </cell>
          <cell r="I1550" t="str">
            <v>FERNANDEZ</v>
          </cell>
          <cell r="J1550" t="str">
            <v>NOELIA</v>
          </cell>
          <cell r="K1550" t="str">
            <v/>
          </cell>
          <cell r="L1550" t="str">
            <v>Noelia Carnota F.</v>
          </cell>
          <cell r="M1550" t="str">
            <v>Sociedad Deportiva A Baña</v>
          </cell>
          <cell r="N1550" t="str">
            <v>Sociedad Deportiva A Baña</v>
          </cell>
          <cell r="O1550">
            <v>38703</v>
          </cell>
          <cell r="P1550">
            <v>2005</v>
          </cell>
          <cell r="Q1550" t="str">
            <v>Alevín F</v>
          </cell>
          <cell r="R1550" t="str">
            <v>F</v>
          </cell>
        </row>
        <row r="1551">
          <cell r="C1551">
            <v>28772</v>
          </cell>
          <cell r="D1551" t="str">
            <v>Fresco</v>
          </cell>
          <cell r="E1551" t="str">
            <v>Caamaño</v>
          </cell>
          <cell r="F1551" t="str">
            <v>Paula</v>
          </cell>
          <cell r="H1551" t="str">
            <v>FRESCO</v>
          </cell>
          <cell r="I1551" t="str">
            <v>CAAMAÑO</v>
          </cell>
          <cell r="J1551" t="str">
            <v>PAULA</v>
          </cell>
          <cell r="K1551" t="str">
            <v/>
          </cell>
          <cell r="L1551" t="str">
            <v>Paula Fresco C.</v>
          </cell>
          <cell r="M1551" t="str">
            <v>Sociedad Deportiva A Baña</v>
          </cell>
          <cell r="N1551" t="str">
            <v>Sociedad Deportiva A Baña</v>
          </cell>
          <cell r="O1551">
            <v>38445</v>
          </cell>
          <cell r="P1551">
            <v>2005</v>
          </cell>
          <cell r="Q1551" t="str">
            <v>Alevín F</v>
          </cell>
          <cell r="R1551" t="str">
            <v>F</v>
          </cell>
        </row>
        <row r="1552">
          <cell r="C1552">
            <v>28811</v>
          </cell>
          <cell r="D1552" t="str">
            <v>Iglesias</v>
          </cell>
          <cell r="E1552" t="str">
            <v>Gerpe</v>
          </cell>
          <cell r="F1552" t="str">
            <v>Ana</v>
          </cell>
          <cell r="H1552" t="str">
            <v>IGLESIAS</v>
          </cell>
          <cell r="I1552" t="str">
            <v>GERPE</v>
          </cell>
          <cell r="J1552" t="str">
            <v>ANA</v>
          </cell>
          <cell r="K1552" t="str">
            <v/>
          </cell>
          <cell r="L1552" t="str">
            <v>Ana Iglesias G.</v>
          </cell>
          <cell r="M1552" t="str">
            <v>Sociedad Deportiva A Baña</v>
          </cell>
          <cell r="N1552" t="str">
            <v>Sociedad Deportiva A Baña</v>
          </cell>
          <cell r="O1552">
            <v>38544</v>
          </cell>
          <cell r="P1552">
            <v>2005</v>
          </cell>
          <cell r="Q1552" t="str">
            <v>Alevín F</v>
          </cell>
          <cell r="R1552" t="str">
            <v>F</v>
          </cell>
        </row>
        <row r="1553">
          <cell r="C1553">
            <v>28774</v>
          </cell>
          <cell r="D1553" t="str">
            <v>Pérez</v>
          </cell>
          <cell r="E1553" t="str">
            <v>Nieto</v>
          </cell>
          <cell r="F1553" t="str">
            <v>Alba</v>
          </cell>
          <cell r="H1553" t="str">
            <v>PEREZ</v>
          </cell>
          <cell r="I1553" t="str">
            <v>NIETO</v>
          </cell>
          <cell r="J1553" t="str">
            <v>ALBA</v>
          </cell>
          <cell r="K1553" t="str">
            <v/>
          </cell>
          <cell r="L1553" t="str">
            <v>Alba Pérez N.</v>
          </cell>
          <cell r="M1553" t="str">
            <v>Sociedad Deportiva A Baña</v>
          </cell>
          <cell r="N1553" t="str">
            <v>Sociedad Deportiva A Baña</v>
          </cell>
          <cell r="O1553">
            <v>37289</v>
          </cell>
          <cell r="P1553">
            <v>2002</v>
          </cell>
          <cell r="Q1553" t="str">
            <v>Infantil F</v>
          </cell>
          <cell r="R1553" t="str">
            <v>F</v>
          </cell>
        </row>
        <row r="1554">
          <cell r="C1554">
            <v>14453</v>
          </cell>
          <cell r="D1554" t="str">
            <v>Aboy</v>
          </cell>
          <cell r="E1554" t="str">
            <v>Nieto</v>
          </cell>
          <cell r="F1554" t="str">
            <v>Pablo</v>
          </cell>
          <cell r="G1554" t="str">
            <v/>
          </cell>
          <cell r="H1554" t="str">
            <v>ABOY</v>
          </cell>
          <cell r="I1554" t="str">
            <v>NIETO</v>
          </cell>
          <cell r="J1554" t="str">
            <v>PABLO</v>
          </cell>
          <cell r="K1554" t="str">
            <v/>
          </cell>
          <cell r="L1554" t="str">
            <v>Pablo Aboy N.</v>
          </cell>
          <cell r="M1554" t="str">
            <v>Sociedad Deportiva Hípica</v>
          </cell>
          <cell r="N1554" t="str">
            <v>Sociedad Deportiva Hípica</v>
          </cell>
          <cell r="O1554">
            <v>32889</v>
          </cell>
          <cell r="P1554">
            <v>1990</v>
          </cell>
          <cell r="Q1554" t="str">
            <v>Sénior M</v>
          </cell>
          <cell r="R1554" t="str">
            <v>M</v>
          </cell>
        </row>
        <row r="1555">
          <cell r="C1555">
            <v>15651</v>
          </cell>
          <cell r="D1555" t="str">
            <v>Álvarez</v>
          </cell>
          <cell r="E1555" t="str">
            <v>Vidaurre</v>
          </cell>
          <cell r="F1555" t="str">
            <v>Andrea</v>
          </cell>
          <cell r="G1555" t="str">
            <v/>
          </cell>
          <cell r="H1555" t="str">
            <v>ALVAREZ</v>
          </cell>
          <cell r="I1555" t="str">
            <v>VIDAURRE</v>
          </cell>
          <cell r="J1555" t="str">
            <v>ANDREA</v>
          </cell>
          <cell r="K1555" t="str">
            <v/>
          </cell>
          <cell r="L1555" t="str">
            <v>Andrea Álvarez V.</v>
          </cell>
          <cell r="M1555" t="str">
            <v>Sociedad Deportiva Hípica</v>
          </cell>
          <cell r="N1555" t="str">
            <v>Sociedad Deportiva Hípica</v>
          </cell>
          <cell r="O1555">
            <v>35883</v>
          </cell>
          <cell r="P1555">
            <v>1998</v>
          </cell>
          <cell r="Q1555" t="str">
            <v>Sub-23 F</v>
          </cell>
          <cell r="R1555" t="str">
            <v>F</v>
          </cell>
        </row>
        <row r="1556">
          <cell r="C1556">
            <v>18540</v>
          </cell>
          <cell r="D1556" t="str">
            <v>Bárbara</v>
          </cell>
          <cell r="E1556" t="str">
            <v>Criado</v>
          </cell>
          <cell r="F1556" t="str">
            <v>María</v>
          </cell>
          <cell r="G1556" t="str">
            <v>Teresa</v>
          </cell>
          <cell r="H1556" t="str">
            <v>BARBARA</v>
          </cell>
          <cell r="I1556" t="str">
            <v>CRIADO</v>
          </cell>
          <cell r="J1556" t="str">
            <v>MARIA</v>
          </cell>
          <cell r="K1556" t="str">
            <v>TERESA</v>
          </cell>
          <cell r="L1556" t="str">
            <v>María T. Bárbara C.</v>
          </cell>
          <cell r="M1556" t="str">
            <v>Sociedad Deportiva Hípica</v>
          </cell>
          <cell r="N1556" t="str">
            <v>Sociedad Deportiva Hípica</v>
          </cell>
          <cell r="O1556">
            <v>23875</v>
          </cell>
          <cell r="P1556">
            <v>1965</v>
          </cell>
          <cell r="Q1556" t="str">
            <v>Vet +50 F</v>
          </cell>
          <cell r="R1556" t="str">
            <v>F</v>
          </cell>
        </row>
        <row r="1557">
          <cell r="C1557">
            <v>22527</v>
          </cell>
          <cell r="D1557" t="str">
            <v>Castiñeiras</v>
          </cell>
          <cell r="E1557" t="str">
            <v>Gómez</v>
          </cell>
          <cell r="F1557" t="str">
            <v>Samuel</v>
          </cell>
          <cell r="G1557" t="str">
            <v>Javier</v>
          </cell>
          <cell r="H1557" t="str">
            <v>CASTIÑEIRAS</v>
          </cell>
          <cell r="I1557" t="str">
            <v>GOMEZ</v>
          </cell>
          <cell r="J1557" t="str">
            <v>SAMUEL</v>
          </cell>
          <cell r="K1557" t="str">
            <v>JAVIER</v>
          </cell>
          <cell r="L1557" t="str">
            <v>Samuel J. Castiñeiras G.</v>
          </cell>
          <cell r="M1557" t="str">
            <v>Sociedad Deportiva Hípica</v>
          </cell>
          <cell r="N1557" t="str">
            <v>Sociedad Deportiva Hípica</v>
          </cell>
          <cell r="O1557">
            <v>36881</v>
          </cell>
          <cell r="P1557">
            <v>2000</v>
          </cell>
          <cell r="Q1557" t="str">
            <v>Juvenil M</v>
          </cell>
          <cell r="R1557" t="str">
            <v>M</v>
          </cell>
        </row>
        <row r="1558">
          <cell r="C1558">
            <v>50142</v>
          </cell>
          <cell r="D1558" t="str">
            <v>Cousillas</v>
          </cell>
          <cell r="E1558" t="str">
            <v>Fariña</v>
          </cell>
          <cell r="F1558" t="str">
            <v>Emilio</v>
          </cell>
          <cell r="G1558" t="str">
            <v/>
          </cell>
          <cell r="H1558" t="str">
            <v>COUSILLAS</v>
          </cell>
          <cell r="I1558" t="str">
            <v>FARIÑA</v>
          </cell>
          <cell r="J1558" t="str">
            <v>EMILIO</v>
          </cell>
          <cell r="K1558" t="str">
            <v/>
          </cell>
          <cell r="L1558" t="str">
            <v>Emilio Cousillas F.</v>
          </cell>
          <cell r="M1558" t="str">
            <v>Sociedad Deportiva Hípica</v>
          </cell>
          <cell r="N1558" t="str">
            <v>Sociedad Deportiva Hípica</v>
          </cell>
          <cell r="O1558">
            <v>33801</v>
          </cell>
          <cell r="P1558">
            <v>1992</v>
          </cell>
          <cell r="Q1558" t="str">
            <v>Sénior M</v>
          </cell>
          <cell r="R1558" t="str">
            <v>M</v>
          </cell>
        </row>
        <row r="1559">
          <cell r="C1559">
            <v>22615</v>
          </cell>
          <cell r="D1559" t="str">
            <v>Cousillas</v>
          </cell>
          <cell r="E1559" t="str">
            <v>Montáns</v>
          </cell>
          <cell r="F1559" t="str">
            <v>Emilio</v>
          </cell>
          <cell r="G1559" t="str">
            <v/>
          </cell>
          <cell r="H1559" t="str">
            <v>COUSILLAS</v>
          </cell>
          <cell r="I1559" t="str">
            <v>MONTANS</v>
          </cell>
          <cell r="J1559" t="str">
            <v>EMILIO</v>
          </cell>
          <cell r="K1559" t="str">
            <v/>
          </cell>
          <cell r="L1559" t="str">
            <v>Emilio Cousillas M.</v>
          </cell>
          <cell r="M1559" t="str">
            <v>Sociedad Deportiva Hípica</v>
          </cell>
          <cell r="N1559" t="str">
            <v>Sociedad Deportiva Hípica</v>
          </cell>
          <cell r="O1559">
            <v>23058</v>
          </cell>
          <cell r="P1559">
            <v>1963</v>
          </cell>
          <cell r="Q1559" t="str">
            <v>Vet +50 M</v>
          </cell>
          <cell r="R1559" t="str">
            <v>M</v>
          </cell>
        </row>
        <row r="1560">
          <cell r="C1560">
            <v>1320</v>
          </cell>
          <cell r="D1560" t="str">
            <v>Cristóbal</v>
          </cell>
          <cell r="E1560" t="str">
            <v>Alonso</v>
          </cell>
          <cell r="F1560" t="str">
            <v>Pablo</v>
          </cell>
          <cell r="G1560" t="str">
            <v/>
          </cell>
          <cell r="H1560" t="str">
            <v>CRISTOBAL</v>
          </cell>
          <cell r="I1560" t="str">
            <v>ALONSO</v>
          </cell>
          <cell r="J1560" t="str">
            <v>PABLO</v>
          </cell>
          <cell r="K1560" t="str">
            <v/>
          </cell>
          <cell r="L1560" t="str">
            <v>Pablo Cristóbal A.</v>
          </cell>
          <cell r="M1560" t="str">
            <v>Sociedad Deportiva Hípica</v>
          </cell>
          <cell r="N1560" t="str">
            <v>Sociedad Deportiva Hípica</v>
          </cell>
          <cell r="O1560">
            <v>26191</v>
          </cell>
          <cell r="P1560">
            <v>1971</v>
          </cell>
          <cell r="Q1560" t="str">
            <v>Vet +40 M</v>
          </cell>
          <cell r="R1560" t="str">
            <v>M</v>
          </cell>
        </row>
        <row r="1561">
          <cell r="C1561">
            <v>30</v>
          </cell>
          <cell r="D1561" t="str">
            <v>de Pazos</v>
          </cell>
          <cell r="E1561" t="str">
            <v>Viana</v>
          </cell>
          <cell r="F1561" t="str">
            <v>Rafael</v>
          </cell>
          <cell r="G1561" t="str">
            <v/>
          </cell>
          <cell r="H1561" t="str">
            <v>DE PAZOS</v>
          </cell>
          <cell r="I1561" t="str">
            <v>VIANA</v>
          </cell>
          <cell r="J1561" t="str">
            <v>RAFAEL</v>
          </cell>
          <cell r="K1561" t="str">
            <v/>
          </cell>
          <cell r="L1561" t="str">
            <v>Rafael de Pazos V.</v>
          </cell>
          <cell r="M1561" t="str">
            <v>Sociedad Deportiva Hípica</v>
          </cell>
          <cell r="N1561" t="str">
            <v>Sociedad Deportiva Hípica</v>
          </cell>
          <cell r="O1561">
            <v>13182</v>
          </cell>
          <cell r="P1561">
            <v>1936</v>
          </cell>
          <cell r="Q1561" t="str">
            <v>Vet +65 M</v>
          </cell>
          <cell r="R1561" t="str">
            <v>M</v>
          </cell>
        </row>
        <row r="1562">
          <cell r="C1562">
            <v>50145</v>
          </cell>
          <cell r="D1562" t="str">
            <v>Fariña</v>
          </cell>
          <cell r="E1562" t="str">
            <v>Rodríguez</v>
          </cell>
          <cell r="F1562" t="str">
            <v>Rosario</v>
          </cell>
          <cell r="G1562" t="str">
            <v/>
          </cell>
          <cell r="H1562" t="str">
            <v>FARIÑA</v>
          </cell>
          <cell r="I1562" t="str">
            <v>RODRIGUEZ</v>
          </cell>
          <cell r="J1562" t="str">
            <v>ROSARIO</v>
          </cell>
          <cell r="K1562" t="str">
            <v/>
          </cell>
          <cell r="L1562" t="str">
            <v>Rosario Fariña R.</v>
          </cell>
          <cell r="M1562" t="str">
            <v>Sociedad Deportiva Hípica</v>
          </cell>
          <cell r="N1562" t="str">
            <v>Sociedad Deportiva Hípica</v>
          </cell>
          <cell r="O1562">
            <v>23222</v>
          </cell>
          <cell r="P1562">
            <v>1963</v>
          </cell>
          <cell r="Q1562" t="str">
            <v>Vet +50 F</v>
          </cell>
          <cell r="R1562" t="str">
            <v>F</v>
          </cell>
        </row>
        <row r="1563">
          <cell r="C1563">
            <v>50153</v>
          </cell>
          <cell r="D1563" t="str">
            <v>Fernández</v>
          </cell>
          <cell r="E1563" t="str">
            <v>López</v>
          </cell>
          <cell r="F1563" t="str">
            <v>Fernando</v>
          </cell>
          <cell r="G1563" t="str">
            <v>Alonso</v>
          </cell>
          <cell r="H1563" t="str">
            <v>FERNANDEZ</v>
          </cell>
          <cell r="I1563" t="str">
            <v>LOPEZ</v>
          </cell>
          <cell r="J1563" t="str">
            <v>FERNANDO</v>
          </cell>
          <cell r="K1563" t="str">
            <v>ALONSO</v>
          </cell>
          <cell r="L1563" t="str">
            <v>Fernando A. Fernández L.</v>
          </cell>
          <cell r="M1563" t="str">
            <v>Sociedad Deportiva Hípica</v>
          </cell>
          <cell r="N1563" t="str">
            <v>Sociedad Deportiva Hípica</v>
          </cell>
          <cell r="O1563">
            <v>21440</v>
          </cell>
          <cell r="P1563">
            <v>1958</v>
          </cell>
          <cell r="Q1563" t="str">
            <v>Vet +50 M</v>
          </cell>
          <cell r="R1563" t="str">
            <v>M</v>
          </cell>
        </row>
        <row r="1564">
          <cell r="C1564">
            <v>8807</v>
          </cell>
          <cell r="D1564" t="str">
            <v>Fuentes</v>
          </cell>
          <cell r="E1564" t="str">
            <v>Rodríguez</v>
          </cell>
          <cell r="F1564" t="str">
            <v>Francisco</v>
          </cell>
          <cell r="G1564" t="str">
            <v/>
          </cell>
          <cell r="H1564" t="str">
            <v>FUENTES</v>
          </cell>
          <cell r="I1564" t="str">
            <v>RODRIGUEZ</v>
          </cell>
          <cell r="J1564" t="str">
            <v>FRANCISCO</v>
          </cell>
          <cell r="K1564" t="str">
            <v/>
          </cell>
          <cell r="L1564" t="str">
            <v>Francisco Fuentes R.</v>
          </cell>
          <cell r="M1564" t="str">
            <v>Sociedad Deportiva Hípica</v>
          </cell>
          <cell r="N1564" t="str">
            <v>Sociedad Deportiva Hípica</v>
          </cell>
          <cell r="O1564">
            <v>34688</v>
          </cell>
          <cell r="P1564">
            <v>1994</v>
          </cell>
          <cell r="Q1564" t="str">
            <v>Sub-23 M</v>
          </cell>
          <cell r="R1564" t="str">
            <v>M</v>
          </cell>
        </row>
        <row r="1565">
          <cell r="C1565">
            <v>50144</v>
          </cell>
          <cell r="D1565" t="str">
            <v>García</v>
          </cell>
          <cell r="E1565" t="str">
            <v>Fernández</v>
          </cell>
          <cell r="F1565" t="str">
            <v>Carmen</v>
          </cell>
          <cell r="H1565" t="str">
            <v>GARCIA</v>
          </cell>
          <cell r="I1565" t="str">
            <v>FERNANDEZ</v>
          </cell>
          <cell r="J1565" t="str">
            <v>CARMEN</v>
          </cell>
          <cell r="K1565" t="str">
            <v/>
          </cell>
          <cell r="L1565" t="str">
            <v>Carmen García F.</v>
          </cell>
          <cell r="M1565" t="str">
            <v>Sociedad Deportiva Hípica</v>
          </cell>
          <cell r="N1565" t="str">
            <v>Sociedad Deportiva Hípica</v>
          </cell>
          <cell r="O1565">
            <v>22483</v>
          </cell>
          <cell r="P1565">
            <v>1961</v>
          </cell>
          <cell r="Q1565" t="str">
            <v>Vet +50 F</v>
          </cell>
          <cell r="R1565" t="str">
            <v>F</v>
          </cell>
        </row>
        <row r="1566">
          <cell r="C1566">
            <v>53</v>
          </cell>
          <cell r="D1566" t="str">
            <v>Geada</v>
          </cell>
          <cell r="E1566" t="str">
            <v>Reigosa</v>
          </cell>
          <cell r="F1566" t="str">
            <v>José</v>
          </cell>
          <cell r="G1566" t="str">
            <v/>
          </cell>
          <cell r="H1566" t="str">
            <v>GEADA</v>
          </cell>
          <cell r="I1566" t="str">
            <v>REIGOSA</v>
          </cell>
          <cell r="J1566" t="str">
            <v>JOSE</v>
          </cell>
          <cell r="K1566" t="str">
            <v/>
          </cell>
          <cell r="L1566" t="str">
            <v>José Geada R.</v>
          </cell>
          <cell r="M1566" t="str">
            <v>Sociedad Deportiva Hípica</v>
          </cell>
          <cell r="N1566" t="str">
            <v>Sociedad Deportiva Hípica</v>
          </cell>
          <cell r="O1566">
            <v>14493</v>
          </cell>
          <cell r="P1566">
            <v>1939</v>
          </cell>
          <cell r="Q1566" t="str">
            <v>Vet +65 M</v>
          </cell>
          <cell r="R1566" t="str">
            <v>M</v>
          </cell>
        </row>
        <row r="1567">
          <cell r="C1567">
            <v>15648</v>
          </cell>
          <cell r="D1567" t="str">
            <v>Gómez</v>
          </cell>
          <cell r="E1567" t="str">
            <v>Arévano</v>
          </cell>
          <cell r="F1567" t="str">
            <v>Javier</v>
          </cell>
          <cell r="G1567" t="str">
            <v/>
          </cell>
          <cell r="H1567" t="str">
            <v>GOMEZ</v>
          </cell>
          <cell r="I1567" t="str">
            <v>AREVANO</v>
          </cell>
          <cell r="J1567" t="str">
            <v>JAVIER</v>
          </cell>
          <cell r="K1567" t="str">
            <v/>
          </cell>
          <cell r="L1567" t="str">
            <v>Javier Gómez A.</v>
          </cell>
          <cell r="M1567" t="str">
            <v>Sociedad Deportiva Hípica</v>
          </cell>
          <cell r="N1567" t="str">
            <v>Sociedad Deportiva Hípica</v>
          </cell>
          <cell r="O1567">
            <v>36318</v>
          </cell>
          <cell r="P1567">
            <v>1999</v>
          </cell>
          <cell r="Q1567" t="str">
            <v>Juvenil M</v>
          </cell>
          <cell r="R1567" t="str">
            <v>M</v>
          </cell>
        </row>
        <row r="1568">
          <cell r="C1568">
            <v>15616</v>
          </cell>
          <cell r="D1568" t="str">
            <v>Manchón</v>
          </cell>
          <cell r="E1568" t="str">
            <v>Maume</v>
          </cell>
          <cell r="F1568" t="str">
            <v>Evelyne</v>
          </cell>
          <cell r="G1568" t="str">
            <v/>
          </cell>
          <cell r="H1568" t="str">
            <v>MANCHON</v>
          </cell>
          <cell r="I1568" t="str">
            <v>MAUME</v>
          </cell>
          <cell r="J1568" t="str">
            <v>EVELYNE</v>
          </cell>
          <cell r="K1568" t="str">
            <v/>
          </cell>
          <cell r="L1568" t="str">
            <v>Evelyne Manchón M.</v>
          </cell>
          <cell r="M1568" t="str">
            <v>Sociedad Deportiva Hípica</v>
          </cell>
          <cell r="N1568" t="str">
            <v>Sociedad Deportiva Hípica</v>
          </cell>
          <cell r="O1568">
            <v>19390</v>
          </cell>
          <cell r="P1568">
            <v>1953</v>
          </cell>
          <cell r="Q1568" t="str">
            <v>Vet +60 F</v>
          </cell>
          <cell r="R1568" t="str">
            <v>F</v>
          </cell>
        </row>
        <row r="1569">
          <cell r="C1569">
            <v>61</v>
          </cell>
          <cell r="D1569" t="str">
            <v>Martínez</v>
          </cell>
          <cell r="E1569" t="str">
            <v>Prieto</v>
          </cell>
          <cell r="F1569" t="str">
            <v>Manuel</v>
          </cell>
          <cell r="G1569" t="str">
            <v/>
          </cell>
          <cell r="H1569" t="str">
            <v>MARTINEZ</v>
          </cell>
          <cell r="I1569" t="str">
            <v>PRIETO</v>
          </cell>
          <cell r="J1569" t="str">
            <v>MANUEL</v>
          </cell>
          <cell r="K1569" t="str">
            <v/>
          </cell>
          <cell r="L1569" t="str">
            <v>Manuel Martínez P.</v>
          </cell>
          <cell r="M1569" t="str">
            <v>Sociedad Deportiva Hípica</v>
          </cell>
          <cell r="N1569" t="str">
            <v>Sociedad Deportiva Hípica</v>
          </cell>
          <cell r="O1569">
            <v>15223</v>
          </cell>
          <cell r="P1569">
            <v>1941</v>
          </cell>
          <cell r="Q1569" t="str">
            <v>Vet +65 M</v>
          </cell>
          <cell r="R1569" t="str">
            <v>M</v>
          </cell>
        </row>
        <row r="1570">
          <cell r="C1570">
            <v>242</v>
          </cell>
          <cell r="D1570" t="str">
            <v>Monroy</v>
          </cell>
          <cell r="E1570" t="str">
            <v>Rico</v>
          </cell>
          <cell r="F1570" t="str">
            <v>Francisco</v>
          </cell>
          <cell r="G1570" t="str">
            <v/>
          </cell>
          <cell r="H1570" t="str">
            <v>MONROY</v>
          </cell>
          <cell r="I1570" t="str">
            <v>RICO</v>
          </cell>
          <cell r="J1570" t="str">
            <v>FRANCISCO</v>
          </cell>
          <cell r="K1570" t="str">
            <v/>
          </cell>
          <cell r="L1570" t="str">
            <v>Francisco Monroy R.</v>
          </cell>
          <cell r="M1570" t="str">
            <v>Sociedad Deportiva Hípica</v>
          </cell>
          <cell r="N1570" t="str">
            <v>Sociedad Deportiva Hípica</v>
          </cell>
          <cell r="O1570">
            <v>18933</v>
          </cell>
          <cell r="P1570">
            <v>1951</v>
          </cell>
          <cell r="Q1570" t="str">
            <v>Vet +65 M</v>
          </cell>
          <cell r="R1570" t="str">
            <v>M</v>
          </cell>
        </row>
        <row r="1571">
          <cell r="C1571">
            <v>141</v>
          </cell>
          <cell r="D1571" t="str">
            <v>Nine</v>
          </cell>
          <cell r="E1571" t="str">
            <v>Aparicio</v>
          </cell>
          <cell r="F1571" t="str">
            <v>Enrique</v>
          </cell>
          <cell r="G1571" t="str">
            <v/>
          </cell>
          <cell r="H1571" t="str">
            <v>NINE</v>
          </cell>
          <cell r="I1571" t="str">
            <v>APARICIO</v>
          </cell>
          <cell r="J1571" t="str">
            <v>ENRIQUE</v>
          </cell>
          <cell r="K1571" t="str">
            <v/>
          </cell>
          <cell r="L1571" t="str">
            <v>Enrique Nine A.</v>
          </cell>
          <cell r="M1571" t="str">
            <v>Sociedad Deportiva Hípica</v>
          </cell>
          <cell r="N1571" t="str">
            <v>Sociedad Deportiva Hípica</v>
          </cell>
          <cell r="O1571">
            <v>17402</v>
          </cell>
          <cell r="P1571">
            <v>1947</v>
          </cell>
          <cell r="Q1571" t="str">
            <v>Vet +65 M</v>
          </cell>
          <cell r="R1571" t="str">
            <v>M</v>
          </cell>
        </row>
        <row r="1572">
          <cell r="C1572">
            <v>19675</v>
          </cell>
          <cell r="D1572" t="str">
            <v>Pardiñas</v>
          </cell>
          <cell r="E1572" t="str">
            <v>Pérez</v>
          </cell>
          <cell r="F1572" t="str">
            <v>Juan</v>
          </cell>
          <cell r="G1572" t="str">
            <v>Ignacio</v>
          </cell>
          <cell r="H1572" t="str">
            <v>PARDIÑAS</v>
          </cell>
          <cell r="I1572" t="str">
            <v>PEREZ</v>
          </cell>
          <cell r="J1572" t="str">
            <v>JUAN</v>
          </cell>
          <cell r="K1572" t="str">
            <v>IGNACIO</v>
          </cell>
          <cell r="L1572" t="str">
            <v>Juan I. Pardiñas P.</v>
          </cell>
          <cell r="M1572" t="str">
            <v>Sociedad Deportiva Hípica</v>
          </cell>
          <cell r="N1572" t="str">
            <v>Sociedad Deportiva Hípica</v>
          </cell>
          <cell r="O1572">
            <v>22012</v>
          </cell>
          <cell r="P1572">
            <v>1960</v>
          </cell>
          <cell r="Q1572" t="str">
            <v>Vet +50 M</v>
          </cell>
          <cell r="R1572" t="str">
            <v>M</v>
          </cell>
        </row>
        <row r="1573">
          <cell r="C1573">
            <v>671</v>
          </cell>
          <cell r="D1573" t="str">
            <v>Prego</v>
          </cell>
          <cell r="E1573" t="str">
            <v>García</v>
          </cell>
          <cell r="F1573" t="str">
            <v>Fernando</v>
          </cell>
          <cell r="H1573" t="str">
            <v>PREGO</v>
          </cell>
          <cell r="I1573" t="str">
            <v>GARCIA</v>
          </cell>
          <cell r="J1573" t="str">
            <v>FERNANDO</v>
          </cell>
          <cell r="K1573" t="str">
            <v/>
          </cell>
          <cell r="L1573" t="str">
            <v>Fernando Prego G.</v>
          </cell>
          <cell r="M1573" t="str">
            <v>Sociedad Deportiva Hípica</v>
          </cell>
          <cell r="N1573" t="str">
            <v>Sociedad Deportiva Hípica</v>
          </cell>
          <cell r="O1573">
            <v>22141</v>
          </cell>
          <cell r="P1573">
            <v>1960</v>
          </cell>
          <cell r="Q1573" t="str">
            <v>Vet +50 M</v>
          </cell>
          <cell r="R1573" t="str">
            <v>M</v>
          </cell>
        </row>
        <row r="1574">
          <cell r="C1574">
            <v>83</v>
          </cell>
          <cell r="D1574" t="str">
            <v>Ramos</v>
          </cell>
          <cell r="E1574" t="str">
            <v>Casal</v>
          </cell>
          <cell r="F1574" t="str">
            <v>Elías</v>
          </cell>
          <cell r="G1574" t="str">
            <v/>
          </cell>
          <cell r="H1574" t="str">
            <v>RAMOS</v>
          </cell>
          <cell r="I1574" t="str">
            <v>CASAL</v>
          </cell>
          <cell r="J1574" t="str">
            <v>ELIAS</v>
          </cell>
          <cell r="K1574" t="str">
            <v/>
          </cell>
          <cell r="L1574" t="str">
            <v>Elías Ramos C.</v>
          </cell>
          <cell r="M1574" t="str">
            <v>Sociedad Deportiva Hípica</v>
          </cell>
          <cell r="N1574" t="str">
            <v>Sociedad Deportiva Hípica</v>
          </cell>
          <cell r="O1574">
            <v>15911</v>
          </cell>
          <cell r="P1574">
            <v>1943</v>
          </cell>
          <cell r="Q1574" t="str">
            <v>Vet +65 M</v>
          </cell>
          <cell r="R1574" t="str">
            <v>M</v>
          </cell>
        </row>
        <row r="1575">
          <cell r="C1575">
            <v>50143</v>
          </cell>
          <cell r="D1575" t="str">
            <v>Rodríguez</v>
          </cell>
          <cell r="E1575" t="str">
            <v>Vidal</v>
          </cell>
          <cell r="F1575" t="str">
            <v>Julián</v>
          </cell>
          <cell r="G1575" t="str">
            <v/>
          </cell>
          <cell r="H1575" t="str">
            <v>RODRIGUEZ</v>
          </cell>
          <cell r="I1575" t="str">
            <v>VIDAL</v>
          </cell>
          <cell r="J1575" t="str">
            <v>JULIAN</v>
          </cell>
          <cell r="K1575" t="str">
            <v/>
          </cell>
          <cell r="L1575" t="str">
            <v>Julián Rodríguez V.</v>
          </cell>
          <cell r="M1575" t="str">
            <v>Sociedad Deportiva Hípica</v>
          </cell>
          <cell r="N1575" t="str">
            <v>Sociedad Deportiva Hípica</v>
          </cell>
          <cell r="O1575">
            <v>37840</v>
          </cell>
          <cell r="P1575">
            <v>2003</v>
          </cell>
          <cell r="Q1575" t="str">
            <v>Infantil M</v>
          </cell>
          <cell r="R1575" t="str">
            <v>M</v>
          </cell>
        </row>
        <row r="1576">
          <cell r="C1576">
            <v>7734</v>
          </cell>
          <cell r="D1576" t="str">
            <v>Sánchez</v>
          </cell>
          <cell r="E1576" t="str">
            <v>López</v>
          </cell>
          <cell r="F1576" t="str">
            <v>José</v>
          </cell>
          <cell r="G1576" t="str">
            <v>Gonzalo</v>
          </cell>
          <cell r="H1576" t="str">
            <v>SANCHEZ</v>
          </cell>
          <cell r="I1576" t="str">
            <v>LOPEZ</v>
          </cell>
          <cell r="J1576" t="str">
            <v>JOSE</v>
          </cell>
          <cell r="K1576" t="str">
            <v>GONZALO</v>
          </cell>
          <cell r="L1576" t="str">
            <v>José G. Sánchez L.</v>
          </cell>
          <cell r="M1576" t="str">
            <v>Sociedad Deportiva Hípica</v>
          </cell>
          <cell r="N1576" t="str">
            <v>Sociedad Deportiva Hípica</v>
          </cell>
          <cell r="O1576">
            <v>19101</v>
          </cell>
          <cell r="P1576">
            <v>1952</v>
          </cell>
          <cell r="Q1576" t="str">
            <v>Vet +65 M</v>
          </cell>
          <cell r="R1576" t="str">
            <v>M</v>
          </cell>
        </row>
        <row r="1577">
          <cell r="C1577">
            <v>18541</v>
          </cell>
          <cell r="D1577" t="str">
            <v>Vidaurre</v>
          </cell>
          <cell r="E1577" t="str">
            <v>Crespo</v>
          </cell>
          <cell r="F1577" t="str">
            <v>Begoña</v>
          </cell>
          <cell r="G1577" t="str">
            <v/>
          </cell>
          <cell r="H1577" t="str">
            <v>VIDAURRE</v>
          </cell>
          <cell r="I1577" t="str">
            <v>CRESPO</v>
          </cell>
          <cell r="J1577" t="str">
            <v>BEGOÑA</v>
          </cell>
          <cell r="K1577" t="str">
            <v/>
          </cell>
          <cell r="L1577" t="str">
            <v>Begoña Vidaurre C.</v>
          </cell>
          <cell r="M1577" t="str">
            <v>Sociedad Deportiva Hípica</v>
          </cell>
          <cell r="N1577" t="str">
            <v>Sociedad Deportiva Hípica</v>
          </cell>
          <cell r="O1577">
            <v>25851</v>
          </cell>
          <cell r="P1577">
            <v>1970</v>
          </cell>
          <cell r="Q1577" t="str">
            <v>Vet +40 F</v>
          </cell>
          <cell r="R1577" t="str">
            <v>F</v>
          </cell>
        </row>
        <row r="1578">
          <cell r="C1578">
            <v>50228</v>
          </cell>
          <cell r="D1578" t="str">
            <v>Yanguas</v>
          </cell>
          <cell r="E1578" t="str">
            <v>Ferreiro</v>
          </cell>
          <cell r="F1578" t="str">
            <v>Jorge</v>
          </cell>
          <cell r="G1578" t="str">
            <v/>
          </cell>
          <cell r="H1578" t="str">
            <v>YANGUAS</v>
          </cell>
          <cell r="I1578" t="str">
            <v>FERREIRO</v>
          </cell>
          <cell r="J1578" t="str">
            <v>JORGE</v>
          </cell>
          <cell r="K1578" t="str">
            <v/>
          </cell>
          <cell r="L1578" t="str">
            <v>Jorge Yanguas F.</v>
          </cell>
          <cell r="M1578" t="str">
            <v>Sociedad Deportiva Hípica</v>
          </cell>
          <cell r="N1578" t="str">
            <v>Sociedad Deportiva Hípica</v>
          </cell>
          <cell r="O1578">
            <v>36897</v>
          </cell>
          <cell r="P1578">
            <v>2001</v>
          </cell>
          <cell r="Q1578" t="str">
            <v>Juvenil M</v>
          </cell>
          <cell r="R1578" t="str">
            <v>M</v>
          </cell>
        </row>
        <row r="1579">
          <cell r="C1579">
            <v>15963</v>
          </cell>
          <cell r="D1579" t="str">
            <v>Barcia</v>
          </cell>
          <cell r="E1579" t="str">
            <v>Lodos</v>
          </cell>
          <cell r="F1579" t="str">
            <v>Raúl</v>
          </cell>
          <cell r="G1579" t="str">
            <v/>
          </cell>
          <cell r="H1579" t="str">
            <v>BARCIA</v>
          </cell>
          <cell r="I1579" t="str">
            <v>LODOS</v>
          </cell>
          <cell r="J1579" t="str">
            <v>RAUL</v>
          </cell>
          <cell r="K1579" t="str">
            <v/>
          </cell>
          <cell r="L1579" t="str">
            <v>Raúl Barcia L.</v>
          </cell>
          <cell r="M1579" t="str">
            <v>Sociedad Deportiva Ribadeo</v>
          </cell>
          <cell r="N1579" t="str">
            <v>Sociedad Deportiva Ribadeo</v>
          </cell>
          <cell r="O1579">
            <v>27070</v>
          </cell>
          <cell r="P1579">
            <v>1974</v>
          </cell>
          <cell r="Q1579" t="str">
            <v>Vet +40 M</v>
          </cell>
          <cell r="R1579" t="str">
            <v>M</v>
          </cell>
        </row>
        <row r="1580">
          <cell r="C1580">
            <v>50562</v>
          </cell>
          <cell r="D1580" t="str">
            <v>Cabaleiro</v>
          </cell>
          <cell r="E1580" t="str">
            <v>Larrea</v>
          </cell>
          <cell r="F1580" t="str">
            <v>Emilio</v>
          </cell>
          <cell r="H1580" t="str">
            <v>CABALEIRO</v>
          </cell>
          <cell r="I1580" t="str">
            <v>LARREA</v>
          </cell>
          <cell r="J1580" t="str">
            <v>EMILIO</v>
          </cell>
          <cell r="K1580" t="str">
            <v/>
          </cell>
          <cell r="L1580" t="str">
            <v>Emilio Cabaleiro L.</v>
          </cell>
          <cell r="M1580" t="str">
            <v>Sociedad Deportiva Ribadeo</v>
          </cell>
          <cell r="N1580" t="str">
            <v>Sociedad Deportiva Ribadeo</v>
          </cell>
          <cell r="O1580">
            <v>25577</v>
          </cell>
          <cell r="P1580">
            <v>1970</v>
          </cell>
          <cell r="Q1580" t="str">
            <v>Vet +40 M</v>
          </cell>
          <cell r="R1580" t="str">
            <v>M</v>
          </cell>
        </row>
        <row r="1581">
          <cell r="C1581">
            <v>15961</v>
          </cell>
          <cell r="D1581" t="str">
            <v>de Burgos</v>
          </cell>
          <cell r="E1581" t="str">
            <v>Blanco</v>
          </cell>
          <cell r="F1581" t="str">
            <v>Norman</v>
          </cell>
          <cell r="G1581" t="str">
            <v>Javier</v>
          </cell>
          <cell r="H1581" t="str">
            <v>DE BURGOS</v>
          </cell>
          <cell r="I1581" t="str">
            <v>BLANCO</v>
          </cell>
          <cell r="J1581" t="str">
            <v>NORMAN</v>
          </cell>
          <cell r="K1581" t="str">
            <v>JAVIER</v>
          </cell>
          <cell r="L1581" t="str">
            <v>Norman J. de Burgos B.</v>
          </cell>
          <cell r="M1581" t="str">
            <v>Sociedad Deportiva Ribadeo</v>
          </cell>
          <cell r="N1581" t="str">
            <v>Sociedad Deportiva Ribadeo</v>
          </cell>
          <cell r="O1581">
            <v>27343</v>
          </cell>
          <cell r="P1581">
            <v>1974</v>
          </cell>
          <cell r="Q1581" t="str">
            <v>Vet +40 M</v>
          </cell>
          <cell r="R1581" t="str">
            <v>M</v>
          </cell>
        </row>
        <row r="1582">
          <cell r="C1582">
            <v>50555</v>
          </cell>
          <cell r="D1582" t="str">
            <v>Fernández</v>
          </cell>
          <cell r="E1582" t="str">
            <v>Belmar</v>
          </cell>
          <cell r="F1582" t="str">
            <v>Daniel</v>
          </cell>
          <cell r="H1582" t="str">
            <v>FERNANDEZ</v>
          </cell>
          <cell r="I1582" t="str">
            <v>BELMAR</v>
          </cell>
          <cell r="J1582" t="str">
            <v>DANIEL</v>
          </cell>
          <cell r="K1582" t="str">
            <v/>
          </cell>
          <cell r="L1582" t="str">
            <v>Daniel Fernández B.</v>
          </cell>
          <cell r="M1582" t="str">
            <v>Sociedad Deportiva Ribadeo</v>
          </cell>
          <cell r="N1582" t="str">
            <v>Sociedad Deportiva Ribadeo</v>
          </cell>
          <cell r="O1582">
            <v>38117</v>
          </cell>
          <cell r="P1582">
            <v>2004</v>
          </cell>
          <cell r="Q1582" t="str">
            <v>Alevín M</v>
          </cell>
          <cell r="R1582" t="str">
            <v>M</v>
          </cell>
        </row>
        <row r="1583">
          <cell r="C1583">
            <v>50557</v>
          </cell>
          <cell r="D1583" t="str">
            <v>Gacio</v>
          </cell>
          <cell r="E1583" t="str">
            <v>Alonso</v>
          </cell>
          <cell r="F1583" t="str">
            <v>Pablo</v>
          </cell>
          <cell r="H1583" t="str">
            <v>GACIO</v>
          </cell>
          <cell r="I1583" t="str">
            <v>ALONSO</v>
          </cell>
          <cell r="J1583" t="str">
            <v>PABLO</v>
          </cell>
          <cell r="K1583" t="str">
            <v/>
          </cell>
          <cell r="L1583" t="str">
            <v>Pablo Gacio A.</v>
          </cell>
          <cell r="M1583" t="str">
            <v>Sociedad Deportiva Ribadeo</v>
          </cell>
          <cell r="N1583" t="str">
            <v>Sociedad Deportiva Ribadeo</v>
          </cell>
          <cell r="O1583">
            <v>38224</v>
          </cell>
          <cell r="P1583">
            <v>2004</v>
          </cell>
          <cell r="Q1583" t="str">
            <v>Alevín M</v>
          </cell>
          <cell r="R1583" t="str">
            <v>M</v>
          </cell>
        </row>
        <row r="1584">
          <cell r="C1584">
            <v>50556</v>
          </cell>
          <cell r="D1584" t="str">
            <v>García</v>
          </cell>
          <cell r="E1584" t="str">
            <v>Fernández</v>
          </cell>
          <cell r="F1584" t="str">
            <v>Hernán</v>
          </cell>
          <cell r="H1584" t="str">
            <v>GARCIA</v>
          </cell>
          <cell r="I1584" t="str">
            <v>FERNANDEZ</v>
          </cell>
          <cell r="J1584" t="str">
            <v>HERNAN</v>
          </cell>
          <cell r="K1584" t="str">
            <v/>
          </cell>
          <cell r="L1584" t="str">
            <v>Hernán García F.</v>
          </cell>
          <cell r="M1584" t="str">
            <v>Sociedad Deportiva Ribadeo</v>
          </cell>
          <cell r="N1584" t="str">
            <v>Sociedad Deportiva Ribadeo</v>
          </cell>
          <cell r="O1584">
            <v>38199</v>
          </cell>
          <cell r="P1584">
            <v>2004</v>
          </cell>
          <cell r="Q1584" t="str">
            <v>Alevín M</v>
          </cell>
          <cell r="R1584" t="str">
            <v>M</v>
          </cell>
        </row>
        <row r="1585">
          <cell r="C1585">
            <v>18182</v>
          </cell>
          <cell r="D1585" t="str">
            <v>Isasti</v>
          </cell>
          <cell r="E1585" t="str">
            <v>Maiza</v>
          </cell>
          <cell r="F1585" t="str">
            <v>Patxi</v>
          </cell>
          <cell r="G1585" t="str">
            <v>Xabier</v>
          </cell>
          <cell r="H1585" t="str">
            <v>ISASTI</v>
          </cell>
          <cell r="I1585" t="str">
            <v>MAIZA</v>
          </cell>
          <cell r="J1585" t="str">
            <v>PATXI</v>
          </cell>
          <cell r="K1585" t="str">
            <v>XABIER</v>
          </cell>
          <cell r="L1585" t="str">
            <v>Patxi X. Isasti M.</v>
          </cell>
          <cell r="M1585" t="str">
            <v>Sociedad Deportiva Ribadeo</v>
          </cell>
          <cell r="N1585" t="str">
            <v>Sociedad Deportiva Ribadeo</v>
          </cell>
          <cell r="O1585">
            <v>24012</v>
          </cell>
          <cell r="P1585">
            <v>1965</v>
          </cell>
          <cell r="Q1585" t="str">
            <v>Vet +50 M</v>
          </cell>
          <cell r="R1585" t="str">
            <v>M</v>
          </cell>
        </row>
        <row r="1586">
          <cell r="C1586">
            <v>50559</v>
          </cell>
          <cell r="D1586" t="str">
            <v>López</v>
          </cell>
          <cell r="E1586" t="str">
            <v>Menéndez</v>
          </cell>
          <cell r="F1586" t="str">
            <v>Francisco</v>
          </cell>
          <cell r="G1586" t="str">
            <v>Javier</v>
          </cell>
          <cell r="H1586" t="str">
            <v>LOPEZ</v>
          </cell>
          <cell r="I1586" t="str">
            <v>MENENDEZ</v>
          </cell>
          <cell r="J1586" t="str">
            <v>FRANCISCO</v>
          </cell>
          <cell r="K1586" t="str">
            <v>JAVIER</v>
          </cell>
          <cell r="L1586" t="str">
            <v>Francisco J. López M.</v>
          </cell>
          <cell r="M1586" t="str">
            <v>Sociedad Deportiva Ribadeo</v>
          </cell>
          <cell r="N1586" t="str">
            <v>Sociedad Deportiva Ribadeo</v>
          </cell>
          <cell r="O1586">
            <v>38817</v>
          </cell>
          <cell r="P1586">
            <v>2006</v>
          </cell>
          <cell r="Q1586" t="str">
            <v>Benjamín M</v>
          </cell>
          <cell r="R1586" t="str">
            <v>M</v>
          </cell>
        </row>
        <row r="1587">
          <cell r="C1587">
            <v>15962</v>
          </cell>
          <cell r="D1587" t="str">
            <v>López</v>
          </cell>
          <cell r="E1587" t="str">
            <v>Rodríguez</v>
          </cell>
          <cell r="F1587" t="str">
            <v>Daniel</v>
          </cell>
          <cell r="G1587" t="str">
            <v/>
          </cell>
          <cell r="H1587" t="str">
            <v>LOPEZ</v>
          </cell>
          <cell r="I1587" t="str">
            <v>RODRIGUEZ</v>
          </cell>
          <cell r="J1587" t="str">
            <v>DANIEL</v>
          </cell>
          <cell r="K1587" t="str">
            <v/>
          </cell>
          <cell r="L1587" t="str">
            <v>Daniel López R.</v>
          </cell>
          <cell r="M1587" t="str">
            <v>Sociedad Deportiva Ribadeo</v>
          </cell>
          <cell r="N1587" t="str">
            <v>Sociedad Deportiva Ribadeo</v>
          </cell>
          <cell r="O1587">
            <v>29069</v>
          </cell>
          <cell r="P1587">
            <v>1979</v>
          </cell>
          <cell r="Q1587" t="str">
            <v>Sénior M</v>
          </cell>
          <cell r="R1587" t="str">
            <v>M</v>
          </cell>
        </row>
        <row r="1588">
          <cell r="C1588">
            <v>50561</v>
          </cell>
          <cell r="D1588" t="str">
            <v>Mejide</v>
          </cell>
          <cell r="E1588" t="str">
            <v>García</v>
          </cell>
          <cell r="F1588" t="str">
            <v>Clara</v>
          </cell>
          <cell r="H1588" t="str">
            <v>MEJIDE</v>
          </cell>
          <cell r="I1588" t="str">
            <v>GARCIA</v>
          </cell>
          <cell r="J1588" t="str">
            <v>CLARA</v>
          </cell>
          <cell r="K1588" t="str">
            <v/>
          </cell>
          <cell r="L1588" t="str">
            <v>Clara Mejide G.</v>
          </cell>
          <cell r="M1588" t="str">
            <v>Sociedad Deportiva Ribadeo</v>
          </cell>
          <cell r="N1588" t="str">
            <v>Sociedad Deportiva Ribadeo</v>
          </cell>
          <cell r="O1588">
            <v>36932</v>
          </cell>
          <cell r="P1588">
            <v>2001</v>
          </cell>
          <cell r="Q1588" t="str">
            <v>Juvenil F</v>
          </cell>
          <cell r="R1588" t="str">
            <v>F</v>
          </cell>
        </row>
        <row r="1589">
          <cell r="C1589">
            <v>50621</v>
          </cell>
          <cell r="D1589" t="str">
            <v>Menacho</v>
          </cell>
          <cell r="E1589" t="str">
            <v>Fernández</v>
          </cell>
          <cell r="F1589" t="str">
            <v>Manuel</v>
          </cell>
          <cell r="H1589" t="str">
            <v>MENACHO</v>
          </cell>
          <cell r="I1589" t="str">
            <v>FERNANDEZ</v>
          </cell>
          <cell r="J1589" t="str">
            <v>MANUEL</v>
          </cell>
          <cell r="K1589" t="str">
            <v/>
          </cell>
          <cell r="L1589" t="str">
            <v>Manuel Menacho F.</v>
          </cell>
          <cell r="M1589" t="str">
            <v>Sociedad Deportiva Ribadeo</v>
          </cell>
          <cell r="N1589" t="str">
            <v>Sociedad Deportiva Ribadeo</v>
          </cell>
          <cell r="O1589">
            <v>38017</v>
          </cell>
          <cell r="P1589">
            <v>2004</v>
          </cell>
          <cell r="Q1589" t="str">
            <v>Alevín M</v>
          </cell>
          <cell r="R1589" t="str">
            <v>M</v>
          </cell>
        </row>
        <row r="1590">
          <cell r="C1590">
            <v>16981</v>
          </cell>
          <cell r="D1590" t="str">
            <v>Muiña</v>
          </cell>
          <cell r="E1590" t="str">
            <v>Díaz</v>
          </cell>
          <cell r="F1590" t="str">
            <v>Francisco</v>
          </cell>
          <cell r="G1590" t="str">
            <v>José</v>
          </cell>
          <cell r="H1590" t="str">
            <v>MUIÑA</v>
          </cell>
          <cell r="I1590" t="str">
            <v>DIAZ</v>
          </cell>
          <cell r="J1590" t="str">
            <v>FRANCISCO</v>
          </cell>
          <cell r="K1590" t="str">
            <v>JOSE</v>
          </cell>
          <cell r="L1590" t="str">
            <v>Francisco J. Muiña D.</v>
          </cell>
          <cell r="M1590" t="str">
            <v>Sociedad Deportiva Ribadeo</v>
          </cell>
          <cell r="N1590" t="str">
            <v>Sociedad Deportiva Ribadeo</v>
          </cell>
          <cell r="O1590">
            <v>27185</v>
          </cell>
          <cell r="P1590">
            <v>1974</v>
          </cell>
          <cell r="Q1590" t="str">
            <v>Vet +40 M</v>
          </cell>
          <cell r="R1590" t="str">
            <v>M</v>
          </cell>
        </row>
        <row r="1591">
          <cell r="C1591">
            <v>50558</v>
          </cell>
          <cell r="D1591" t="str">
            <v>Muíña</v>
          </cell>
          <cell r="E1591" t="str">
            <v>López</v>
          </cell>
          <cell r="F1591" t="str">
            <v>Ángel</v>
          </cell>
          <cell r="H1591" t="str">
            <v>MUIÑA</v>
          </cell>
          <cell r="I1591" t="str">
            <v>LOPEZ</v>
          </cell>
          <cell r="J1591" t="str">
            <v>ANGEL</v>
          </cell>
          <cell r="K1591" t="str">
            <v/>
          </cell>
          <cell r="L1591" t="str">
            <v>Ángel Muíña L.</v>
          </cell>
          <cell r="M1591" t="str">
            <v>Sociedad Deportiva Ribadeo</v>
          </cell>
          <cell r="N1591" t="str">
            <v>Sociedad Deportiva Ribadeo</v>
          </cell>
          <cell r="O1591">
            <v>39050</v>
          </cell>
          <cell r="P1591">
            <v>2006</v>
          </cell>
          <cell r="Q1591" t="str">
            <v>Benjamín M</v>
          </cell>
          <cell r="R1591" t="str">
            <v>M</v>
          </cell>
        </row>
        <row r="1592">
          <cell r="C1592">
            <v>50009</v>
          </cell>
          <cell r="D1592" t="str">
            <v>Muiña</v>
          </cell>
          <cell r="E1592" t="str">
            <v>Tella</v>
          </cell>
          <cell r="F1592" t="str">
            <v>Manuel</v>
          </cell>
          <cell r="G1592" t="str">
            <v/>
          </cell>
          <cell r="H1592" t="str">
            <v>MUIÑA</v>
          </cell>
          <cell r="I1592" t="str">
            <v>TELLA</v>
          </cell>
          <cell r="J1592" t="str">
            <v>MANUEL</v>
          </cell>
          <cell r="K1592" t="str">
            <v/>
          </cell>
          <cell r="L1592" t="str">
            <v>Manuel Muiña T.</v>
          </cell>
          <cell r="M1592" t="str">
            <v>Sociedad Deportiva Ribadeo</v>
          </cell>
          <cell r="N1592" t="str">
            <v>Sociedad Deportiva Ribadeo</v>
          </cell>
          <cell r="O1592">
            <v>26767</v>
          </cell>
          <cell r="P1592">
            <v>1973</v>
          </cell>
          <cell r="Q1592" t="str">
            <v>Vet +40 M</v>
          </cell>
          <cell r="R1592" t="str">
            <v>M</v>
          </cell>
        </row>
        <row r="1593">
          <cell r="C1593">
            <v>18486</v>
          </cell>
          <cell r="D1593" t="str">
            <v>Oltra</v>
          </cell>
          <cell r="E1593" t="str">
            <v>Alonso</v>
          </cell>
          <cell r="F1593" t="str">
            <v>Ángel</v>
          </cell>
          <cell r="G1593" t="str">
            <v/>
          </cell>
          <cell r="H1593" t="str">
            <v>OLTRA</v>
          </cell>
          <cell r="I1593" t="str">
            <v>ALONSO</v>
          </cell>
          <cell r="J1593" t="str">
            <v>ANGEL</v>
          </cell>
          <cell r="K1593" t="str">
            <v/>
          </cell>
          <cell r="L1593" t="str">
            <v>Ángel Oltra A.</v>
          </cell>
          <cell r="M1593" t="str">
            <v>Sociedad Deportiva Ribadeo</v>
          </cell>
          <cell r="N1593" t="str">
            <v>Sociedad Deportiva Ribadeo</v>
          </cell>
          <cell r="O1593">
            <v>26665</v>
          </cell>
          <cell r="P1593">
            <v>1973</v>
          </cell>
          <cell r="Q1593" t="str">
            <v>Vet +40 M</v>
          </cell>
          <cell r="R1593" t="str">
            <v>M</v>
          </cell>
        </row>
        <row r="1594">
          <cell r="C1594">
            <v>50620</v>
          </cell>
          <cell r="D1594" t="str">
            <v>Pardo</v>
          </cell>
          <cell r="E1594" t="str">
            <v>López</v>
          </cell>
          <cell r="F1594" t="str">
            <v>Hugo</v>
          </cell>
          <cell r="H1594" t="str">
            <v>PARDO</v>
          </cell>
          <cell r="I1594" t="str">
            <v>LOPEZ</v>
          </cell>
          <cell r="J1594" t="str">
            <v>HUGO</v>
          </cell>
          <cell r="K1594" t="str">
            <v/>
          </cell>
          <cell r="L1594" t="str">
            <v>Hugo Pardo L.</v>
          </cell>
          <cell r="M1594" t="str">
            <v>Sociedad Deportiva Ribadeo</v>
          </cell>
          <cell r="N1594" t="str">
            <v>Sociedad Deportiva Ribadeo</v>
          </cell>
          <cell r="O1594">
            <v>38449</v>
          </cell>
          <cell r="P1594">
            <v>2005</v>
          </cell>
          <cell r="Q1594" t="str">
            <v>Alevín M</v>
          </cell>
          <cell r="R1594" t="str">
            <v>M</v>
          </cell>
        </row>
        <row r="1595">
          <cell r="C1595">
            <v>15964</v>
          </cell>
          <cell r="D1595" t="str">
            <v>Polders</v>
          </cell>
          <cell r="E1595" t="str">
            <v/>
          </cell>
          <cell r="F1595" t="str">
            <v>Ludo</v>
          </cell>
          <cell r="G1595" t="str">
            <v/>
          </cell>
          <cell r="H1595" t="str">
            <v>POLDERS</v>
          </cell>
          <cell r="I1595" t="str">
            <v/>
          </cell>
          <cell r="J1595" t="str">
            <v>LUDO</v>
          </cell>
          <cell r="K1595" t="str">
            <v/>
          </cell>
          <cell r="L1595" t="str">
            <v>Ludo Polders</v>
          </cell>
          <cell r="M1595" t="str">
            <v>Sociedad Deportiva Ribadeo</v>
          </cell>
          <cell r="N1595" t="str">
            <v>Sociedad Deportiva Ribadeo</v>
          </cell>
          <cell r="O1595">
            <v>20263</v>
          </cell>
          <cell r="P1595">
            <v>1955</v>
          </cell>
          <cell r="Q1595" t="str">
            <v>Vet +60 M</v>
          </cell>
          <cell r="R1595" t="str">
            <v>M</v>
          </cell>
        </row>
        <row r="1596">
          <cell r="C1596">
            <v>15949</v>
          </cell>
          <cell r="D1596" t="str">
            <v>Ríos</v>
          </cell>
          <cell r="E1596" t="str">
            <v>Álvarez</v>
          </cell>
          <cell r="F1596" t="str">
            <v>José</v>
          </cell>
          <cell r="G1596" t="str">
            <v>María</v>
          </cell>
          <cell r="H1596" t="str">
            <v>RIOS</v>
          </cell>
          <cell r="I1596" t="str">
            <v>ALVAREZ</v>
          </cell>
          <cell r="J1596" t="str">
            <v>JOSE</v>
          </cell>
          <cell r="K1596" t="str">
            <v>MARIA</v>
          </cell>
          <cell r="L1596" t="str">
            <v>José M. Ríos Á.</v>
          </cell>
          <cell r="M1596" t="str">
            <v>Sociedad Deportiva Ribadeo</v>
          </cell>
          <cell r="N1596" t="str">
            <v>Sociedad Deportiva Ribadeo</v>
          </cell>
          <cell r="O1596">
            <v>23844</v>
          </cell>
          <cell r="P1596">
            <v>1965</v>
          </cell>
          <cell r="Q1596" t="str">
            <v>Vet +50 M</v>
          </cell>
          <cell r="R1596" t="str">
            <v>M</v>
          </cell>
        </row>
        <row r="1597">
          <cell r="C1597">
            <v>50560</v>
          </cell>
          <cell r="D1597" t="str">
            <v>Rodríguez</v>
          </cell>
          <cell r="E1597" t="str">
            <v>Marqués</v>
          </cell>
          <cell r="F1597" t="str">
            <v>Ana</v>
          </cell>
          <cell r="G1597" t="str">
            <v>Covadonga</v>
          </cell>
          <cell r="H1597" t="str">
            <v>RODRIGUEZ</v>
          </cell>
          <cell r="I1597" t="str">
            <v>MARQUES</v>
          </cell>
          <cell r="J1597" t="str">
            <v>ANA</v>
          </cell>
          <cell r="K1597" t="str">
            <v>COVADONGA</v>
          </cell>
          <cell r="L1597" t="str">
            <v>Ana C. Rodríguez M.</v>
          </cell>
          <cell r="M1597" t="str">
            <v>Sociedad Deportiva Ribadeo</v>
          </cell>
          <cell r="N1597" t="str">
            <v>Sociedad Deportiva Ribadeo</v>
          </cell>
          <cell r="O1597">
            <v>37341</v>
          </cell>
          <cell r="P1597">
            <v>2002</v>
          </cell>
          <cell r="Q1597" t="str">
            <v>Infantil F</v>
          </cell>
          <cell r="R1597" t="str">
            <v>F</v>
          </cell>
        </row>
        <row r="1598">
          <cell r="C1598">
            <v>16982</v>
          </cell>
          <cell r="D1598" t="str">
            <v>Solloso</v>
          </cell>
          <cell r="E1598" t="str">
            <v>Irimia</v>
          </cell>
          <cell r="F1598" t="str">
            <v>Rubén</v>
          </cell>
          <cell r="G1598" t="str">
            <v/>
          </cell>
          <cell r="H1598" t="str">
            <v>SOLLOSO</v>
          </cell>
          <cell r="I1598" t="str">
            <v>IRIMIA</v>
          </cell>
          <cell r="J1598" t="str">
            <v>RUBEN</v>
          </cell>
          <cell r="K1598" t="str">
            <v/>
          </cell>
          <cell r="L1598" t="str">
            <v>Rubén Solloso I.</v>
          </cell>
          <cell r="M1598" t="str">
            <v>Sociedad Deportiva Ribadeo</v>
          </cell>
          <cell r="N1598" t="str">
            <v>Sociedad Deportiva Ribadeo</v>
          </cell>
          <cell r="O1598">
            <v>29679</v>
          </cell>
          <cell r="P1598">
            <v>1981</v>
          </cell>
          <cell r="Q1598" t="str">
            <v>Sénior M</v>
          </cell>
          <cell r="R1598" t="str">
            <v>M</v>
          </cell>
        </row>
        <row r="1599">
          <cell r="C1599">
            <v>15922</v>
          </cell>
          <cell r="D1599" t="str">
            <v>Alonso</v>
          </cell>
          <cell r="E1599" t="str">
            <v>Méndez</v>
          </cell>
          <cell r="F1599" t="str">
            <v>Aitor</v>
          </cell>
          <cell r="G1599" t="str">
            <v/>
          </cell>
          <cell r="H1599" t="str">
            <v>ALONSO</v>
          </cell>
          <cell r="I1599" t="str">
            <v>MENDEZ</v>
          </cell>
          <cell r="J1599" t="str">
            <v>AITOR</v>
          </cell>
          <cell r="K1599" t="str">
            <v/>
          </cell>
          <cell r="L1599" t="str">
            <v>Aitor Alonso M.</v>
          </cell>
          <cell r="M1599" t="str">
            <v>Sociedad Liceo de Noia</v>
          </cell>
          <cell r="N1599" t="str">
            <v>Sociedad Liceo de Noia</v>
          </cell>
          <cell r="O1599">
            <v>35763</v>
          </cell>
          <cell r="P1599">
            <v>1997</v>
          </cell>
          <cell r="Q1599" t="str">
            <v>Sub-23 M</v>
          </cell>
          <cell r="R1599" t="str">
            <v>M</v>
          </cell>
        </row>
        <row r="1600">
          <cell r="C1600">
            <v>27404</v>
          </cell>
          <cell r="D1600" t="str">
            <v>Ares</v>
          </cell>
          <cell r="E1600" t="str">
            <v>Romero</v>
          </cell>
          <cell r="F1600" t="str">
            <v>Iago</v>
          </cell>
          <cell r="H1600" t="str">
            <v>ARES</v>
          </cell>
          <cell r="I1600" t="str">
            <v>ROMERO</v>
          </cell>
          <cell r="J1600" t="str">
            <v>IAGO</v>
          </cell>
          <cell r="K1600" t="str">
            <v/>
          </cell>
          <cell r="L1600" t="str">
            <v>Iago Ares R.</v>
          </cell>
          <cell r="M1600" t="str">
            <v>Sociedad Liceo de Noia</v>
          </cell>
          <cell r="N1600" t="str">
            <v>Sociedad Liceo de Noia</v>
          </cell>
          <cell r="O1600">
            <v>37398</v>
          </cell>
          <cell r="P1600">
            <v>2002</v>
          </cell>
          <cell r="Q1600" t="str">
            <v>Infantil M</v>
          </cell>
          <cell r="R1600" t="str">
            <v>M</v>
          </cell>
        </row>
        <row r="1601">
          <cell r="C1601">
            <v>18254</v>
          </cell>
          <cell r="D1601" t="str">
            <v>Bahamonde</v>
          </cell>
          <cell r="E1601" t="str">
            <v>Pérez</v>
          </cell>
          <cell r="F1601" t="str">
            <v>Marcelino</v>
          </cell>
          <cell r="G1601" t="str">
            <v/>
          </cell>
          <cell r="H1601" t="str">
            <v>BAHAMONDE</v>
          </cell>
          <cell r="I1601" t="str">
            <v>PEREZ</v>
          </cell>
          <cell r="J1601" t="str">
            <v>MARCELINO</v>
          </cell>
          <cell r="K1601" t="str">
            <v/>
          </cell>
          <cell r="L1601" t="str">
            <v>Marcelino Bahamonde P.</v>
          </cell>
          <cell r="M1601" t="str">
            <v>Sociedad Liceo de Noia</v>
          </cell>
          <cell r="N1601" t="str">
            <v>Sociedad Liceo de Noia</v>
          </cell>
          <cell r="O1601">
            <v>36051</v>
          </cell>
          <cell r="P1601">
            <v>1998</v>
          </cell>
          <cell r="Q1601" t="str">
            <v>Sub-23 M</v>
          </cell>
          <cell r="R1601" t="str">
            <v>M</v>
          </cell>
        </row>
        <row r="1602">
          <cell r="C1602">
            <v>22015</v>
          </cell>
          <cell r="D1602" t="str">
            <v>Bravo</v>
          </cell>
          <cell r="E1602" t="str">
            <v>Piñeiro</v>
          </cell>
          <cell r="F1602" t="str">
            <v>Emilio</v>
          </cell>
          <cell r="H1602" t="str">
            <v>BRAVO</v>
          </cell>
          <cell r="I1602" t="str">
            <v>PIÑEIRO</v>
          </cell>
          <cell r="J1602" t="str">
            <v>EMILIO</v>
          </cell>
          <cell r="K1602" t="str">
            <v/>
          </cell>
          <cell r="L1602" t="str">
            <v>Emilio Bravo P.</v>
          </cell>
          <cell r="M1602" t="str">
            <v>Sociedad Liceo de Noia</v>
          </cell>
          <cell r="N1602" t="str">
            <v>Sociedad Liceo de Noia</v>
          </cell>
          <cell r="O1602">
            <v>37844</v>
          </cell>
          <cell r="P1602">
            <v>2003</v>
          </cell>
          <cell r="Q1602" t="str">
            <v>Infantil M</v>
          </cell>
          <cell r="R1602" t="str">
            <v>M</v>
          </cell>
        </row>
        <row r="1603">
          <cell r="C1603">
            <v>27402</v>
          </cell>
          <cell r="D1603" t="str">
            <v>Bravo</v>
          </cell>
          <cell r="E1603" t="str">
            <v>Piñeiro</v>
          </cell>
          <cell r="F1603" t="str">
            <v>Pedro</v>
          </cell>
          <cell r="H1603" t="str">
            <v>BRAVO</v>
          </cell>
          <cell r="I1603" t="str">
            <v>PIÑEIRO</v>
          </cell>
          <cell r="J1603" t="str">
            <v>PEDRO</v>
          </cell>
          <cell r="K1603" t="str">
            <v/>
          </cell>
          <cell r="L1603" t="str">
            <v>Pedro Bravo P.</v>
          </cell>
          <cell r="M1603" t="str">
            <v>Sociedad Liceo de Noia</v>
          </cell>
          <cell r="N1603" t="str">
            <v>Sociedad Liceo de Noia</v>
          </cell>
          <cell r="O1603">
            <v>38992</v>
          </cell>
          <cell r="P1603">
            <v>2006</v>
          </cell>
          <cell r="Q1603" t="str">
            <v>Benjamín M</v>
          </cell>
          <cell r="R1603" t="str">
            <v>M</v>
          </cell>
        </row>
        <row r="1604">
          <cell r="C1604">
            <v>50200</v>
          </cell>
          <cell r="D1604" t="str">
            <v>Castaño</v>
          </cell>
          <cell r="E1604" t="str">
            <v>Calo</v>
          </cell>
          <cell r="F1604" t="str">
            <v>Antonio</v>
          </cell>
          <cell r="G1604" t="str">
            <v>Francisco</v>
          </cell>
          <cell r="H1604" t="str">
            <v>CASTAÑO</v>
          </cell>
          <cell r="I1604" t="str">
            <v>CALO</v>
          </cell>
          <cell r="J1604" t="str">
            <v>ANTONIO</v>
          </cell>
          <cell r="K1604" t="str">
            <v>FRANCISCO</v>
          </cell>
          <cell r="L1604" t="str">
            <v>Antonio F. Castaño C.</v>
          </cell>
          <cell r="M1604" t="str">
            <v>Sociedad Liceo de Noia</v>
          </cell>
          <cell r="N1604" t="str">
            <v>Sociedad Liceo de Noia</v>
          </cell>
          <cell r="O1604">
            <v>37297</v>
          </cell>
          <cell r="P1604">
            <v>2002</v>
          </cell>
          <cell r="Q1604" t="str">
            <v>Infantil M</v>
          </cell>
          <cell r="R1604" t="str">
            <v>M</v>
          </cell>
        </row>
        <row r="1605">
          <cell r="C1605">
            <v>18407</v>
          </cell>
          <cell r="D1605" t="str">
            <v>Castro</v>
          </cell>
          <cell r="E1605" t="str">
            <v>Carou</v>
          </cell>
          <cell r="F1605" t="str">
            <v>Sergio</v>
          </cell>
          <cell r="G1605" t="str">
            <v/>
          </cell>
          <cell r="H1605" t="str">
            <v>CASTRO</v>
          </cell>
          <cell r="I1605" t="str">
            <v>CAROU</v>
          </cell>
          <cell r="J1605" t="str">
            <v>SERGIO</v>
          </cell>
          <cell r="K1605" t="str">
            <v/>
          </cell>
          <cell r="L1605" t="str">
            <v>Sergio Castro C.</v>
          </cell>
          <cell r="M1605" t="str">
            <v>Sociedad Liceo de Noia</v>
          </cell>
          <cell r="N1605" t="str">
            <v>Sociedad Liceo de Noia</v>
          </cell>
          <cell r="O1605">
            <v>36917</v>
          </cell>
          <cell r="P1605">
            <v>2001</v>
          </cell>
          <cell r="Q1605" t="str">
            <v>Juvenil M</v>
          </cell>
          <cell r="R1605" t="str">
            <v>M</v>
          </cell>
        </row>
        <row r="1606">
          <cell r="C1606">
            <v>27403</v>
          </cell>
          <cell r="D1606" t="str">
            <v>Fernández</v>
          </cell>
          <cell r="E1606" t="str">
            <v>Boullón</v>
          </cell>
          <cell r="F1606" t="str">
            <v>José</v>
          </cell>
          <cell r="G1606" t="str">
            <v>Antonio</v>
          </cell>
          <cell r="H1606" t="str">
            <v>FERNANDEZ</v>
          </cell>
          <cell r="I1606" t="str">
            <v>BOULLON</v>
          </cell>
          <cell r="J1606" t="str">
            <v>JOSE</v>
          </cell>
          <cell r="K1606" t="str">
            <v>ANTONIO</v>
          </cell>
          <cell r="L1606" t="str">
            <v>José A. Fernández B.</v>
          </cell>
          <cell r="M1606" t="str">
            <v>Sociedad Liceo de Noia</v>
          </cell>
          <cell r="N1606" t="str">
            <v>Sociedad Liceo de Noia</v>
          </cell>
          <cell r="O1606">
            <v>37372</v>
          </cell>
          <cell r="P1606">
            <v>2002</v>
          </cell>
          <cell r="Q1606" t="str">
            <v>Infantil M</v>
          </cell>
          <cell r="R1606" t="str">
            <v>M</v>
          </cell>
        </row>
        <row r="1607">
          <cell r="C1607">
            <v>50204</v>
          </cell>
          <cell r="D1607" t="str">
            <v>Filgueira</v>
          </cell>
          <cell r="E1607" t="str">
            <v>Rama</v>
          </cell>
          <cell r="F1607" t="str">
            <v>Carolina</v>
          </cell>
          <cell r="G1607" t="str">
            <v/>
          </cell>
          <cell r="H1607" t="str">
            <v>FILGUEIRA</v>
          </cell>
          <cell r="I1607" t="str">
            <v>RAMA</v>
          </cell>
          <cell r="J1607" t="str">
            <v>CAROLINA</v>
          </cell>
          <cell r="K1607" t="str">
            <v/>
          </cell>
          <cell r="L1607" t="str">
            <v>Carolina Filgueira R.</v>
          </cell>
          <cell r="M1607" t="str">
            <v>Sociedad Liceo de Noia</v>
          </cell>
          <cell r="N1607" t="str">
            <v>Sociedad Liceo de Noia</v>
          </cell>
          <cell r="O1607">
            <v>36904</v>
          </cell>
          <cell r="P1607">
            <v>2001</v>
          </cell>
          <cell r="Q1607" t="str">
            <v>Juvenil F</v>
          </cell>
          <cell r="R1607" t="str">
            <v>F</v>
          </cell>
        </row>
        <row r="1608">
          <cell r="C1608">
            <v>726</v>
          </cell>
          <cell r="D1608" t="str">
            <v>García</v>
          </cell>
          <cell r="E1608" t="str">
            <v>Novo</v>
          </cell>
          <cell r="F1608" t="str">
            <v>Rosalino</v>
          </cell>
          <cell r="G1608" t="str">
            <v/>
          </cell>
          <cell r="H1608" t="str">
            <v>GARCIA</v>
          </cell>
          <cell r="I1608" t="str">
            <v>NOVO</v>
          </cell>
          <cell r="J1608" t="str">
            <v>ROSALINO</v>
          </cell>
          <cell r="K1608" t="str">
            <v/>
          </cell>
          <cell r="L1608" t="str">
            <v>Rosalino García N.</v>
          </cell>
          <cell r="M1608" t="str">
            <v>Sociedad Liceo de Noia</v>
          </cell>
          <cell r="N1608" t="str">
            <v>Sociedad Liceo de Noia</v>
          </cell>
          <cell r="O1608">
            <v>22449</v>
          </cell>
          <cell r="P1608">
            <v>1961</v>
          </cell>
          <cell r="Q1608" t="str">
            <v>Vet +50 M</v>
          </cell>
          <cell r="R1608" t="str">
            <v>M</v>
          </cell>
        </row>
        <row r="1609">
          <cell r="C1609">
            <v>15920</v>
          </cell>
          <cell r="D1609" t="str">
            <v>González</v>
          </cell>
          <cell r="E1609" t="str">
            <v>Caamaño</v>
          </cell>
          <cell r="F1609" t="str">
            <v>Venancio</v>
          </cell>
          <cell r="G1609" t="str">
            <v/>
          </cell>
          <cell r="H1609" t="str">
            <v>GONZALEZ</v>
          </cell>
          <cell r="I1609" t="str">
            <v>CAAMAÑO</v>
          </cell>
          <cell r="J1609" t="str">
            <v>VENANCIO</v>
          </cell>
          <cell r="K1609" t="str">
            <v/>
          </cell>
          <cell r="L1609" t="str">
            <v>Venancio González C.</v>
          </cell>
          <cell r="M1609" t="str">
            <v>Sociedad Liceo de Noia</v>
          </cell>
          <cell r="N1609" t="str">
            <v>Sociedad Liceo de Noia</v>
          </cell>
          <cell r="O1609">
            <v>35632</v>
          </cell>
          <cell r="P1609">
            <v>1997</v>
          </cell>
          <cell r="Q1609" t="str">
            <v>Sub-23 M</v>
          </cell>
          <cell r="R1609" t="str">
            <v>M</v>
          </cell>
        </row>
        <row r="1610">
          <cell r="C1610">
            <v>20231</v>
          </cell>
          <cell r="D1610" t="str">
            <v>Hombre</v>
          </cell>
          <cell r="E1610" t="str">
            <v>Fernández</v>
          </cell>
          <cell r="F1610" t="str">
            <v>Jesús</v>
          </cell>
          <cell r="G1610" t="str">
            <v/>
          </cell>
          <cell r="H1610" t="str">
            <v>HOMBRE</v>
          </cell>
          <cell r="I1610" t="str">
            <v>FERNANDEZ</v>
          </cell>
          <cell r="J1610" t="str">
            <v>JESUS</v>
          </cell>
          <cell r="K1610" t="str">
            <v/>
          </cell>
          <cell r="L1610" t="str">
            <v>Jesús Hombre F.</v>
          </cell>
          <cell r="M1610" t="str">
            <v>Sociedad Liceo de Noia</v>
          </cell>
          <cell r="N1610" t="str">
            <v>Sociedad Liceo de Noia</v>
          </cell>
          <cell r="O1610">
            <v>36818</v>
          </cell>
          <cell r="P1610">
            <v>2000</v>
          </cell>
          <cell r="Q1610" t="str">
            <v>Juvenil M</v>
          </cell>
          <cell r="R1610" t="str">
            <v>M</v>
          </cell>
        </row>
        <row r="1611">
          <cell r="C1611">
            <v>10016</v>
          </cell>
          <cell r="D1611" t="str">
            <v>Maneiro</v>
          </cell>
          <cell r="E1611" t="str">
            <v>Currás</v>
          </cell>
          <cell r="F1611" t="str">
            <v>Guillermo</v>
          </cell>
          <cell r="G1611" t="str">
            <v/>
          </cell>
          <cell r="H1611" t="str">
            <v>MANEIRO</v>
          </cell>
          <cell r="I1611" t="str">
            <v>CURRAS</v>
          </cell>
          <cell r="J1611" t="str">
            <v>GUILLERMO</v>
          </cell>
          <cell r="K1611" t="str">
            <v/>
          </cell>
          <cell r="L1611" t="str">
            <v>Guillermo Maneiro C.</v>
          </cell>
          <cell r="M1611" t="str">
            <v>Sociedad Liceo de Noia</v>
          </cell>
          <cell r="N1611" t="str">
            <v>Sociedad Liceo de Noia</v>
          </cell>
          <cell r="O1611">
            <v>33872</v>
          </cell>
          <cell r="P1611">
            <v>1992</v>
          </cell>
          <cell r="Q1611" t="str">
            <v>Sénior M</v>
          </cell>
          <cell r="R1611" t="str">
            <v>M</v>
          </cell>
        </row>
        <row r="1612">
          <cell r="C1612">
            <v>20863</v>
          </cell>
          <cell r="D1612" t="str">
            <v>Monterroso</v>
          </cell>
          <cell r="E1612" t="str">
            <v>Vázquez</v>
          </cell>
          <cell r="F1612" t="str">
            <v>Manuel</v>
          </cell>
          <cell r="G1612" t="str">
            <v/>
          </cell>
          <cell r="H1612" t="str">
            <v>MONTERROSO</v>
          </cell>
          <cell r="I1612" t="str">
            <v>VAZQUEZ</v>
          </cell>
          <cell r="J1612" t="str">
            <v>MANUEL</v>
          </cell>
          <cell r="K1612" t="str">
            <v/>
          </cell>
          <cell r="L1612" t="str">
            <v>Manuel Monterroso V.</v>
          </cell>
          <cell r="M1612" t="str">
            <v>Sociedad Liceo de Noia</v>
          </cell>
          <cell r="N1612" t="str">
            <v>Sociedad Liceo de Noia</v>
          </cell>
          <cell r="O1612">
            <v>36868</v>
          </cell>
          <cell r="P1612">
            <v>2000</v>
          </cell>
          <cell r="Q1612" t="str">
            <v>Juvenil M</v>
          </cell>
          <cell r="R1612" t="str">
            <v>M</v>
          </cell>
        </row>
        <row r="1613">
          <cell r="C1613">
            <v>50058</v>
          </cell>
          <cell r="D1613" t="str">
            <v>Parga</v>
          </cell>
          <cell r="E1613" t="str">
            <v>Cerevelo</v>
          </cell>
          <cell r="F1613" t="str">
            <v>Juan</v>
          </cell>
          <cell r="G1613" t="str">
            <v>José</v>
          </cell>
          <cell r="H1613" t="str">
            <v>PARGA</v>
          </cell>
          <cell r="I1613" t="str">
            <v>CEREVELO</v>
          </cell>
          <cell r="J1613" t="str">
            <v>JUAN</v>
          </cell>
          <cell r="K1613" t="str">
            <v>JOSE</v>
          </cell>
          <cell r="L1613" t="str">
            <v>Juan J. Parga C.</v>
          </cell>
          <cell r="M1613" t="str">
            <v>Sociedad Liceo de Noia</v>
          </cell>
          <cell r="N1613" t="str">
            <v>Sociedad Liceo de Noia</v>
          </cell>
          <cell r="O1613">
            <v>26507</v>
          </cell>
          <cell r="P1613">
            <v>1972</v>
          </cell>
          <cell r="Q1613" t="str">
            <v>Vet +40 M</v>
          </cell>
          <cell r="R1613" t="str">
            <v>M</v>
          </cell>
        </row>
        <row r="1614">
          <cell r="C1614">
            <v>19370</v>
          </cell>
          <cell r="D1614" t="str">
            <v>Pazos</v>
          </cell>
          <cell r="E1614" t="str">
            <v>Rodríguez</v>
          </cell>
          <cell r="F1614" t="str">
            <v>Rubén</v>
          </cell>
          <cell r="G1614" t="str">
            <v/>
          </cell>
          <cell r="H1614" t="str">
            <v>PAZOS</v>
          </cell>
          <cell r="I1614" t="str">
            <v>RODRIGUEZ</v>
          </cell>
          <cell r="J1614" t="str">
            <v>RUBEN</v>
          </cell>
          <cell r="K1614" t="str">
            <v/>
          </cell>
          <cell r="L1614" t="str">
            <v>Rubén Pazos R.</v>
          </cell>
          <cell r="M1614" t="str">
            <v>Sociedad Liceo de Noia</v>
          </cell>
          <cell r="N1614" t="str">
            <v>Sociedad Liceo de Noia</v>
          </cell>
          <cell r="O1614">
            <v>35933</v>
          </cell>
          <cell r="P1614">
            <v>1998</v>
          </cell>
          <cell r="Q1614" t="str">
            <v>Sub-23 M</v>
          </cell>
          <cell r="R1614" t="str">
            <v>M</v>
          </cell>
        </row>
        <row r="1615">
          <cell r="C1615">
            <v>10017</v>
          </cell>
          <cell r="D1615" t="str">
            <v>Pérez</v>
          </cell>
          <cell r="E1615" t="str">
            <v>Romaní</v>
          </cell>
          <cell r="F1615" t="str">
            <v>Pablo</v>
          </cell>
          <cell r="G1615" t="str">
            <v/>
          </cell>
          <cell r="H1615" t="str">
            <v>PEREZ</v>
          </cell>
          <cell r="I1615" t="str">
            <v>ROMANI</v>
          </cell>
          <cell r="J1615" t="str">
            <v>PABLO</v>
          </cell>
          <cell r="K1615" t="str">
            <v/>
          </cell>
          <cell r="L1615" t="str">
            <v>Pablo Pérez R.</v>
          </cell>
          <cell r="M1615" t="str">
            <v>Sociedad Liceo de Noia</v>
          </cell>
          <cell r="N1615" t="str">
            <v>Sociedad Liceo de Noia</v>
          </cell>
          <cell r="O1615">
            <v>33681</v>
          </cell>
          <cell r="P1615">
            <v>1992</v>
          </cell>
          <cell r="Q1615" t="str">
            <v>Sénior M</v>
          </cell>
          <cell r="R1615" t="str">
            <v>M</v>
          </cell>
        </row>
        <row r="1616">
          <cell r="C1616">
            <v>50202</v>
          </cell>
          <cell r="D1616" t="str">
            <v>Pérez</v>
          </cell>
          <cell r="E1616" t="str">
            <v>Vázquez</v>
          </cell>
          <cell r="F1616" t="str">
            <v>Antón</v>
          </cell>
          <cell r="G1616" t="str">
            <v>Alexandre</v>
          </cell>
          <cell r="H1616" t="str">
            <v>PEREZ</v>
          </cell>
          <cell r="I1616" t="str">
            <v>VAZQUEZ</v>
          </cell>
          <cell r="J1616" t="str">
            <v>ANTON</v>
          </cell>
          <cell r="K1616" t="str">
            <v>ALEXANDRE</v>
          </cell>
          <cell r="L1616" t="str">
            <v>Antón A. Pérez V.</v>
          </cell>
          <cell r="M1616" t="str">
            <v>Sociedad Liceo de Noia</v>
          </cell>
          <cell r="N1616" t="str">
            <v>Sociedad Liceo de Noia</v>
          </cell>
          <cell r="O1616">
            <v>36916</v>
          </cell>
          <cell r="P1616">
            <v>2001</v>
          </cell>
          <cell r="Q1616" t="str">
            <v>Juvenil M</v>
          </cell>
          <cell r="R1616" t="str">
            <v>M</v>
          </cell>
        </row>
        <row r="1617">
          <cell r="C1617">
            <v>5878</v>
          </cell>
          <cell r="D1617" t="str">
            <v>Prol</v>
          </cell>
          <cell r="E1617" t="str">
            <v>Romero</v>
          </cell>
          <cell r="F1617" t="str">
            <v>Pablo</v>
          </cell>
          <cell r="G1617" t="str">
            <v/>
          </cell>
          <cell r="H1617" t="str">
            <v>PROL</v>
          </cell>
          <cell r="I1617" t="str">
            <v>ROMERO</v>
          </cell>
          <cell r="J1617" t="str">
            <v>PABLO</v>
          </cell>
          <cell r="K1617" t="str">
            <v/>
          </cell>
          <cell r="L1617" t="str">
            <v>Pablo Prol R.</v>
          </cell>
          <cell r="M1617" t="str">
            <v>Sociedad Liceo de Noia</v>
          </cell>
          <cell r="N1617" t="str">
            <v>Sociedad Liceo de Noia</v>
          </cell>
          <cell r="O1617">
            <v>31539</v>
          </cell>
          <cell r="P1617">
            <v>1986</v>
          </cell>
          <cell r="Q1617" t="str">
            <v>Sénior M</v>
          </cell>
          <cell r="R1617" t="str">
            <v>M</v>
          </cell>
        </row>
        <row r="1618">
          <cell r="C1618">
            <v>16610</v>
          </cell>
          <cell r="D1618" t="str">
            <v>Rodríguez</v>
          </cell>
          <cell r="E1618" t="str">
            <v>Barreiro</v>
          </cell>
          <cell r="F1618" t="str">
            <v>David</v>
          </cell>
          <cell r="G1618" t="str">
            <v/>
          </cell>
          <cell r="H1618" t="str">
            <v>RODRIGUEZ</v>
          </cell>
          <cell r="I1618" t="str">
            <v>BARREIRO</v>
          </cell>
          <cell r="J1618" t="str">
            <v>DAVID</v>
          </cell>
          <cell r="K1618" t="str">
            <v/>
          </cell>
          <cell r="L1618" t="str">
            <v>David Rodríguez B.</v>
          </cell>
          <cell r="M1618" t="str">
            <v>Sociedad Liceo de Noia</v>
          </cell>
          <cell r="N1618" t="str">
            <v>Sociedad Liceo de Noia</v>
          </cell>
          <cell r="O1618">
            <v>35664</v>
          </cell>
          <cell r="P1618">
            <v>1997</v>
          </cell>
          <cell r="Q1618" t="str">
            <v>Sub-23 M</v>
          </cell>
          <cell r="R1618" t="str">
            <v>M</v>
          </cell>
        </row>
        <row r="1619">
          <cell r="C1619">
            <v>19372</v>
          </cell>
          <cell r="D1619" t="str">
            <v>Roo</v>
          </cell>
          <cell r="E1619" t="str">
            <v>Blanco</v>
          </cell>
          <cell r="F1619" t="str">
            <v>Pablo</v>
          </cell>
          <cell r="G1619" t="str">
            <v/>
          </cell>
          <cell r="H1619" t="str">
            <v>ROO</v>
          </cell>
          <cell r="I1619" t="str">
            <v>BLANCO</v>
          </cell>
          <cell r="J1619" t="str">
            <v>PABLO</v>
          </cell>
          <cell r="K1619" t="str">
            <v/>
          </cell>
          <cell r="L1619" t="str">
            <v>Pablo Roo B.</v>
          </cell>
          <cell r="M1619" t="str">
            <v>Sociedad Liceo de Noia</v>
          </cell>
          <cell r="N1619" t="str">
            <v>Sociedad Liceo de Noia</v>
          </cell>
          <cell r="O1619">
            <v>36650</v>
          </cell>
          <cell r="P1619">
            <v>2000</v>
          </cell>
          <cell r="Q1619" t="str">
            <v>Juvenil M</v>
          </cell>
          <cell r="R1619" t="str">
            <v>M</v>
          </cell>
        </row>
        <row r="1620">
          <cell r="C1620">
            <v>27405</v>
          </cell>
          <cell r="D1620" t="str">
            <v>Sanlés</v>
          </cell>
          <cell r="E1620" t="str">
            <v>Mirón</v>
          </cell>
          <cell r="F1620" t="str">
            <v>Pedro</v>
          </cell>
          <cell r="H1620" t="str">
            <v>SANLES</v>
          </cell>
          <cell r="I1620" t="str">
            <v>MIRON</v>
          </cell>
          <cell r="J1620" t="str">
            <v>PEDRO</v>
          </cell>
          <cell r="K1620" t="str">
            <v/>
          </cell>
          <cell r="L1620" t="str">
            <v>Pedro Sanlés M.</v>
          </cell>
          <cell r="M1620" t="str">
            <v>Sociedad Liceo de Noia</v>
          </cell>
          <cell r="N1620" t="str">
            <v>Sociedad Liceo de Noia</v>
          </cell>
          <cell r="O1620">
            <v>37436</v>
          </cell>
          <cell r="P1620">
            <v>2002</v>
          </cell>
          <cell r="Q1620" t="str">
            <v>Infantil M</v>
          </cell>
          <cell r="R1620" t="str">
            <v>M</v>
          </cell>
        </row>
        <row r="1621">
          <cell r="C1621">
            <v>19373</v>
          </cell>
          <cell r="D1621" t="str">
            <v>Santos</v>
          </cell>
          <cell r="E1621" t="str">
            <v>Castro</v>
          </cell>
          <cell r="F1621" t="str">
            <v>Marcos</v>
          </cell>
          <cell r="G1621" t="str">
            <v/>
          </cell>
          <cell r="H1621" t="str">
            <v>SANTOS</v>
          </cell>
          <cell r="I1621" t="str">
            <v>CASTRO</v>
          </cell>
          <cell r="J1621" t="str">
            <v>MARCOS</v>
          </cell>
          <cell r="K1621" t="str">
            <v/>
          </cell>
          <cell r="L1621" t="str">
            <v>Marcos Santos C.</v>
          </cell>
          <cell r="M1621" t="str">
            <v>Sociedad Liceo de Noia</v>
          </cell>
          <cell r="N1621" t="str">
            <v>Sociedad Liceo de Noia</v>
          </cell>
          <cell r="O1621">
            <v>35958</v>
          </cell>
          <cell r="P1621">
            <v>1998</v>
          </cell>
          <cell r="Q1621" t="str">
            <v>Sub-23 M</v>
          </cell>
          <cell r="R1621" t="str">
            <v>M</v>
          </cell>
        </row>
        <row r="1622">
          <cell r="C1622">
            <v>1825</v>
          </cell>
          <cell r="D1622" t="str">
            <v>Seijo</v>
          </cell>
          <cell r="E1622" t="str">
            <v>Val</v>
          </cell>
          <cell r="F1622" t="str">
            <v>Rubén</v>
          </cell>
          <cell r="G1622" t="str">
            <v/>
          </cell>
          <cell r="H1622" t="str">
            <v>SEIJO</v>
          </cell>
          <cell r="I1622" t="str">
            <v>VAL</v>
          </cell>
          <cell r="J1622" t="str">
            <v>RUBEN</v>
          </cell>
          <cell r="K1622" t="str">
            <v/>
          </cell>
          <cell r="L1622" t="str">
            <v>Rubén Seijo V.</v>
          </cell>
          <cell r="M1622" t="str">
            <v>Sociedad Liceo de Noia</v>
          </cell>
          <cell r="N1622" t="str">
            <v>Sociedad Liceo de Noia</v>
          </cell>
          <cell r="O1622">
            <v>28749</v>
          </cell>
          <cell r="P1622">
            <v>1978</v>
          </cell>
          <cell r="Q1622" t="str">
            <v>Sénior M</v>
          </cell>
          <cell r="R1622" t="str">
            <v>M</v>
          </cell>
        </row>
        <row r="1623">
          <cell r="C1623">
            <v>27401</v>
          </cell>
          <cell r="D1623" t="str">
            <v>Siso</v>
          </cell>
          <cell r="E1623" t="str">
            <v>Rúa</v>
          </cell>
          <cell r="F1623" t="str">
            <v>Óscar</v>
          </cell>
          <cell r="H1623" t="str">
            <v>SISO</v>
          </cell>
          <cell r="I1623" t="str">
            <v>RUA</v>
          </cell>
          <cell r="J1623" t="str">
            <v>OSCAR</v>
          </cell>
          <cell r="K1623" t="str">
            <v/>
          </cell>
          <cell r="L1623" t="str">
            <v>Óscar Siso R.</v>
          </cell>
          <cell r="M1623" t="str">
            <v>Sociedad Liceo de Noia</v>
          </cell>
          <cell r="N1623" t="str">
            <v>Sociedad Liceo de Noia</v>
          </cell>
          <cell r="O1623">
            <v>37872</v>
          </cell>
          <cell r="P1623">
            <v>2003</v>
          </cell>
          <cell r="Q1623" t="str">
            <v>Infantil M</v>
          </cell>
          <cell r="R1623" t="str">
            <v>M</v>
          </cell>
        </row>
        <row r="1624">
          <cell r="C1624">
            <v>19362</v>
          </cell>
          <cell r="D1624" t="str">
            <v>Somoza</v>
          </cell>
          <cell r="E1624" t="str">
            <v>Lorenzo</v>
          </cell>
          <cell r="F1624" t="str">
            <v>Rubén</v>
          </cell>
          <cell r="G1624" t="str">
            <v/>
          </cell>
          <cell r="H1624" t="str">
            <v>SOMOZA</v>
          </cell>
          <cell r="I1624" t="str">
            <v>LORENZO</v>
          </cell>
          <cell r="J1624" t="str">
            <v>RUBEN</v>
          </cell>
          <cell r="K1624" t="str">
            <v/>
          </cell>
          <cell r="L1624" t="str">
            <v>Rubén Somoza L.</v>
          </cell>
          <cell r="M1624" t="str">
            <v>Sociedad Liceo de Noia</v>
          </cell>
          <cell r="N1624" t="str">
            <v>Sociedad Liceo de Noia</v>
          </cell>
          <cell r="O1624">
            <v>32771</v>
          </cell>
          <cell r="P1624">
            <v>1989</v>
          </cell>
          <cell r="Q1624" t="str">
            <v>Sénior M</v>
          </cell>
          <cell r="R1624" t="str">
            <v>M</v>
          </cell>
        </row>
        <row r="1625">
          <cell r="C1625">
            <v>10014</v>
          </cell>
          <cell r="D1625" t="str">
            <v>Vázquez</v>
          </cell>
          <cell r="E1625" t="str">
            <v>Blanco</v>
          </cell>
          <cell r="F1625" t="str">
            <v>Andrés</v>
          </cell>
          <cell r="G1625" t="str">
            <v/>
          </cell>
          <cell r="H1625" t="str">
            <v>VAZQUEZ</v>
          </cell>
          <cell r="I1625" t="str">
            <v>BLANCO</v>
          </cell>
          <cell r="J1625" t="str">
            <v>ANDRES</v>
          </cell>
          <cell r="K1625" t="str">
            <v/>
          </cell>
          <cell r="L1625" t="str">
            <v>Andrés Vázquez B.</v>
          </cell>
          <cell r="M1625" t="str">
            <v>Sociedad Liceo de Noia</v>
          </cell>
          <cell r="N1625" t="str">
            <v>Sociedad Liceo de Noia</v>
          </cell>
          <cell r="O1625">
            <v>23130</v>
          </cell>
          <cell r="P1625">
            <v>1963</v>
          </cell>
          <cell r="Q1625" t="str">
            <v>Vet +50 M</v>
          </cell>
          <cell r="R1625" t="str">
            <v>M</v>
          </cell>
        </row>
        <row r="1626">
          <cell r="C1626" t="str">
            <v>P66454</v>
          </cell>
          <cell r="E1626" t="str">
            <v/>
          </cell>
          <cell r="F1626" t="str">
            <v>Afonso</v>
          </cell>
          <cell r="G1626" t="str">
            <v/>
          </cell>
          <cell r="H1626" t="str">
            <v/>
          </cell>
          <cell r="I1626" t="str">
            <v/>
          </cell>
          <cell r="J1626" t="str">
            <v>AFONSO</v>
          </cell>
          <cell r="K1626" t="str">
            <v/>
          </cell>
          <cell r="L1626" t="str">
            <v xml:space="preserve">Afonso </v>
          </cell>
          <cell r="M1626" t="str">
            <v>Távola de Castelôes de Cepeda</v>
          </cell>
          <cell r="N1626" t="str">
            <v>Távola de Castelôes de Cepeda</v>
          </cell>
          <cell r="O1626">
            <v>37622</v>
          </cell>
          <cell r="P1626">
            <v>2003</v>
          </cell>
          <cell r="Q1626" t="str">
            <v>Infantil M</v>
          </cell>
          <cell r="R1626" t="str">
            <v>M</v>
          </cell>
        </row>
        <row r="1627">
          <cell r="C1627" t="str">
            <v>P50457</v>
          </cell>
          <cell r="D1627" t="str">
            <v>Ferraz</v>
          </cell>
          <cell r="E1627" t="str">
            <v/>
          </cell>
          <cell r="F1627" t="str">
            <v>Luis</v>
          </cell>
          <cell r="G1627" t="str">
            <v/>
          </cell>
          <cell r="H1627" t="str">
            <v>FERRAZ</v>
          </cell>
          <cell r="I1627" t="str">
            <v/>
          </cell>
          <cell r="J1627" t="str">
            <v>LUIS</v>
          </cell>
          <cell r="K1627" t="str">
            <v/>
          </cell>
          <cell r="L1627" t="str">
            <v>Luis Ferraz</v>
          </cell>
          <cell r="M1627" t="str">
            <v>Távola de Castelôes de Cepeda</v>
          </cell>
          <cell r="N1627" t="str">
            <v>Távola de Castelôes de Cepeda</v>
          </cell>
          <cell r="O1627">
            <v>21186</v>
          </cell>
          <cell r="P1627">
            <v>1958</v>
          </cell>
          <cell r="Q1627" t="str">
            <v>Vet +50 M</v>
          </cell>
          <cell r="R1627" t="str">
            <v>M</v>
          </cell>
        </row>
        <row r="1628">
          <cell r="C1628" t="str">
            <v>P66971</v>
          </cell>
          <cell r="D1628" t="str">
            <v>Pacheco</v>
          </cell>
          <cell r="E1628" t="str">
            <v/>
          </cell>
          <cell r="F1628" t="str">
            <v>Nuno</v>
          </cell>
          <cell r="G1628" t="str">
            <v/>
          </cell>
          <cell r="H1628" t="str">
            <v>PACHECO</v>
          </cell>
          <cell r="I1628" t="str">
            <v/>
          </cell>
          <cell r="J1628" t="str">
            <v>NUNO</v>
          </cell>
          <cell r="K1628" t="str">
            <v/>
          </cell>
          <cell r="L1628" t="str">
            <v>Nuno Pacheco</v>
          </cell>
          <cell r="M1628" t="str">
            <v>Távola de Castelôes de Cepeda</v>
          </cell>
          <cell r="N1628" t="str">
            <v>Távola de Castelôes de Cepeda</v>
          </cell>
          <cell r="O1628">
            <v>36161</v>
          </cell>
          <cell r="P1628">
            <v>1999</v>
          </cell>
          <cell r="Q1628" t="str">
            <v>Juvenil M</v>
          </cell>
          <cell r="R1628" t="str">
            <v>M</v>
          </cell>
        </row>
        <row r="1629">
          <cell r="C1629" t="str">
            <v>P67677</v>
          </cell>
          <cell r="D1629" t="str">
            <v>Pereira</v>
          </cell>
          <cell r="E1629" t="str">
            <v/>
          </cell>
          <cell r="F1629" t="str">
            <v>José</v>
          </cell>
          <cell r="G1629" t="str">
            <v/>
          </cell>
          <cell r="H1629" t="str">
            <v>PEREIRA</v>
          </cell>
          <cell r="I1629" t="str">
            <v/>
          </cell>
          <cell r="J1629" t="str">
            <v>JOSE</v>
          </cell>
          <cell r="K1629" t="str">
            <v/>
          </cell>
          <cell r="L1629" t="str">
            <v>José Pereira</v>
          </cell>
          <cell r="M1629" t="str">
            <v>Távola de Castelôes de Cepeda</v>
          </cell>
          <cell r="N1629" t="str">
            <v>Távola de Castelôes de Cepeda</v>
          </cell>
          <cell r="O1629">
            <v>36161</v>
          </cell>
          <cell r="P1629">
            <v>1999</v>
          </cell>
          <cell r="Q1629" t="str">
            <v>Juvenil M</v>
          </cell>
          <cell r="R1629" t="str">
            <v>M</v>
          </cell>
        </row>
        <row r="1630">
          <cell r="C1630" t="str">
            <v>P69422</v>
          </cell>
          <cell r="D1630" t="str">
            <v>Pinto</v>
          </cell>
          <cell r="E1630" t="str">
            <v/>
          </cell>
          <cell r="F1630" t="str">
            <v>Carlos</v>
          </cell>
          <cell r="G1630" t="str">
            <v/>
          </cell>
          <cell r="H1630" t="str">
            <v>PINTO</v>
          </cell>
          <cell r="I1630" t="str">
            <v/>
          </cell>
          <cell r="J1630" t="str">
            <v>CARLOS</v>
          </cell>
          <cell r="K1630" t="str">
            <v/>
          </cell>
          <cell r="L1630" t="str">
            <v>Carlos Pinto</v>
          </cell>
          <cell r="M1630" t="str">
            <v>Távola de Castelôes de Cepeda</v>
          </cell>
          <cell r="N1630" t="str">
            <v>Távola de Castelôes de Cepeda</v>
          </cell>
          <cell r="O1630">
            <v>37622</v>
          </cell>
          <cell r="P1630">
            <v>2003</v>
          </cell>
          <cell r="Q1630" t="str">
            <v>Infantil M</v>
          </cell>
          <cell r="R1630" t="str">
            <v>M</v>
          </cell>
        </row>
        <row r="1631">
          <cell r="C1631" t="str">
            <v>P66461</v>
          </cell>
          <cell r="D1631" t="str">
            <v>Ribeiro</v>
          </cell>
          <cell r="E1631" t="str">
            <v/>
          </cell>
          <cell r="F1631" t="str">
            <v>Gonçalo</v>
          </cell>
          <cell r="G1631" t="str">
            <v/>
          </cell>
          <cell r="H1631" t="str">
            <v>RIBEIRO</v>
          </cell>
          <cell r="I1631" t="str">
            <v/>
          </cell>
          <cell r="J1631" t="str">
            <v>GONÇALO</v>
          </cell>
          <cell r="K1631" t="str">
            <v/>
          </cell>
          <cell r="L1631" t="str">
            <v>Gonçalo Ribeiro</v>
          </cell>
          <cell r="M1631" t="str">
            <v>Távola de Castelôes de Cepeda</v>
          </cell>
          <cell r="N1631" t="str">
            <v>Távola de Castelôes de Cepeda</v>
          </cell>
          <cell r="O1631">
            <v>35796</v>
          </cell>
          <cell r="P1631">
            <v>1998</v>
          </cell>
          <cell r="Q1631" t="str">
            <v>Sub-23 M</v>
          </cell>
          <cell r="R1631" t="str">
            <v>M</v>
          </cell>
        </row>
        <row r="1632">
          <cell r="C1632" t="str">
            <v>P65849</v>
          </cell>
          <cell r="D1632" t="str">
            <v>Ribeiro</v>
          </cell>
          <cell r="E1632" t="str">
            <v/>
          </cell>
          <cell r="F1632" t="str">
            <v>Vasco</v>
          </cell>
          <cell r="G1632" t="str">
            <v/>
          </cell>
          <cell r="H1632" t="str">
            <v>RIBEIRO</v>
          </cell>
          <cell r="I1632" t="str">
            <v/>
          </cell>
          <cell r="J1632" t="str">
            <v>VASCO</v>
          </cell>
          <cell r="K1632" t="str">
            <v/>
          </cell>
          <cell r="L1632" t="str">
            <v>Vasco Ribeiro</v>
          </cell>
          <cell r="M1632" t="str">
            <v>Távola de Castelôes de Cepeda</v>
          </cell>
          <cell r="N1632" t="str">
            <v>Távola de Castelôes de Cepeda</v>
          </cell>
          <cell r="O1632">
            <v>25934</v>
          </cell>
          <cell r="P1632">
            <v>1971</v>
          </cell>
          <cell r="Q1632" t="str">
            <v>Vet +40 M</v>
          </cell>
          <cell r="R1632" t="str">
            <v>M</v>
          </cell>
        </row>
        <row r="1633">
          <cell r="C1633" t="str">
            <v>P65847</v>
          </cell>
          <cell r="D1633" t="str">
            <v>Ribeiro</v>
          </cell>
          <cell r="E1633" t="str">
            <v/>
          </cell>
          <cell r="F1633" t="str">
            <v>Vasco</v>
          </cell>
          <cell r="G1633" t="str">
            <v>Filipe</v>
          </cell>
          <cell r="H1633" t="str">
            <v>RIBEIRO</v>
          </cell>
          <cell r="I1633" t="str">
            <v/>
          </cell>
          <cell r="J1633" t="str">
            <v>VASCO</v>
          </cell>
          <cell r="K1633" t="str">
            <v>FILIPE</v>
          </cell>
          <cell r="L1633" t="str">
            <v>Vasco F. Ribeiro</v>
          </cell>
          <cell r="M1633" t="str">
            <v>Távola de Castelôes de Cepeda</v>
          </cell>
          <cell r="N1633" t="str">
            <v>Távola de Castelôes de Cepeda</v>
          </cell>
          <cell r="O1633">
            <v>35065</v>
          </cell>
          <cell r="P1633">
            <v>1996</v>
          </cell>
          <cell r="Q1633" t="str">
            <v>Sub-23 M</v>
          </cell>
          <cell r="R1633" t="str">
            <v>M</v>
          </cell>
        </row>
        <row r="1634">
          <cell r="C1634" t="str">
            <v>P69502</v>
          </cell>
          <cell r="D1634" t="str">
            <v>Silva</v>
          </cell>
          <cell r="E1634" t="str">
            <v/>
          </cell>
          <cell r="F1634" t="str">
            <v>Pedro</v>
          </cell>
          <cell r="G1634" t="str">
            <v/>
          </cell>
          <cell r="H1634" t="str">
            <v>SILVA</v>
          </cell>
          <cell r="I1634" t="str">
            <v/>
          </cell>
          <cell r="J1634" t="str">
            <v>PEDRO</v>
          </cell>
          <cell r="K1634" t="str">
            <v/>
          </cell>
          <cell r="L1634" t="str">
            <v>Pedro Silva</v>
          </cell>
          <cell r="M1634" t="str">
            <v>Távola de Castelôes de Cepeda</v>
          </cell>
          <cell r="N1634" t="str">
            <v>Távola de Castelôes de Cepeda</v>
          </cell>
          <cell r="O1634">
            <v>36161</v>
          </cell>
          <cell r="P1634">
            <v>1999</v>
          </cell>
          <cell r="Q1634" t="str">
            <v>Juvenil M</v>
          </cell>
          <cell r="R1634" t="str">
            <v>M</v>
          </cell>
        </row>
        <row r="1635">
          <cell r="C1635">
            <v>50229</v>
          </cell>
          <cell r="D1635" t="str">
            <v>Álvarez</v>
          </cell>
          <cell r="E1635" t="str">
            <v>Bouso</v>
          </cell>
          <cell r="F1635" t="str">
            <v>José</v>
          </cell>
          <cell r="G1635" t="str">
            <v>Luis</v>
          </cell>
          <cell r="H1635" t="str">
            <v>ALVAREZ</v>
          </cell>
          <cell r="I1635" t="str">
            <v>BOUSO</v>
          </cell>
          <cell r="J1635" t="str">
            <v>JOSE</v>
          </cell>
          <cell r="K1635" t="str">
            <v>LUIS</v>
          </cell>
          <cell r="L1635" t="str">
            <v>José L. Álvarez B.</v>
          </cell>
          <cell r="M1635" t="str">
            <v>TDM Vilalba</v>
          </cell>
          <cell r="N1635" t="str">
            <v>TDM Vilalba</v>
          </cell>
          <cell r="O1635">
            <v>29725</v>
          </cell>
          <cell r="P1635">
            <v>1981</v>
          </cell>
          <cell r="Q1635" t="str">
            <v>Sénior M</v>
          </cell>
          <cell r="R1635" t="str">
            <v>M</v>
          </cell>
        </row>
        <row r="1636">
          <cell r="C1636">
            <v>18672</v>
          </cell>
          <cell r="D1636" t="str">
            <v>Arias</v>
          </cell>
          <cell r="E1636" t="str">
            <v>Durán</v>
          </cell>
          <cell r="F1636" t="str">
            <v>Carlos</v>
          </cell>
          <cell r="G1636" t="str">
            <v/>
          </cell>
          <cell r="H1636" t="str">
            <v>ARIAS</v>
          </cell>
          <cell r="I1636" t="str">
            <v>DURAN</v>
          </cell>
          <cell r="J1636" t="str">
            <v>CARLOS</v>
          </cell>
          <cell r="K1636" t="str">
            <v/>
          </cell>
          <cell r="L1636" t="str">
            <v>Carlos Arias D.</v>
          </cell>
          <cell r="M1636" t="str">
            <v>TDM Vilalba</v>
          </cell>
          <cell r="N1636" t="str">
            <v>TDM Vilalba</v>
          </cell>
          <cell r="O1636">
            <v>23255</v>
          </cell>
          <cell r="P1636">
            <v>1963</v>
          </cell>
          <cell r="Q1636" t="str">
            <v>Vet +50 M</v>
          </cell>
          <cell r="R1636" t="str">
            <v>M</v>
          </cell>
        </row>
        <row r="1637">
          <cell r="C1637">
            <v>15789</v>
          </cell>
          <cell r="D1637" t="str">
            <v>Bañobre</v>
          </cell>
          <cell r="E1637" t="str">
            <v>López</v>
          </cell>
          <cell r="F1637" t="str">
            <v>Javier</v>
          </cell>
          <cell r="G1637" t="str">
            <v/>
          </cell>
          <cell r="H1637" t="str">
            <v>BAÑOBRE</v>
          </cell>
          <cell r="I1637" t="str">
            <v>LOPEZ</v>
          </cell>
          <cell r="J1637" t="str">
            <v>JAVIER</v>
          </cell>
          <cell r="K1637" t="str">
            <v/>
          </cell>
          <cell r="L1637" t="str">
            <v>Javier Bañobre L.</v>
          </cell>
          <cell r="M1637" t="str">
            <v>TDM Vilalba</v>
          </cell>
          <cell r="N1637" t="str">
            <v>TDM Vilalba</v>
          </cell>
          <cell r="O1637">
            <v>22676</v>
          </cell>
          <cell r="P1637">
            <v>1962</v>
          </cell>
          <cell r="Q1637" t="str">
            <v>Vet +50 M</v>
          </cell>
          <cell r="R1637" t="str">
            <v>M</v>
          </cell>
        </row>
        <row r="1638">
          <cell r="C1638">
            <v>18689</v>
          </cell>
          <cell r="D1638" t="str">
            <v>Bañobre</v>
          </cell>
          <cell r="E1638" t="str">
            <v>Pena</v>
          </cell>
          <cell r="F1638" t="str">
            <v>Andrea</v>
          </cell>
          <cell r="G1638" t="str">
            <v/>
          </cell>
          <cell r="H1638" t="str">
            <v>BAÑOBRE</v>
          </cell>
          <cell r="I1638" t="str">
            <v>PENA</v>
          </cell>
          <cell r="J1638" t="str">
            <v>ANDREA</v>
          </cell>
          <cell r="K1638" t="str">
            <v/>
          </cell>
          <cell r="L1638" t="str">
            <v>Andrea Bañobre P.</v>
          </cell>
          <cell r="M1638" t="str">
            <v>TDM Vilalba</v>
          </cell>
          <cell r="N1638" t="str">
            <v>TDM Vilalba</v>
          </cell>
          <cell r="O1638">
            <v>36309</v>
          </cell>
          <cell r="P1638">
            <v>1999</v>
          </cell>
          <cell r="Q1638" t="str">
            <v>Juvenil F</v>
          </cell>
          <cell r="R1638" t="str">
            <v>F</v>
          </cell>
        </row>
        <row r="1639">
          <cell r="C1639">
            <v>50116</v>
          </cell>
          <cell r="D1639" t="str">
            <v>Bellas</v>
          </cell>
          <cell r="E1639" t="str">
            <v>Gallego</v>
          </cell>
          <cell r="F1639" t="str">
            <v>Cesáreo</v>
          </cell>
          <cell r="G1639" t="str">
            <v/>
          </cell>
          <cell r="H1639" t="str">
            <v>BELLAS</v>
          </cell>
          <cell r="I1639" t="str">
            <v>GALLEGO</v>
          </cell>
          <cell r="J1639" t="str">
            <v>CESAREO</v>
          </cell>
          <cell r="K1639" t="str">
            <v/>
          </cell>
          <cell r="L1639" t="str">
            <v>Cesáreo Bellas G.</v>
          </cell>
          <cell r="M1639" t="str">
            <v>TDM Vilalba</v>
          </cell>
          <cell r="N1639" t="str">
            <v>TDM Vilalba</v>
          </cell>
          <cell r="O1639">
            <v>20894</v>
          </cell>
          <cell r="P1639">
            <v>1957</v>
          </cell>
          <cell r="Q1639" t="str">
            <v>Vet +60 M</v>
          </cell>
          <cell r="R1639" t="str">
            <v>M</v>
          </cell>
        </row>
        <row r="1640">
          <cell r="C1640">
            <v>19953</v>
          </cell>
          <cell r="D1640" t="str">
            <v>Casas</v>
          </cell>
          <cell r="E1640" t="str">
            <v>Seoane</v>
          </cell>
          <cell r="F1640" t="str">
            <v>Beatriz</v>
          </cell>
          <cell r="G1640" t="str">
            <v/>
          </cell>
          <cell r="H1640" t="str">
            <v>CASAS</v>
          </cell>
          <cell r="I1640" t="str">
            <v>SEOANE</v>
          </cell>
          <cell r="J1640" t="str">
            <v>BEATRIZ</v>
          </cell>
          <cell r="K1640" t="str">
            <v/>
          </cell>
          <cell r="L1640" t="str">
            <v>Beatriz Casas S.</v>
          </cell>
          <cell r="M1640" t="str">
            <v>TDM Vilalba</v>
          </cell>
          <cell r="N1640" t="str">
            <v>TDM Vilalba</v>
          </cell>
          <cell r="O1640">
            <v>38331</v>
          </cell>
          <cell r="P1640">
            <v>2004</v>
          </cell>
          <cell r="Q1640" t="str">
            <v>Alevín F</v>
          </cell>
          <cell r="R1640" t="str">
            <v>F</v>
          </cell>
        </row>
        <row r="1641">
          <cell r="C1641">
            <v>17227</v>
          </cell>
          <cell r="D1641" t="str">
            <v>Castro</v>
          </cell>
          <cell r="E1641" t="str">
            <v>Celeiro</v>
          </cell>
          <cell r="F1641" t="str">
            <v>David</v>
          </cell>
          <cell r="G1641" t="str">
            <v/>
          </cell>
          <cell r="H1641" t="str">
            <v>CASTRO</v>
          </cell>
          <cell r="I1641" t="str">
            <v>CELEIRO</v>
          </cell>
          <cell r="J1641" t="str">
            <v>DAVID</v>
          </cell>
          <cell r="K1641" t="str">
            <v/>
          </cell>
          <cell r="L1641" t="str">
            <v>David Castro C.</v>
          </cell>
          <cell r="M1641" t="str">
            <v>TDM Vilalba</v>
          </cell>
          <cell r="N1641" t="str">
            <v>TDM Vilalba</v>
          </cell>
          <cell r="O1641">
            <v>35036</v>
          </cell>
          <cell r="P1641">
            <v>1995</v>
          </cell>
          <cell r="Q1641" t="str">
            <v>Sub-23 M</v>
          </cell>
          <cell r="R1641" t="str">
            <v>M</v>
          </cell>
        </row>
        <row r="1642">
          <cell r="C1642">
            <v>22720</v>
          </cell>
          <cell r="D1642" t="str">
            <v>Díaz</v>
          </cell>
          <cell r="E1642" t="str">
            <v>Lozano</v>
          </cell>
          <cell r="F1642" t="str">
            <v>Uxía</v>
          </cell>
          <cell r="H1642" t="str">
            <v>DIAZ</v>
          </cell>
          <cell r="I1642" t="str">
            <v>LOZANO</v>
          </cell>
          <cell r="J1642" t="str">
            <v>UXIA</v>
          </cell>
          <cell r="K1642" t="str">
            <v/>
          </cell>
          <cell r="L1642" t="str">
            <v>Uxía Díaz L.</v>
          </cell>
          <cell r="M1642" t="str">
            <v>TDM Vilalba</v>
          </cell>
          <cell r="N1642" t="str">
            <v>TDM Vilalba</v>
          </cell>
          <cell r="O1642">
            <v>37438</v>
          </cell>
          <cell r="P1642">
            <v>2002</v>
          </cell>
          <cell r="Q1642" t="str">
            <v>Infantil F</v>
          </cell>
          <cell r="R1642" t="str">
            <v>F</v>
          </cell>
        </row>
        <row r="1643">
          <cell r="C1643">
            <v>18688</v>
          </cell>
          <cell r="D1643" t="str">
            <v>Díaz</v>
          </cell>
          <cell r="E1643" t="str">
            <v>Paderne</v>
          </cell>
          <cell r="F1643" t="str">
            <v>Victoria</v>
          </cell>
          <cell r="G1643" t="str">
            <v/>
          </cell>
          <cell r="H1643" t="str">
            <v>DIAZ</v>
          </cell>
          <cell r="I1643" t="str">
            <v>PADERNE</v>
          </cell>
          <cell r="J1643" t="str">
            <v>VICTORIA</v>
          </cell>
          <cell r="K1643" t="str">
            <v/>
          </cell>
          <cell r="L1643" t="str">
            <v>Victoria Díaz P.</v>
          </cell>
          <cell r="M1643" t="str">
            <v>TDM Vilalba</v>
          </cell>
          <cell r="N1643" t="str">
            <v>TDM Vilalba</v>
          </cell>
          <cell r="O1643">
            <v>36366</v>
          </cell>
          <cell r="P1643">
            <v>1999</v>
          </cell>
          <cell r="Q1643" t="str">
            <v>Juvenil F</v>
          </cell>
          <cell r="R1643" t="str">
            <v>F</v>
          </cell>
        </row>
        <row r="1644">
          <cell r="C1644">
            <v>50118</v>
          </cell>
          <cell r="D1644" t="str">
            <v>Díaz</v>
          </cell>
          <cell r="E1644" t="str">
            <v/>
          </cell>
          <cell r="F1644" t="str">
            <v>Francisco</v>
          </cell>
          <cell r="G1644" t="str">
            <v/>
          </cell>
          <cell r="H1644" t="str">
            <v>DIAZ</v>
          </cell>
          <cell r="I1644" t="str">
            <v/>
          </cell>
          <cell r="J1644" t="str">
            <v>FRANCISCO</v>
          </cell>
          <cell r="K1644" t="str">
            <v/>
          </cell>
          <cell r="L1644" t="str">
            <v>Francisco Díaz</v>
          </cell>
          <cell r="M1644" t="str">
            <v>TDM Vilalba</v>
          </cell>
          <cell r="N1644" t="str">
            <v>TDM Vilalba</v>
          </cell>
          <cell r="O1644">
            <v>24986</v>
          </cell>
          <cell r="P1644">
            <v>1968</v>
          </cell>
          <cell r="Q1644" t="str">
            <v>Vet +40 M</v>
          </cell>
          <cell r="R1644" t="str">
            <v>M</v>
          </cell>
        </row>
        <row r="1645">
          <cell r="C1645">
            <v>23174</v>
          </cell>
          <cell r="D1645" t="str">
            <v>Fernández</v>
          </cell>
          <cell r="E1645" t="str">
            <v>García</v>
          </cell>
          <cell r="F1645" t="str">
            <v>Hugo</v>
          </cell>
          <cell r="H1645" t="str">
            <v>FERNANDEZ</v>
          </cell>
          <cell r="I1645" t="str">
            <v>GARCIA</v>
          </cell>
          <cell r="J1645" t="str">
            <v>HUGO</v>
          </cell>
          <cell r="K1645" t="str">
            <v/>
          </cell>
          <cell r="L1645" t="str">
            <v>Hugo Fernández G.</v>
          </cell>
          <cell r="M1645" t="str">
            <v>TDM Vilalba</v>
          </cell>
          <cell r="N1645" t="str">
            <v>TDM Vilalba</v>
          </cell>
          <cell r="O1645">
            <v>37606</v>
          </cell>
          <cell r="P1645">
            <v>2002</v>
          </cell>
          <cell r="Q1645" t="str">
            <v>Infantil M</v>
          </cell>
          <cell r="R1645" t="str">
            <v>M</v>
          </cell>
        </row>
        <row r="1646">
          <cell r="C1646">
            <v>18687</v>
          </cell>
          <cell r="D1646" t="str">
            <v>Fernández</v>
          </cell>
          <cell r="E1646" t="str">
            <v>Janeiro</v>
          </cell>
          <cell r="F1646" t="str">
            <v>Celín</v>
          </cell>
          <cell r="G1646" t="str">
            <v/>
          </cell>
          <cell r="H1646" t="str">
            <v>FERNANDEZ</v>
          </cell>
          <cell r="I1646" t="str">
            <v>JANEIRO</v>
          </cell>
          <cell r="J1646" t="str">
            <v>CELIN</v>
          </cell>
          <cell r="K1646" t="str">
            <v/>
          </cell>
          <cell r="L1646" t="str">
            <v>Celín Fernández J.</v>
          </cell>
          <cell r="M1646" t="str">
            <v>TDM Vilalba</v>
          </cell>
          <cell r="N1646" t="str">
            <v>TDM Vilalba</v>
          </cell>
          <cell r="O1646">
            <v>36386</v>
          </cell>
          <cell r="P1646">
            <v>1999</v>
          </cell>
          <cell r="Q1646" t="str">
            <v>Juvenil F</v>
          </cell>
          <cell r="R1646" t="str">
            <v>F</v>
          </cell>
        </row>
        <row r="1647">
          <cell r="C1647">
            <v>18682</v>
          </cell>
          <cell r="D1647" t="str">
            <v>Fiuza</v>
          </cell>
          <cell r="E1647" t="str">
            <v>Boado</v>
          </cell>
          <cell r="F1647" t="str">
            <v>Jesús</v>
          </cell>
          <cell r="G1647" t="str">
            <v/>
          </cell>
          <cell r="H1647" t="str">
            <v>FIUZA</v>
          </cell>
          <cell r="I1647" t="str">
            <v>BOADO</v>
          </cell>
          <cell r="J1647" t="str">
            <v>JESUS</v>
          </cell>
          <cell r="K1647" t="str">
            <v/>
          </cell>
          <cell r="L1647" t="str">
            <v>Jesús Fiuza B.</v>
          </cell>
          <cell r="M1647" t="str">
            <v>TDM Vilalba</v>
          </cell>
          <cell r="N1647" t="str">
            <v>TDM Vilalba</v>
          </cell>
          <cell r="O1647">
            <v>36305</v>
          </cell>
          <cell r="P1647">
            <v>1999</v>
          </cell>
          <cell r="Q1647" t="str">
            <v>Juvenil M</v>
          </cell>
          <cell r="R1647" t="str">
            <v>M</v>
          </cell>
        </row>
        <row r="1648">
          <cell r="C1648">
            <v>17231</v>
          </cell>
          <cell r="D1648" t="str">
            <v>Franco</v>
          </cell>
          <cell r="E1648" t="str">
            <v>Cendán</v>
          </cell>
          <cell r="F1648" t="str">
            <v>Antonio</v>
          </cell>
          <cell r="G1648" t="str">
            <v/>
          </cell>
          <cell r="H1648" t="str">
            <v>FRANCO</v>
          </cell>
          <cell r="I1648" t="str">
            <v>CENDAN</v>
          </cell>
          <cell r="J1648" t="str">
            <v>ANTONIO</v>
          </cell>
          <cell r="K1648" t="str">
            <v/>
          </cell>
          <cell r="L1648" t="str">
            <v>Antonio Franco C.</v>
          </cell>
          <cell r="M1648" t="str">
            <v>TDM Vilalba</v>
          </cell>
          <cell r="N1648" t="str">
            <v>TDM Vilalba</v>
          </cell>
          <cell r="O1648">
            <v>22741</v>
          </cell>
          <cell r="P1648">
            <v>1962</v>
          </cell>
          <cell r="Q1648" t="str">
            <v>Vet +50 M</v>
          </cell>
          <cell r="R1648" t="str">
            <v>M</v>
          </cell>
        </row>
        <row r="1649">
          <cell r="C1649">
            <v>19959</v>
          </cell>
          <cell r="D1649" t="str">
            <v>Fuentes</v>
          </cell>
          <cell r="E1649" t="str">
            <v>Novo</v>
          </cell>
          <cell r="F1649" t="str">
            <v>David</v>
          </cell>
          <cell r="G1649" t="str">
            <v/>
          </cell>
          <cell r="H1649" t="str">
            <v>FUENTES</v>
          </cell>
          <cell r="I1649" t="str">
            <v>NOVO</v>
          </cell>
          <cell r="J1649" t="str">
            <v>DAVID</v>
          </cell>
          <cell r="K1649" t="str">
            <v/>
          </cell>
          <cell r="L1649" t="str">
            <v>David Fuentes N.</v>
          </cell>
          <cell r="M1649" t="str">
            <v>TDM Vilalba</v>
          </cell>
          <cell r="N1649" t="str">
            <v>TDM Vilalba</v>
          </cell>
          <cell r="O1649">
            <v>26716</v>
          </cell>
          <cell r="P1649">
            <v>1973</v>
          </cell>
          <cell r="Q1649" t="str">
            <v>Vet +40 M</v>
          </cell>
          <cell r="R1649" t="str">
            <v>M</v>
          </cell>
        </row>
        <row r="1650">
          <cell r="C1650">
            <v>18677</v>
          </cell>
          <cell r="D1650" t="str">
            <v>Gayoso</v>
          </cell>
          <cell r="E1650" t="str">
            <v>Blanco</v>
          </cell>
          <cell r="F1650" t="str">
            <v>Antón</v>
          </cell>
          <cell r="G1650" t="str">
            <v>Xoel</v>
          </cell>
          <cell r="H1650" t="str">
            <v>GAYOSO</v>
          </cell>
          <cell r="I1650" t="str">
            <v>BLANCO</v>
          </cell>
          <cell r="J1650" t="str">
            <v>ANTON</v>
          </cell>
          <cell r="K1650" t="str">
            <v>XOEL</v>
          </cell>
          <cell r="L1650" t="str">
            <v>Antón X. Gayoso B.</v>
          </cell>
          <cell r="M1650" t="str">
            <v>TDM Vilalba</v>
          </cell>
          <cell r="N1650" t="str">
            <v>TDM Vilalba</v>
          </cell>
          <cell r="O1650">
            <v>36807</v>
          </cell>
          <cell r="P1650">
            <v>2000</v>
          </cell>
          <cell r="Q1650" t="str">
            <v>Juvenil M</v>
          </cell>
          <cell r="R1650" t="str">
            <v>M</v>
          </cell>
        </row>
        <row r="1651">
          <cell r="C1651">
            <v>15796</v>
          </cell>
          <cell r="D1651" t="str">
            <v>González</v>
          </cell>
          <cell r="E1651" t="str">
            <v>Gómez</v>
          </cell>
          <cell r="F1651" t="str">
            <v>Alexandre</v>
          </cell>
          <cell r="G1651" t="str">
            <v/>
          </cell>
          <cell r="H1651" t="str">
            <v>GONZALEZ</v>
          </cell>
          <cell r="I1651" t="str">
            <v>GOMEZ</v>
          </cell>
          <cell r="J1651" t="str">
            <v>ALEXANDRE</v>
          </cell>
          <cell r="K1651" t="str">
            <v/>
          </cell>
          <cell r="L1651" t="str">
            <v>Alexandre González G.</v>
          </cell>
          <cell r="M1651" t="str">
            <v>TDM Vilalba</v>
          </cell>
          <cell r="N1651" t="str">
            <v>TDM Vilalba</v>
          </cell>
          <cell r="O1651">
            <v>29326</v>
          </cell>
          <cell r="P1651">
            <v>1980</v>
          </cell>
          <cell r="Q1651" t="str">
            <v>Sénior M</v>
          </cell>
          <cell r="R1651" t="str">
            <v>M</v>
          </cell>
        </row>
        <row r="1652">
          <cell r="C1652">
            <v>19958</v>
          </cell>
          <cell r="D1652" t="str">
            <v>Guntín</v>
          </cell>
          <cell r="E1652" t="str">
            <v>Lombardero</v>
          </cell>
          <cell r="F1652" t="str">
            <v>Antonio</v>
          </cell>
          <cell r="G1652" t="str">
            <v>José</v>
          </cell>
          <cell r="H1652" t="str">
            <v>GUNTIN</v>
          </cell>
          <cell r="I1652" t="str">
            <v>LOMBARDERO</v>
          </cell>
          <cell r="J1652" t="str">
            <v>ANTONIO</v>
          </cell>
          <cell r="K1652" t="str">
            <v>JOSE</v>
          </cell>
          <cell r="L1652" t="str">
            <v>Antonio J. Guntín L.</v>
          </cell>
          <cell r="M1652" t="str">
            <v>TDM Vilalba</v>
          </cell>
          <cell r="N1652" t="str">
            <v>TDM Vilalba</v>
          </cell>
          <cell r="O1652">
            <v>23821</v>
          </cell>
          <cell r="P1652">
            <v>1965</v>
          </cell>
          <cell r="Q1652" t="str">
            <v>Vet +50 M</v>
          </cell>
          <cell r="R1652" t="str">
            <v>M</v>
          </cell>
        </row>
        <row r="1653">
          <cell r="C1653">
            <v>15795</v>
          </cell>
          <cell r="D1653" t="str">
            <v>Lama</v>
          </cell>
          <cell r="E1653" t="str">
            <v>Mato</v>
          </cell>
          <cell r="F1653" t="str">
            <v>Iván</v>
          </cell>
          <cell r="G1653" t="str">
            <v/>
          </cell>
          <cell r="H1653" t="str">
            <v>LAMA</v>
          </cell>
          <cell r="I1653" t="str">
            <v>MATO</v>
          </cell>
          <cell r="J1653" t="str">
            <v>IVAN</v>
          </cell>
          <cell r="K1653" t="str">
            <v/>
          </cell>
          <cell r="L1653" t="str">
            <v>Iván Lama M.</v>
          </cell>
          <cell r="M1653" t="str">
            <v>TDM Vilalba</v>
          </cell>
          <cell r="N1653" t="str">
            <v>TDM Vilalba</v>
          </cell>
          <cell r="O1653">
            <v>28732</v>
          </cell>
          <cell r="P1653">
            <v>1978</v>
          </cell>
          <cell r="Q1653" t="str">
            <v>Sénior M</v>
          </cell>
          <cell r="R1653" t="str">
            <v>M</v>
          </cell>
        </row>
        <row r="1654">
          <cell r="C1654">
            <v>18408</v>
          </cell>
          <cell r="D1654" t="str">
            <v>Leiras</v>
          </cell>
          <cell r="E1654" t="str">
            <v>Orosa</v>
          </cell>
          <cell r="F1654" t="str">
            <v>Alejandro</v>
          </cell>
          <cell r="G1654" t="str">
            <v/>
          </cell>
          <cell r="H1654" t="str">
            <v>LEIRAS</v>
          </cell>
          <cell r="I1654" t="str">
            <v>OROSA</v>
          </cell>
          <cell r="J1654" t="str">
            <v>ALEJANDRO</v>
          </cell>
          <cell r="K1654" t="str">
            <v/>
          </cell>
          <cell r="L1654" t="str">
            <v>Alejandro Leiras O.</v>
          </cell>
          <cell r="M1654" t="str">
            <v>TDM Vilalba</v>
          </cell>
          <cell r="N1654" t="str">
            <v>TDM Vilalba</v>
          </cell>
          <cell r="O1654">
            <v>37303</v>
          </cell>
          <cell r="P1654">
            <v>2002</v>
          </cell>
          <cell r="Q1654" t="str">
            <v>Infantil M</v>
          </cell>
          <cell r="R1654" t="str">
            <v>M</v>
          </cell>
        </row>
        <row r="1655">
          <cell r="C1655">
            <v>22721</v>
          </cell>
          <cell r="D1655" t="str">
            <v>Novas</v>
          </cell>
          <cell r="E1655" t="str">
            <v>Gesto</v>
          </cell>
          <cell r="F1655" t="str">
            <v>Pablo</v>
          </cell>
          <cell r="H1655" t="str">
            <v>NOVAS</v>
          </cell>
          <cell r="I1655" t="str">
            <v>GESTO</v>
          </cell>
          <cell r="J1655" t="str">
            <v>PABLO</v>
          </cell>
          <cell r="K1655" t="str">
            <v/>
          </cell>
          <cell r="L1655" t="str">
            <v>Pablo Novas G.</v>
          </cell>
          <cell r="M1655" t="str">
            <v>TDM Vilalba</v>
          </cell>
          <cell r="N1655" t="str">
            <v>TDM Vilalba</v>
          </cell>
          <cell r="O1655">
            <v>36677</v>
          </cell>
          <cell r="P1655">
            <v>2000</v>
          </cell>
          <cell r="Q1655" t="str">
            <v>Juvenil M</v>
          </cell>
          <cell r="R1655" t="str">
            <v>M</v>
          </cell>
        </row>
        <row r="1656">
          <cell r="C1656">
            <v>19954</v>
          </cell>
          <cell r="D1656" t="str">
            <v>Novo</v>
          </cell>
          <cell r="E1656" t="str">
            <v>Vázquez</v>
          </cell>
          <cell r="F1656" t="str">
            <v>Alexandro</v>
          </cell>
          <cell r="G1656" t="str">
            <v/>
          </cell>
          <cell r="H1656" t="str">
            <v>NOVO</v>
          </cell>
          <cell r="I1656" t="str">
            <v>VAZQUEZ</v>
          </cell>
          <cell r="J1656" t="str">
            <v>ALEXANDRO</v>
          </cell>
          <cell r="K1656" t="str">
            <v/>
          </cell>
          <cell r="L1656" t="str">
            <v>Alexandro Novo V.</v>
          </cell>
          <cell r="M1656" t="str">
            <v>TDM Vilalba</v>
          </cell>
          <cell r="N1656" t="str">
            <v>TDM Vilalba</v>
          </cell>
          <cell r="O1656">
            <v>37801</v>
          </cell>
          <cell r="P1656">
            <v>2003</v>
          </cell>
          <cell r="Q1656" t="str">
            <v>Infantil M</v>
          </cell>
          <cell r="R1656" t="str">
            <v>M</v>
          </cell>
        </row>
        <row r="1657">
          <cell r="C1657">
            <v>18685</v>
          </cell>
          <cell r="D1657" t="str">
            <v>Novo</v>
          </cell>
          <cell r="E1657" t="str">
            <v>Yáñez</v>
          </cell>
          <cell r="F1657" t="str">
            <v>Ainé</v>
          </cell>
          <cell r="G1657" t="str">
            <v>Shilpa</v>
          </cell>
          <cell r="H1657" t="str">
            <v>NOVO</v>
          </cell>
          <cell r="I1657" t="str">
            <v>YAÑEZ</v>
          </cell>
          <cell r="J1657" t="str">
            <v>AINE</v>
          </cell>
          <cell r="K1657" t="str">
            <v>SHILPA</v>
          </cell>
          <cell r="L1657" t="str">
            <v>Ainé S. Novo Y.</v>
          </cell>
          <cell r="M1657" t="str">
            <v>TDM Vilalba</v>
          </cell>
          <cell r="N1657" t="str">
            <v>TDM Vilalba</v>
          </cell>
          <cell r="O1657">
            <v>36935</v>
          </cell>
          <cell r="P1657">
            <v>2001</v>
          </cell>
          <cell r="Q1657" t="str">
            <v>Juvenil F</v>
          </cell>
          <cell r="R1657" t="str">
            <v>F</v>
          </cell>
        </row>
        <row r="1658">
          <cell r="C1658">
            <v>18678</v>
          </cell>
          <cell r="D1658" t="str">
            <v>Orosa</v>
          </cell>
          <cell r="E1658" t="str">
            <v>Basanta</v>
          </cell>
          <cell r="F1658" t="str">
            <v>Samuel</v>
          </cell>
          <cell r="G1658" t="str">
            <v/>
          </cell>
          <cell r="H1658" t="str">
            <v>OROSA</v>
          </cell>
          <cell r="I1658" t="str">
            <v>BASANTA</v>
          </cell>
          <cell r="J1658" t="str">
            <v>SAMUEL</v>
          </cell>
          <cell r="K1658" t="str">
            <v/>
          </cell>
          <cell r="L1658" t="str">
            <v>Samuel Orosa B.</v>
          </cell>
          <cell r="M1658" t="str">
            <v>TDM Vilalba</v>
          </cell>
          <cell r="N1658" t="str">
            <v>TDM Vilalba</v>
          </cell>
          <cell r="O1658">
            <v>36728</v>
          </cell>
          <cell r="P1658">
            <v>2000</v>
          </cell>
          <cell r="Q1658" t="str">
            <v>Juvenil M</v>
          </cell>
          <cell r="R1658" t="str">
            <v>M</v>
          </cell>
        </row>
        <row r="1659">
          <cell r="C1659">
            <v>50117</v>
          </cell>
          <cell r="D1659" t="str">
            <v>Pardo</v>
          </cell>
          <cell r="E1659" t="str">
            <v>Ares</v>
          </cell>
          <cell r="F1659" t="str">
            <v>Jesús</v>
          </cell>
          <cell r="G1659" t="str">
            <v/>
          </cell>
          <cell r="H1659" t="str">
            <v>PARDO</v>
          </cell>
          <cell r="I1659" t="str">
            <v>ARES</v>
          </cell>
          <cell r="J1659" t="str">
            <v>JESUS</v>
          </cell>
          <cell r="K1659" t="str">
            <v/>
          </cell>
          <cell r="L1659" t="str">
            <v>Jesús Pardo A.</v>
          </cell>
          <cell r="M1659" t="str">
            <v>TDM Vilalba</v>
          </cell>
          <cell r="N1659" t="str">
            <v>TDM Vilalba</v>
          </cell>
          <cell r="O1659">
            <v>25942</v>
          </cell>
          <cell r="P1659">
            <v>1971</v>
          </cell>
          <cell r="Q1659" t="str">
            <v>Vet +40 M</v>
          </cell>
          <cell r="R1659" t="str">
            <v>M</v>
          </cell>
        </row>
        <row r="1660">
          <cell r="C1660">
            <v>18676</v>
          </cell>
          <cell r="D1660" t="str">
            <v>Pardo</v>
          </cell>
          <cell r="E1660" t="str">
            <v>Fernández</v>
          </cell>
          <cell r="F1660" t="str">
            <v>Javier</v>
          </cell>
          <cell r="G1660" t="str">
            <v/>
          </cell>
          <cell r="H1660" t="str">
            <v>PARDO</v>
          </cell>
          <cell r="I1660" t="str">
            <v>FERNANDEZ</v>
          </cell>
          <cell r="J1660" t="str">
            <v>JAVIER</v>
          </cell>
          <cell r="K1660" t="str">
            <v/>
          </cell>
          <cell r="L1660" t="str">
            <v>Javier Pardo F.</v>
          </cell>
          <cell r="M1660" t="str">
            <v>TDM Vilalba</v>
          </cell>
          <cell r="N1660" t="str">
            <v>TDM Vilalba</v>
          </cell>
          <cell r="O1660">
            <v>37084</v>
          </cell>
          <cell r="P1660">
            <v>2001</v>
          </cell>
          <cell r="Q1660" t="str">
            <v>Juvenil M</v>
          </cell>
          <cell r="R1660" t="str">
            <v>M</v>
          </cell>
        </row>
        <row r="1661">
          <cell r="C1661">
            <v>23083</v>
          </cell>
          <cell r="D1661" t="str">
            <v>Paz</v>
          </cell>
          <cell r="E1661" t="str">
            <v>Lama</v>
          </cell>
          <cell r="F1661" t="str">
            <v>Alba</v>
          </cell>
          <cell r="H1661" t="str">
            <v>PAZ</v>
          </cell>
          <cell r="I1661" t="str">
            <v>LAMA</v>
          </cell>
          <cell r="J1661" t="str">
            <v>ALBA</v>
          </cell>
          <cell r="K1661" t="str">
            <v/>
          </cell>
          <cell r="L1661" t="str">
            <v>Alba Paz L.</v>
          </cell>
          <cell r="M1661" t="str">
            <v>TDM Vilalba</v>
          </cell>
          <cell r="N1661" t="str">
            <v>TDM Vilalba</v>
          </cell>
          <cell r="O1661">
            <v>38505</v>
          </cell>
          <cell r="P1661">
            <v>2005</v>
          </cell>
          <cell r="Q1661" t="str">
            <v>Alevín F</v>
          </cell>
          <cell r="R1661" t="str">
            <v>F</v>
          </cell>
        </row>
        <row r="1662">
          <cell r="C1662">
            <v>18680</v>
          </cell>
          <cell r="D1662" t="str">
            <v>Quintela</v>
          </cell>
          <cell r="E1662" t="str">
            <v>González</v>
          </cell>
          <cell r="F1662" t="str">
            <v>Antonio</v>
          </cell>
          <cell r="G1662" t="str">
            <v/>
          </cell>
          <cell r="H1662" t="str">
            <v>QUINTELA</v>
          </cell>
          <cell r="I1662" t="str">
            <v>GONZALEZ</v>
          </cell>
          <cell r="J1662" t="str">
            <v>ANTONIO</v>
          </cell>
          <cell r="K1662" t="str">
            <v/>
          </cell>
          <cell r="L1662" t="str">
            <v>Antonio Quintela G.</v>
          </cell>
          <cell r="M1662" t="str">
            <v>TDM Vilalba</v>
          </cell>
          <cell r="N1662" t="str">
            <v>TDM Vilalba</v>
          </cell>
          <cell r="O1662">
            <v>36450</v>
          </cell>
          <cell r="P1662">
            <v>1999</v>
          </cell>
          <cell r="Q1662" t="str">
            <v>Juvenil M</v>
          </cell>
          <cell r="R1662" t="str">
            <v>M</v>
          </cell>
        </row>
        <row r="1663">
          <cell r="C1663">
            <v>18671</v>
          </cell>
          <cell r="D1663" t="str">
            <v>Quintela</v>
          </cell>
          <cell r="E1663" t="str">
            <v>Rego</v>
          </cell>
          <cell r="F1663" t="str">
            <v>Fortunato</v>
          </cell>
          <cell r="H1663" t="str">
            <v>QUINTELA</v>
          </cell>
          <cell r="I1663" t="str">
            <v>REGO</v>
          </cell>
          <cell r="J1663" t="str">
            <v>FORTUNATO</v>
          </cell>
          <cell r="K1663" t="str">
            <v/>
          </cell>
          <cell r="L1663" t="str">
            <v>Fortunato Quintela R.</v>
          </cell>
          <cell r="M1663" t="str">
            <v>TDM Vilalba</v>
          </cell>
          <cell r="N1663" t="str">
            <v>TDM Vilalba</v>
          </cell>
          <cell r="O1663">
            <v>21076</v>
          </cell>
          <cell r="P1663">
            <v>1957</v>
          </cell>
          <cell r="Q1663" t="str">
            <v>Vet +60 M</v>
          </cell>
          <cell r="R1663" t="str">
            <v>M</v>
          </cell>
        </row>
        <row r="1664">
          <cell r="C1664">
            <v>23082</v>
          </cell>
          <cell r="D1664" t="str">
            <v>Rego</v>
          </cell>
          <cell r="E1664" t="str">
            <v>Ramudo</v>
          </cell>
          <cell r="F1664" t="str">
            <v>Ariadna</v>
          </cell>
          <cell r="H1664" t="str">
            <v>REGO</v>
          </cell>
          <cell r="I1664" t="str">
            <v>RAMUDO</v>
          </cell>
          <cell r="J1664" t="str">
            <v>ARIADNA</v>
          </cell>
          <cell r="K1664" t="str">
            <v/>
          </cell>
          <cell r="L1664" t="str">
            <v>Ariadna Rego R.</v>
          </cell>
          <cell r="M1664" t="str">
            <v>TDM Vilalba</v>
          </cell>
          <cell r="N1664" t="str">
            <v>TDM Vilalba</v>
          </cell>
          <cell r="O1664">
            <v>38607</v>
          </cell>
          <cell r="P1664">
            <v>2005</v>
          </cell>
          <cell r="Q1664" t="str">
            <v>Alevín F</v>
          </cell>
          <cell r="R1664" t="str">
            <v>F</v>
          </cell>
        </row>
        <row r="1665">
          <cell r="C1665">
            <v>18154</v>
          </cell>
          <cell r="D1665" t="str">
            <v>Roca</v>
          </cell>
          <cell r="E1665" t="str">
            <v>Fernández</v>
          </cell>
          <cell r="F1665" t="str">
            <v>Francisco</v>
          </cell>
          <cell r="G1665" t="str">
            <v/>
          </cell>
          <cell r="H1665" t="str">
            <v>ROCA</v>
          </cell>
          <cell r="I1665" t="str">
            <v>FERNANDEZ</v>
          </cell>
          <cell r="J1665" t="str">
            <v>FRANCISCO</v>
          </cell>
          <cell r="K1665" t="str">
            <v/>
          </cell>
          <cell r="L1665" t="str">
            <v>Francisco Roca F.</v>
          </cell>
          <cell r="M1665" t="str">
            <v>TDM Vilalba</v>
          </cell>
          <cell r="N1665" t="str">
            <v>TDM Vilalba</v>
          </cell>
          <cell r="O1665">
            <v>34928</v>
          </cell>
          <cell r="P1665">
            <v>1995</v>
          </cell>
          <cell r="Q1665" t="str">
            <v>Sub-23 M</v>
          </cell>
          <cell r="R1665" t="str">
            <v>M</v>
          </cell>
        </row>
        <row r="1666">
          <cell r="C1666">
            <v>19956</v>
          </cell>
          <cell r="D1666" t="str">
            <v>Roca</v>
          </cell>
          <cell r="E1666" t="str">
            <v>Paz</v>
          </cell>
          <cell r="F1666" t="str">
            <v>Alberte</v>
          </cell>
          <cell r="G1666" t="str">
            <v/>
          </cell>
          <cell r="H1666" t="str">
            <v>ROCA</v>
          </cell>
          <cell r="I1666" t="str">
            <v>PAZ</v>
          </cell>
          <cell r="J1666" t="str">
            <v>ALBERTE</v>
          </cell>
          <cell r="K1666" t="str">
            <v/>
          </cell>
          <cell r="L1666" t="str">
            <v>Alberte Roca P.</v>
          </cell>
          <cell r="M1666" t="str">
            <v>TDM Vilalba</v>
          </cell>
          <cell r="N1666" t="str">
            <v>TDM Vilalba</v>
          </cell>
          <cell r="O1666">
            <v>37008</v>
          </cell>
          <cell r="P1666">
            <v>2001</v>
          </cell>
          <cell r="Q1666" t="str">
            <v>Juvenil M</v>
          </cell>
          <cell r="R1666" t="str">
            <v>M</v>
          </cell>
        </row>
        <row r="1667">
          <cell r="C1667">
            <v>15790</v>
          </cell>
          <cell r="D1667" t="str">
            <v>Sanjurjo</v>
          </cell>
          <cell r="E1667" t="str">
            <v>Gayoso</v>
          </cell>
          <cell r="F1667" t="str">
            <v>Francisco</v>
          </cell>
          <cell r="G1667" t="str">
            <v/>
          </cell>
          <cell r="H1667" t="str">
            <v>SANJURJO</v>
          </cell>
          <cell r="I1667" t="str">
            <v>GAYOSO</v>
          </cell>
          <cell r="J1667" t="str">
            <v>FRANCISCO</v>
          </cell>
          <cell r="K1667" t="str">
            <v/>
          </cell>
          <cell r="L1667" t="str">
            <v>Francisco Sanjurjo G.</v>
          </cell>
          <cell r="M1667" t="str">
            <v>TDM Vilalba</v>
          </cell>
          <cell r="N1667" t="str">
            <v>TDM Vilalba</v>
          </cell>
          <cell r="O1667">
            <v>22957</v>
          </cell>
          <cell r="P1667">
            <v>1962</v>
          </cell>
          <cell r="Q1667" t="str">
            <v>Vet +50 M</v>
          </cell>
          <cell r="R1667" t="str">
            <v>M</v>
          </cell>
        </row>
        <row r="1668">
          <cell r="C1668">
            <v>24262</v>
          </cell>
          <cell r="D1668" t="str">
            <v>Souto</v>
          </cell>
          <cell r="E1668" t="str">
            <v>García</v>
          </cell>
          <cell r="F1668" t="str">
            <v>Alberto</v>
          </cell>
          <cell r="H1668" t="str">
            <v>SOUTO</v>
          </cell>
          <cell r="I1668" t="str">
            <v>GARCIA</v>
          </cell>
          <cell r="J1668" t="str">
            <v>ALBERTO</v>
          </cell>
          <cell r="K1668" t="str">
            <v/>
          </cell>
          <cell r="L1668" t="str">
            <v>Alberto Souto G.</v>
          </cell>
          <cell r="M1668" t="str">
            <v>TDM Vilalba</v>
          </cell>
          <cell r="N1668" t="str">
            <v>TDM Vilalba</v>
          </cell>
          <cell r="O1668">
            <v>37422</v>
          </cell>
          <cell r="P1668">
            <v>2002</v>
          </cell>
          <cell r="Q1668" t="str">
            <v>Infantil M</v>
          </cell>
          <cell r="R1668" t="str">
            <v>M</v>
          </cell>
        </row>
        <row r="1669">
          <cell r="C1669">
            <v>18679</v>
          </cell>
          <cell r="D1669" t="str">
            <v>Trastoy</v>
          </cell>
          <cell r="E1669" t="str">
            <v>Cortiñas</v>
          </cell>
          <cell r="F1669" t="str">
            <v>Jorge</v>
          </cell>
          <cell r="G1669" t="str">
            <v/>
          </cell>
          <cell r="H1669" t="str">
            <v>TRASTOY</v>
          </cell>
          <cell r="I1669" t="str">
            <v>CORTIÑAS</v>
          </cell>
          <cell r="J1669" t="str">
            <v>JORGE</v>
          </cell>
          <cell r="K1669" t="str">
            <v/>
          </cell>
          <cell r="L1669" t="str">
            <v>Jorge Trastoy C.</v>
          </cell>
          <cell r="M1669" t="str">
            <v>TDM Vilalba</v>
          </cell>
          <cell r="N1669" t="str">
            <v>TDM Vilalba</v>
          </cell>
          <cell r="O1669">
            <v>36639</v>
          </cell>
          <cell r="P1669">
            <v>2000</v>
          </cell>
          <cell r="Q1669" t="str">
            <v>Juvenil M</v>
          </cell>
          <cell r="R1669" t="str">
            <v>M</v>
          </cell>
        </row>
        <row r="1670">
          <cell r="C1670">
            <v>22812</v>
          </cell>
          <cell r="D1670" t="str">
            <v>Trastoy</v>
          </cell>
          <cell r="E1670" t="str">
            <v>Pena</v>
          </cell>
          <cell r="F1670" t="str">
            <v>Javier</v>
          </cell>
          <cell r="G1670" t="str">
            <v/>
          </cell>
          <cell r="H1670" t="str">
            <v>TRASTOY</v>
          </cell>
          <cell r="I1670" t="str">
            <v>PENA</v>
          </cell>
          <cell r="J1670" t="str">
            <v>JAVIER</v>
          </cell>
          <cell r="K1670" t="str">
            <v/>
          </cell>
          <cell r="L1670" t="str">
            <v>Javier Trastoy P.</v>
          </cell>
          <cell r="M1670" t="str">
            <v>TDM Vilalba</v>
          </cell>
          <cell r="N1670" t="str">
            <v>TDM Vilalba</v>
          </cell>
          <cell r="O1670">
            <v>36567</v>
          </cell>
          <cell r="P1670">
            <v>2000</v>
          </cell>
          <cell r="Q1670" t="str">
            <v>Juvenil M</v>
          </cell>
          <cell r="R1670" t="str">
            <v>M</v>
          </cell>
        </row>
        <row r="1671">
          <cell r="C1671">
            <v>15798</v>
          </cell>
          <cell r="D1671" t="str">
            <v>Vázquez</v>
          </cell>
          <cell r="E1671" t="str">
            <v>Cabarcos</v>
          </cell>
          <cell r="F1671" t="str">
            <v>José</v>
          </cell>
          <cell r="G1671" t="str">
            <v/>
          </cell>
          <cell r="H1671" t="str">
            <v>VAZQUEZ</v>
          </cell>
          <cell r="I1671" t="str">
            <v>CABARCOS</v>
          </cell>
          <cell r="J1671" t="str">
            <v>JOSE</v>
          </cell>
          <cell r="K1671" t="str">
            <v/>
          </cell>
          <cell r="L1671" t="str">
            <v>José Vázquez C.</v>
          </cell>
          <cell r="M1671" t="str">
            <v>TDM Vilalba</v>
          </cell>
          <cell r="N1671" t="str">
            <v>TDM Vilalba</v>
          </cell>
          <cell r="O1671">
            <v>20197</v>
          </cell>
          <cell r="P1671">
            <v>1955</v>
          </cell>
          <cell r="Q1671" t="str">
            <v>Vet +60 M</v>
          </cell>
          <cell r="R1671" t="str">
            <v>M</v>
          </cell>
        </row>
        <row r="1672">
          <cell r="C1672">
            <v>22718</v>
          </cell>
          <cell r="D1672" t="str">
            <v>Vilasuso</v>
          </cell>
          <cell r="E1672" t="str">
            <v>Pérez</v>
          </cell>
          <cell r="F1672" t="str">
            <v>Álvaro</v>
          </cell>
          <cell r="H1672" t="str">
            <v>VILASUSO</v>
          </cell>
          <cell r="I1672" t="str">
            <v>PEREZ</v>
          </cell>
          <cell r="J1672" t="str">
            <v>ALVARO</v>
          </cell>
          <cell r="K1672" t="str">
            <v/>
          </cell>
          <cell r="L1672" t="str">
            <v>Álvaro Vilasuso P.</v>
          </cell>
          <cell r="M1672" t="str">
            <v>TDM Vilalba</v>
          </cell>
          <cell r="N1672" t="str">
            <v>TDM Vilalba</v>
          </cell>
          <cell r="O1672">
            <v>36690</v>
          </cell>
          <cell r="P1672">
            <v>2000</v>
          </cell>
          <cell r="Q1672" t="str">
            <v>Juvenil M</v>
          </cell>
          <cell r="R1672" t="str">
            <v>M</v>
          </cell>
        </row>
        <row r="1673">
          <cell r="C1673">
            <v>19955</v>
          </cell>
          <cell r="D1673" t="str">
            <v>Villares</v>
          </cell>
          <cell r="E1673" t="str">
            <v>Díaz</v>
          </cell>
          <cell r="F1673" t="str">
            <v>Iria</v>
          </cell>
          <cell r="G1673" t="str">
            <v/>
          </cell>
          <cell r="H1673" t="str">
            <v>VILLARES</v>
          </cell>
          <cell r="I1673" t="str">
            <v>DIAZ</v>
          </cell>
          <cell r="J1673" t="str">
            <v>IRIA</v>
          </cell>
          <cell r="K1673" t="str">
            <v/>
          </cell>
          <cell r="L1673" t="str">
            <v>Iria Villares D.</v>
          </cell>
          <cell r="M1673" t="str">
            <v>TDM Vilalba</v>
          </cell>
          <cell r="N1673" t="str">
            <v>TDM Vilalba</v>
          </cell>
          <cell r="O1673">
            <v>36976</v>
          </cell>
          <cell r="P1673">
            <v>2001</v>
          </cell>
          <cell r="Q1673" t="str">
            <v>Juvenil F</v>
          </cell>
          <cell r="R1673" t="str">
            <v>F</v>
          </cell>
        </row>
        <row r="1674">
          <cell r="C1674">
            <v>20002</v>
          </cell>
          <cell r="D1674" t="str">
            <v>Pereiro</v>
          </cell>
          <cell r="E1674" t="str">
            <v/>
          </cell>
          <cell r="F1674" t="str">
            <v>Manuel</v>
          </cell>
          <cell r="G1674" t="str">
            <v/>
          </cell>
          <cell r="H1674" t="str">
            <v>PEREIRO</v>
          </cell>
          <cell r="I1674" t="str">
            <v/>
          </cell>
          <cell r="J1674" t="str">
            <v>MANUEL</v>
          </cell>
          <cell r="K1674" t="str">
            <v/>
          </cell>
          <cell r="L1674" t="str">
            <v>Manuel Pereiro</v>
          </cell>
          <cell r="M1674" t="str">
            <v>Tenis Taula Parets</v>
          </cell>
          <cell r="N1674" t="str">
            <v>Tenis Taula Parets</v>
          </cell>
          <cell r="P1674">
            <v>0</v>
          </cell>
          <cell r="Q1674" t="str">
            <v>- M</v>
          </cell>
          <cell r="R1674" t="str">
            <v>M</v>
          </cell>
        </row>
        <row r="1675">
          <cell r="C1675">
            <v>10944</v>
          </cell>
          <cell r="D1675" t="str">
            <v>García</v>
          </cell>
          <cell r="E1675" t="str">
            <v>Ángel</v>
          </cell>
          <cell r="F1675" t="str">
            <v>Gorka</v>
          </cell>
          <cell r="G1675" t="str">
            <v/>
          </cell>
          <cell r="H1675" t="str">
            <v>GARCIA</v>
          </cell>
          <cell r="I1675" t="str">
            <v>ANGEL</v>
          </cell>
          <cell r="J1675" t="str">
            <v>GORKA</v>
          </cell>
          <cell r="K1675" t="str">
            <v/>
          </cell>
          <cell r="L1675" t="str">
            <v>Gorka García Á.</v>
          </cell>
          <cell r="M1675" t="str">
            <v>TM Peñaskal</v>
          </cell>
          <cell r="N1675" t="str">
            <v>TM Peñaskal</v>
          </cell>
          <cell r="P1675">
            <v>0</v>
          </cell>
          <cell r="Q1675" t="str">
            <v>- M</v>
          </cell>
          <cell r="R1675" t="str">
            <v>M</v>
          </cell>
        </row>
        <row r="1676">
          <cell r="C1676">
            <v>20007</v>
          </cell>
          <cell r="D1676" t="str">
            <v>Nevado</v>
          </cell>
          <cell r="E1676" t="str">
            <v/>
          </cell>
          <cell r="F1676" t="str">
            <v>Elvira</v>
          </cell>
          <cell r="G1676" t="str">
            <v/>
          </cell>
          <cell r="H1676" t="str">
            <v>NEVADO</v>
          </cell>
          <cell r="I1676" t="str">
            <v/>
          </cell>
          <cell r="J1676" t="str">
            <v>ELVIRA</v>
          </cell>
          <cell r="K1676" t="str">
            <v/>
          </cell>
          <cell r="L1676" t="str">
            <v>Elvira Nevado</v>
          </cell>
          <cell r="M1676" t="str">
            <v>Tres Balcones</v>
          </cell>
          <cell r="N1676" t="str">
            <v>Tres Balcones</v>
          </cell>
          <cell r="P1676">
            <v>0</v>
          </cell>
          <cell r="Q1676" t="str">
            <v>- F</v>
          </cell>
          <cell r="R1676" t="str">
            <v>F</v>
          </cell>
        </row>
        <row r="1677">
          <cell r="C1677" t="str">
            <v>P518</v>
          </cell>
          <cell r="D1677" t="str">
            <v>Cancela</v>
          </cell>
          <cell r="E1677" t="str">
            <v/>
          </cell>
          <cell r="F1677" t="str">
            <v>Rafaela</v>
          </cell>
          <cell r="G1677" t="str">
            <v/>
          </cell>
          <cell r="H1677" t="str">
            <v>CANCELA</v>
          </cell>
          <cell r="I1677" t="str">
            <v/>
          </cell>
          <cell r="J1677" t="str">
            <v>RAFAELA</v>
          </cell>
          <cell r="K1677" t="str">
            <v/>
          </cell>
          <cell r="L1677" t="str">
            <v>Rafaela Cancela</v>
          </cell>
          <cell r="M1677" t="str">
            <v>Tricanas Poveiras</v>
          </cell>
          <cell r="N1677" t="str">
            <v>Tricanas Poveiras</v>
          </cell>
          <cell r="O1677">
            <v>36730</v>
          </cell>
          <cell r="P1677">
            <v>2000</v>
          </cell>
          <cell r="Q1677" t="str">
            <v>Juvenil F</v>
          </cell>
          <cell r="R1677" t="str">
            <v>F</v>
          </cell>
        </row>
        <row r="1678">
          <cell r="C1678" t="str">
            <v>P517</v>
          </cell>
          <cell r="D1678" t="str">
            <v>Cidrais</v>
          </cell>
          <cell r="E1678" t="str">
            <v/>
          </cell>
          <cell r="F1678" t="str">
            <v>Rafael</v>
          </cell>
          <cell r="G1678" t="str">
            <v/>
          </cell>
          <cell r="H1678" t="str">
            <v>CIDRAIS</v>
          </cell>
          <cell r="I1678" t="str">
            <v/>
          </cell>
          <cell r="J1678" t="str">
            <v>RAFAEL</v>
          </cell>
          <cell r="K1678" t="str">
            <v/>
          </cell>
          <cell r="L1678" t="str">
            <v>Rafael Cidrais</v>
          </cell>
          <cell r="M1678" t="str">
            <v>Tricanas Poveiras</v>
          </cell>
          <cell r="N1678" t="str">
            <v>Tricanas Poveiras</v>
          </cell>
          <cell r="P1678">
            <v>0</v>
          </cell>
          <cell r="Q1678" t="str">
            <v>- M</v>
          </cell>
          <cell r="R1678" t="str">
            <v>M</v>
          </cell>
        </row>
        <row r="1679">
          <cell r="C1679" t="str">
            <v>P524</v>
          </cell>
          <cell r="D1679" t="str">
            <v>Cidrais</v>
          </cell>
          <cell r="E1679" t="str">
            <v/>
          </cell>
          <cell r="F1679" t="str">
            <v>Rogerio</v>
          </cell>
          <cell r="G1679" t="str">
            <v/>
          </cell>
          <cell r="H1679" t="str">
            <v>CIDRAIS</v>
          </cell>
          <cell r="I1679" t="str">
            <v/>
          </cell>
          <cell r="J1679" t="str">
            <v>ROGERIO</v>
          </cell>
          <cell r="K1679" t="str">
            <v/>
          </cell>
          <cell r="L1679" t="str">
            <v>Rogerio Cidrais</v>
          </cell>
          <cell r="M1679" t="str">
            <v>Tricanas Poveiras</v>
          </cell>
          <cell r="N1679" t="str">
            <v>Tricanas Poveiras</v>
          </cell>
          <cell r="P1679">
            <v>0</v>
          </cell>
          <cell r="Q1679" t="str">
            <v>- M</v>
          </cell>
          <cell r="R1679" t="str">
            <v>M</v>
          </cell>
        </row>
        <row r="1680">
          <cell r="C1680" t="str">
            <v>P532</v>
          </cell>
          <cell r="D1680" t="str">
            <v>Ferreira</v>
          </cell>
          <cell r="E1680" t="str">
            <v/>
          </cell>
          <cell r="F1680" t="str">
            <v>Eurico</v>
          </cell>
          <cell r="G1680" t="str">
            <v/>
          </cell>
          <cell r="H1680" t="str">
            <v>FERREIRA</v>
          </cell>
          <cell r="I1680" t="str">
            <v/>
          </cell>
          <cell r="J1680" t="str">
            <v>EURICO</v>
          </cell>
          <cell r="K1680" t="str">
            <v/>
          </cell>
          <cell r="L1680" t="str">
            <v>Eurico Ferreira</v>
          </cell>
          <cell r="M1680" t="str">
            <v>Tricanas Poveiras</v>
          </cell>
          <cell r="N1680" t="str">
            <v>Tricanas Poveiras</v>
          </cell>
          <cell r="P1680">
            <v>0</v>
          </cell>
          <cell r="Q1680" t="str">
            <v>- M</v>
          </cell>
          <cell r="R1680" t="str">
            <v>M</v>
          </cell>
        </row>
        <row r="1681">
          <cell r="C1681" t="str">
            <v>P514</v>
          </cell>
          <cell r="D1681" t="str">
            <v>Ferreira</v>
          </cell>
          <cell r="E1681" t="str">
            <v/>
          </cell>
          <cell r="F1681" t="str">
            <v>Tiago</v>
          </cell>
          <cell r="G1681" t="str">
            <v/>
          </cell>
          <cell r="H1681" t="str">
            <v>FERREIRA</v>
          </cell>
          <cell r="I1681" t="str">
            <v/>
          </cell>
          <cell r="J1681" t="str">
            <v>TIAGO</v>
          </cell>
          <cell r="K1681" t="str">
            <v/>
          </cell>
          <cell r="L1681" t="str">
            <v>Tiago Ferreira</v>
          </cell>
          <cell r="M1681" t="str">
            <v>Tricanas Poveiras</v>
          </cell>
          <cell r="N1681" t="str">
            <v>Tricanas Poveiras</v>
          </cell>
          <cell r="P1681">
            <v>0</v>
          </cell>
          <cell r="Q1681" t="str">
            <v>- M</v>
          </cell>
          <cell r="R1681" t="str">
            <v>M</v>
          </cell>
        </row>
        <row r="1682">
          <cell r="C1682" t="str">
            <v>P528</v>
          </cell>
          <cell r="D1682" t="str">
            <v>Fontes</v>
          </cell>
          <cell r="E1682" t="str">
            <v/>
          </cell>
          <cell r="F1682" t="str">
            <v>André</v>
          </cell>
          <cell r="G1682" t="str">
            <v/>
          </cell>
          <cell r="H1682" t="str">
            <v>FONTES</v>
          </cell>
          <cell r="I1682" t="str">
            <v/>
          </cell>
          <cell r="J1682" t="str">
            <v>ANDRE</v>
          </cell>
          <cell r="K1682" t="str">
            <v/>
          </cell>
          <cell r="L1682" t="str">
            <v>André Fontes</v>
          </cell>
          <cell r="M1682" t="str">
            <v>Tricanas Poveiras</v>
          </cell>
          <cell r="N1682" t="str">
            <v>Tricanas Poveiras</v>
          </cell>
          <cell r="P1682">
            <v>0</v>
          </cell>
          <cell r="Q1682" t="str">
            <v>- M</v>
          </cell>
          <cell r="R1682" t="str">
            <v>M</v>
          </cell>
        </row>
        <row r="1683">
          <cell r="C1683" t="str">
            <v>P513</v>
          </cell>
          <cell r="D1683" t="str">
            <v>Granja</v>
          </cell>
          <cell r="E1683" t="str">
            <v/>
          </cell>
          <cell r="F1683" t="str">
            <v>Beatriz</v>
          </cell>
          <cell r="G1683" t="str">
            <v/>
          </cell>
          <cell r="H1683" t="str">
            <v>GRANJA</v>
          </cell>
          <cell r="I1683" t="str">
            <v/>
          </cell>
          <cell r="J1683" t="str">
            <v>BEATRIZ</v>
          </cell>
          <cell r="K1683" t="str">
            <v/>
          </cell>
          <cell r="L1683" t="str">
            <v>Beatriz Granja</v>
          </cell>
          <cell r="M1683" t="str">
            <v>Tricanas Poveiras</v>
          </cell>
          <cell r="N1683" t="str">
            <v>Tricanas Poveiras</v>
          </cell>
          <cell r="P1683">
            <v>0</v>
          </cell>
          <cell r="Q1683" t="str">
            <v>- F</v>
          </cell>
          <cell r="R1683" t="str">
            <v>F</v>
          </cell>
        </row>
        <row r="1684">
          <cell r="C1684" t="str">
            <v>P529</v>
          </cell>
          <cell r="D1684" t="str">
            <v>Laranjeira</v>
          </cell>
          <cell r="E1684" t="str">
            <v/>
          </cell>
          <cell r="F1684" t="str">
            <v>Luis</v>
          </cell>
          <cell r="G1684" t="str">
            <v/>
          </cell>
          <cell r="H1684" t="str">
            <v>LARANJEIRA</v>
          </cell>
          <cell r="I1684" t="str">
            <v/>
          </cell>
          <cell r="J1684" t="str">
            <v>LUIS</v>
          </cell>
          <cell r="K1684" t="str">
            <v/>
          </cell>
          <cell r="L1684" t="str">
            <v>Luis Laranjeira</v>
          </cell>
          <cell r="M1684" t="str">
            <v>Tricanas Poveiras</v>
          </cell>
          <cell r="N1684" t="str">
            <v>Tricanas Poveiras</v>
          </cell>
          <cell r="O1684">
            <v>35396</v>
          </cell>
          <cell r="P1684">
            <v>1996</v>
          </cell>
          <cell r="Q1684" t="str">
            <v>Sub-23 M</v>
          </cell>
          <cell r="R1684" t="str">
            <v>M</v>
          </cell>
        </row>
        <row r="1685">
          <cell r="C1685" t="str">
            <v>P519</v>
          </cell>
          <cell r="D1685" t="str">
            <v>Maio</v>
          </cell>
          <cell r="E1685" t="str">
            <v/>
          </cell>
          <cell r="F1685" t="str">
            <v>Tiago</v>
          </cell>
          <cell r="G1685" t="str">
            <v/>
          </cell>
          <cell r="H1685" t="str">
            <v>MAIO</v>
          </cell>
          <cell r="I1685" t="str">
            <v/>
          </cell>
          <cell r="J1685" t="str">
            <v>TIAGO</v>
          </cell>
          <cell r="K1685" t="str">
            <v/>
          </cell>
          <cell r="L1685" t="str">
            <v>Tiago Maio</v>
          </cell>
          <cell r="M1685" t="str">
            <v>Tricanas Poveiras</v>
          </cell>
          <cell r="N1685" t="str">
            <v>Tricanas Poveiras</v>
          </cell>
          <cell r="P1685">
            <v>0</v>
          </cell>
          <cell r="Q1685" t="str">
            <v>- M</v>
          </cell>
          <cell r="R1685" t="str">
            <v>M</v>
          </cell>
        </row>
        <row r="1686">
          <cell r="C1686" t="str">
            <v>P520</v>
          </cell>
          <cell r="D1686" t="str">
            <v>Marques</v>
          </cell>
          <cell r="E1686" t="str">
            <v/>
          </cell>
          <cell r="F1686" t="str">
            <v>Jaqueline</v>
          </cell>
          <cell r="G1686" t="str">
            <v/>
          </cell>
          <cell r="H1686" t="str">
            <v>MARQUES</v>
          </cell>
          <cell r="I1686" t="str">
            <v/>
          </cell>
          <cell r="J1686" t="str">
            <v>JAQUELINE</v>
          </cell>
          <cell r="K1686" t="str">
            <v/>
          </cell>
          <cell r="L1686" t="str">
            <v>Jaqueline Marques</v>
          </cell>
          <cell r="M1686" t="str">
            <v>Tricanas Poveiras</v>
          </cell>
          <cell r="N1686" t="str">
            <v>Tricanas Poveiras</v>
          </cell>
          <cell r="P1686">
            <v>0</v>
          </cell>
          <cell r="Q1686" t="str">
            <v>- F</v>
          </cell>
          <cell r="R1686" t="str">
            <v>F</v>
          </cell>
        </row>
        <row r="1687">
          <cell r="C1687" t="str">
            <v>P534</v>
          </cell>
          <cell r="D1687" t="str">
            <v>Marques</v>
          </cell>
          <cell r="E1687" t="str">
            <v/>
          </cell>
          <cell r="F1687" t="str">
            <v>Joaquim</v>
          </cell>
          <cell r="G1687" t="str">
            <v/>
          </cell>
          <cell r="H1687" t="str">
            <v>MARQUES</v>
          </cell>
          <cell r="I1687" t="str">
            <v/>
          </cell>
          <cell r="J1687" t="str">
            <v>JOAQUIM</v>
          </cell>
          <cell r="K1687" t="str">
            <v/>
          </cell>
          <cell r="L1687" t="str">
            <v>Joaquim Marques</v>
          </cell>
          <cell r="M1687" t="str">
            <v>Tricanas Poveiras</v>
          </cell>
          <cell r="N1687" t="str">
            <v>Tricanas Poveiras</v>
          </cell>
          <cell r="O1687">
            <v>20717</v>
          </cell>
          <cell r="P1687">
            <v>1956</v>
          </cell>
          <cell r="Q1687" t="str">
            <v>Vet +60 M</v>
          </cell>
          <cell r="R1687" t="str">
            <v>M</v>
          </cell>
        </row>
        <row r="1688">
          <cell r="C1688" t="str">
            <v>P525</v>
          </cell>
          <cell r="D1688" t="str">
            <v>Matos</v>
          </cell>
          <cell r="E1688" t="str">
            <v/>
          </cell>
          <cell r="F1688" t="str">
            <v>Sara</v>
          </cell>
          <cell r="G1688" t="str">
            <v/>
          </cell>
          <cell r="H1688" t="str">
            <v>MATOS</v>
          </cell>
          <cell r="I1688" t="str">
            <v/>
          </cell>
          <cell r="J1688" t="str">
            <v>SARA</v>
          </cell>
          <cell r="K1688" t="str">
            <v/>
          </cell>
          <cell r="L1688" t="str">
            <v>Sara Matos</v>
          </cell>
          <cell r="M1688" t="str">
            <v>Tricanas Poveiras</v>
          </cell>
          <cell r="N1688" t="str">
            <v>Tricanas Poveiras</v>
          </cell>
          <cell r="P1688">
            <v>0</v>
          </cell>
          <cell r="Q1688" t="str">
            <v>- F</v>
          </cell>
          <cell r="R1688" t="str">
            <v>F</v>
          </cell>
        </row>
        <row r="1689">
          <cell r="C1689" t="str">
            <v>P530</v>
          </cell>
          <cell r="D1689" t="str">
            <v>Nova</v>
          </cell>
          <cell r="E1689" t="str">
            <v/>
          </cell>
          <cell r="F1689" t="str">
            <v>Lurdes</v>
          </cell>
          <cell r="G1689" t="str">
            <v/>
          </cell>
          <cell r="H1689" t="str">
            <v>NOVA</v>
          </cell>
          <cell r="I1689" t="str">
            <v/>
          </cell>
          <cell r="J1689" t="str">
            <v>LURDES</v>
          </cell>
          <cell r="K1689" t="str">
            <v/>
          </cell>
          <cell r="L1689" t="str">
            <v>Lurdes Nova</v>
          </cell>
          <cell r="M1689" t="str">
            <v>Tricanas Poveiras</v>
          </cell>
          <cell r="N1689" t="str">
            <v>Tricanas Poveiras</v>
          </cell>
          <cell r="P1689">
            <v>0</v>
          </cell>
          <cell r="Q1689" t="str">
            <v>- F</v>
          </cell>
          <cell r="R1689" t="str">
            <v>F</v>
          </cell>
        </row>
        <row r="1690">
          <cell r="C1690" t="str">
            <v>P533</v>
          </cell>
          <cell r="D1690" t="str">
            <v>Oliveira</v>
          </cell>
          <cell r="E1690" t="str">
            <v/>
          </cell>
          <cell r="F1690" t="str">
            <v>Alfredo</v>
          </cell>
          <cell r="G1690" t="str">
            <v/>
          </cell>
          <cell r="H1690" t="str">
            <v>OLIVEIRA</v>
          </cell>
          <cell r="I1690" t="str">
            <v/>
          </cell>
          <cell r="J1690" t="str">
            <v>ALFREDO</v>
          </cell>
          <cell r="K1690" t="str">
            <v/>
          </cell>
          <cell r="L1690" t="str">
            <v>Alfredo Oliveira</v>
          </cell>
          <cell r="M1690" t="str">
            <v>Tricanas Poveiras</v>
          </cell>
          <cell r="N1690" t="str">
            <v>Tricanas Poveiras</v>
          </cell>
          <cell r="O1690">
            <v>24252</v>
          </cell>
          <cell r="P1690">
            <v>1966</v>
          </cell>
          <cell r="Q1690" t="str">
            <v>Vet +50 M</v>
          </cell>
          <cell r="R1690" t="str">
            <v>M</v>
          </cell>
        </row>
        <row r="1691">
          <cell r="C1691" t="str">
            <v>P515</v>
          </cell>
          <cell r="D1691" t="str">
            <v>Oliveira</v>
          </cell>
          <cell r="E1691" t="str">
            <v/>
          </cell>
          <cell r="F1691" t="str">
            <v>Francisco</v>
          </cell>
          <cell r="G1691" t="str">
            <v/>
          </cell>
          <cell r="H1691" t="str">
            <v>OLIVEIRA</v>
          </cell>
          <cell r="I1691" t="str">
            <v/>
          </cell>
          <cell r="J1691" t="str">
            <v>FRANCISCO</v>
          </cell>
          <cell r="K1691" t="str">
            <v/>
          </cell>
          <cell r="L1691" t="str">
            <v>Francisco Oliveira</v>
          </cell>
          <cell r="M1691" t="str">
            <v>Tricanas Poveiras</v>
          </cell>
          <cell r="N1691" t="str">
            <v>Tricanas Poveiras</v>
          </cell>
          <cell r="P1691">
            <v>0</v>
          </cell>
          <cell r="Q1691" t="str">
            <v>- M</v>
          </cell>
          <cell r="R1691" t="str">
            <v>M</v>
          </cell>
        </row>
        <row r="1692">
          <cell r="C1692" t="str">
            <v>P536</v>
          </cell>
          <cell r="D1692" t="str">
            <v>Oliveira</v>
          </cell>
          <cell r="E1692" t="str">
            <v/>
          </cell>
          <cell r="F1692" t="str">
            <v>Joana</v>
          </cell>
          <cell r="G1692" t="str">
            <v/>
          </cell>
          <cell r="H1692" t="str">
            <v>OLIVEIRA</v>
          </cell>
          <cell r="I1692" t="str">
            <v/>
          </cell>
          <cell r="J1692" t="str">
            <v>JOANA</v>
          </cell>
          <cell r="K1692" t="str">
            <v/>
          </cell>
          <cell r="L1692" t="str">
            <v>Joana Oliveira</v>
          </cell>
          <cell r="M1692" t="str">
            <v>Tricanas Poveiras</v>
          </cell>
          <cell r="N1692" t="str">
            <v>Tricanas Poveiras</v>
          </cell>
          <cell r="O1692">
            <v>36114</v>
          </cell>
          <cell r="P1692">
            <v>1998</v>
          </cell>
          <cell r="Q1692" t="str">
            <v>Sub-23 F</v>
          </cell>
          <cell r="R1692" t="str">
            <v>F</v>
          </cell>
        </row>
        <row r="1693">
          <cell r="C1693" t="str">
            <v>P512</v>
          </cell>
          <cell r="D1693" t="str">
            <v>Pereira</v>
          </cell>
          <cell r="E1693" t="str">
            <v/>
          </cell>
          <cell r="F1693" t="str">
            <v>Ana</v>
          </cell>
          <cell r="G1693" t="str">
            <v/>
          </cell>
          <cell r="H1693" t="str">
            <v>PEREIRA</v>
          </cell>
          <cell r="I1693" t="str">
            <v/>
          </cell>
          <cell r="J1693" t="str">
            <v>ANA</v>
          </cell>
          <cell r="K1693" t="str">
            <v/>
          </cell>
          <cell r="L1693" t="str">
            <v>Ana Pereira</v>
          </cell>
          <cell r="M1693" t="str">
            <v>Tricanas Poveiras</v>
          </cell>
          <cell r="N1693" t="str">
            <v>Tricanas Poveiras</v>
          </cell>
          <cell r="O1693">
            <v>37935</v>
          </cell>
          <cell r="P1693">
            <v>2003</v>
          </cell>
          <cell r="Q1693" t="str">
            <v>Infantil F</v>
          </cell>
          <cell r="R1693" t="str">
            <v>F</v>
          </cell>
        </row>
        <row r="1694">
          <cell r="C1694" t="str">
            <v>P531</v>
          </cell>
          <cell r="D1694" t="str">
            <v>Pereira</v>
          </cell>
          <cell r="E1694" t="str">
            <v/>
          </cell>
          <cell r="F1694" t="str">
            <v>José</v>
          </cell>
          <cell r="G1694" t="str">
            <v/>
          </cell>
          <cell r="H1694" t="str">
            <v>PEREIRA</v>
          </cell>
          <cell r="I1694" t="str">
            <v/>
          </cell>
          <cell r="J1694" t="str">
            <v>JOSE</v>
          </cell>
          <cell r="K1694" t="str">
            <v/>
          </cell>
          <cell r="L1694" t="str">
            <v>José Pereira</v>
          </cell>
          <cell r="M1694" t="str">
            <v>Tricanas Poveiras</v>
          </cell>
          <cell r="N1694" t="str">
            <v>Tricanas Poveiras</v>
          </cell>
          <cell r="O1694">
            <v>26702</v>
          </cell>
          <cell r="P1694">
            <v>1973</v>
          </cell>
          <cell r="Q1694" t="str">
            <v>Vet +40 M</v>
          </cell>
          <cell r="R1694" t="str">
            <v>M</v>
          </cell>
        </row>
        <row r="1695">
          <cell r="C1695" t="str">
            <v>P526</v>
          </cell>
          <cell r="D1695" t="str">
            <v>Santos</v>
          </cell>
          <cell r="E1695" t="str">
            <v/>
          </cell>
          <cell r="F1695" t="str">
            <v>Carla</v>
          </cell>
          <cell r="G1695" t="str">
            <v/>
          </cell>
          <cell r="H1695" t="str">
            <v>SANTOS</v>
          </cell>
          <cell r="I1695" t="str">
            <v/>
          </cell>
          <cell r="J1695" t="str">
            <v>CARLA</v>
          </cell>
          <cell r="K1695" t="str">
            <v/>
          </cell>
          <cell r="L1695" t="str">
            <v>Carla Santos</v>
          </cell>
          <cell r="M1695" t="str">
            <v>Tricanas Poveiras</v>
          </cell>
          <cell r="N1695" t="str">
            <v>Tricanas Poveiras</v>
          </cell>
          <cell r="P1695">
            <v>0</v>
          </cell>
          <cell r="Q1695" t="str">
            <v>- F</v>
          </cell>
          <cell r="R1695" t="str">
            <v>F</v>
          </cell>
        </row>
        <row r="1696">
          <cell r="C1696" t="str">
            <v>P535</v>
          </cell>
          <cell r="D1696" t="str">
            <v>Santos</v>
          </cell>
          <cell r="E1696" t="str">
            <v/>
          </cell>
          <cell r="F1696" t="str">
            <v>Joao</v>
          </cell>
          <cell r="G1696" t="str">
            <v/>
          </cell>
          <cell r="H1696" t="str">
            <v>SANTOS</v>
          </cell>
          <cell r="I1696" t="str">
            <v/>
          </cell>
          <cell r="J1696" t="str">
            <v>JOAO</v>
          </cell>
          <cell r="K1696" t="str">
            <v/>
          </cell>
          <cell r="L1696" t="str">
            <v>Joao Santos</v>
          </cell>
          <cell r="M1696" t="str">
            <v>Tricanas Poveiras</v>
          </cell>
          <cell r="N1696" t="str">
            <v>Tricanas Poveiras</v>
          </cell>
          <cell r="P1696">
            <v>0</v>
          </cell>
          <cell r="Q1696" t="str">
            <v>- M</v>
          </cell>
          <cell r="R1696" t="str">
            <v>M</v>
          </cell>
        </row>
        <row r="1697">
          <cell r="C1697" t="str">
            <v>P516</v>
          </cell>
          <cell r="D1697" t="str">
            <v>Santos</v>
          </cell>
          <cell r="E1697" t="str">
            <v/>
          </cell>
          <cell r="F1697" t="str">
            <v>Pedro</v>
          </cell>
          <cell r="G1697" t="str">
            <v/>
          </cell>
          <cell r="H1697" t="str">
            <v>SANTOS</v>
          </cell>
          <cell r="I1697" t="str">
            <v/>
          </cell>
          <cell r="J1697" t="str">
            <v>PEDRO</v>
          </cell>
          <cell r="K1697" t="str">
            <v/>
          </cell>
          <cell r="L1697" t="str">
            <v>Pedro Santos</v>
          </cell>
          <cell r="M1697" t="str">
            <v>Tricanas Poveiras</v>
          </cell>
          <cell r="N1697" t="str">
            <v>Tricanas Poveiras</v>
          </cell>
          <cell r="O1697">
            <v>37787</v>
          </cell>
          <cell r="P1697">
            <v>2003</v>
          </cell>
          <cell r="Q1697" t="str">
            <v>Infantil M</v>
          </cell>
          <cell r="R1697" t="str">
            <v>M</v>
          </cell>
        </row>
        <row r="1698">
          <cell r="C1698" t="str">
            <v>P522</v>
          </cell>
          <cell r="D1698" t="str">
            <v>Santos</v>
          </cell>
          <cell r="E1698" t="str">
            <v/>
          </cell>
          <cell r="F1698" t="str">
            <v>Rui</v>
          </cell>
          <cell r="G1698" t="str">
            <v/>
          </cell>
          <cell r="H1698" t="str">
            <v>SANTOS</v>
          </cell>
          <cell r="I1698" t="str">
            <v/>
          </cell>
          <cell r="J1698" t="str">
            <v>RUI</v>
          </cell>
          <cell r="K1698" t="str">
            <v/>
          </cell>
          <cell r="L1698" t="str">
            <v>Rui Santos</v>
          </cell>
          <cell r="M1698" t="str">
            <v>Tricanas Poveiras</v>
          </cell>
          <cell r="N1698" t="str">
            <v>Tricanas Poveiras</v>
          </cell>
          <cell r="P1698">
            <v>0</v>
          </cell>
          <cell r="Q1698" t="str">
            <v>- M</v>
          </cell>
          <cell r="R1698" t="str">
            <v>M</v>
          </cell>
        </row>
        <row r="1699">
          <cell r="C1699" t="str">
            <v>P521</v>
          </cell>
          <cell r="D1699" t="str">
            <v>Silva</v>
          </cell>
          <cell r="E1699" t="str">
            <v/>
          </cell>
          <cell r="F1699" t="str">
            <v>Andreia</v>
          </cell>
          <cell r="G1699" t="str">
            <v/>
          </cell>
          <cell r="H1699" t="str">
            <v>SILVA</v>
          </cell>
          <cell r="I1699" t="str">
            <v/>
          </cell>
          <cell r="J1699" t="str">
            <v>ANDREIA</v>
          </cell>
          <cell r="K1699" t="str">
            <v/>
          </cell>
          <cell r="L1699" t="str">
            <v>Andreia Silva</v>
          </cell>
          <cell r="M1699" t="str">
            <v>Tricanas Poveiras</v>
          </cell>
          <cell r="N1699" t="str">
            <v>Tricanas Poveiras</v>
          </cell>
          <cell r="P1699">
            <v>0</v>
          </cell>
          <cell r="Q1699" t="str">
            <v>- M</v>
          </cell>
          <cell r="R1699" t="str">
            <v>M</v>
          </cell>
        </row>
        <row r="1700">
          <cell r="C1700" t="str">
            <v>P538</v>
          </cell>
          <cell r="D1700" t="str">
            <v>Vilas</v>
          </cell>
          <cell r="E1700" t="str">
            <v>Boas</v>
          </cell>
          <cell r="F1700" t="str">
            <v>Luis</v>
          </cell>
          <cell r="G1700" t="str">
            <v/>
          </cell>
          <cell r="H1700" t="str">
            <v>VILAS</v>
          </cell>
          <cell r="I1700" t="str">
            <v>BOAS</v>
          </cell>
          <cell r="J1700" t="str">
            <v>LUIS</v>
          </cell>
          <cell r="K1700" t="str">
            <v/>
          </cell>
          <cell r="L1700" t="str">
            <v>Luis Vilas B.</v>
          </cell>
          <cell r="M1700" t="str">
            <v>Tricanas Poveiras</v>
          </cell>
          <cell r="N1700" t="str">
            <v>Tricanas Poveiras</v>
          </cell>
          <cell r="P1700">
            <v>0</v>
          </cell>
          <cell r="Q1700" t="str">
            <v>- M</v>
          </cell>
          <cell r="R1700" t="str">
            <v>M</v>
          </cell>
        </row>
        <row r="1701">
          <cell r="C1701">
            <v>27993</v>
          </cell>
          <cell r="D1701" t="str">
            <v>Castro</v>
          </cell>
          <cell r="E1701" t="str">
            <v>Oreiro</v>
          </cell>
          <cell r="F1701" t="str">
            <v>Andrés</v>
          </cell>
          <cell r="H1701" t="str">
            <v>CASTRO</v>
          </cell>
          <cell r="I1701" t="str">
            <v>OREIRO</v>
          </cell>
          <cell r="J1701" t="str">
            <v>ANDRES</v>
          </cell>
          <cell r="K1701" t="str">
            <v/>
          </cell>
          <cell r="L1701" t="str">
            <v>Andrés Castro O.</v>
          </cell>
          <cell r="M1701" t="str">
            <v>Liceo Casino de Villagarcía</v>
          </cell>
          <cell r="N1701" t="str">
            <v>Liceo Casino de Villagarcía</v>
          </cell>
          <cell r="O1701">
            <v>39581</v>
          </cell>
          <cell r="P1701">
            <v>2008</v>
          </cell>
          <cell r="Q1701" t="str">
            <v>Pre-Benjamín M</v>
          </cell>
          <cell r="R1701" t="str">
            <v>M</v>
          </cell>
        </row>
        <row r="1702">
          <cell r="C1702">
            <v>3926</v>
          </cell>
          <cell r="D1702" t="str">
            <v>Luño</v>
          </cell>
          <cell r="E1702" t="str">
            <v>Lahoz</v>
          </cell>
          <cell r="F1702" t="str">
            <v>Alberto</v>
          </cell>
          <cell r="H1702" t="str">
            <v>LUÑO</v>
          </cell>
          <cell r="I1702" t="str">
            <v>LAHOZ</v>
          </cell>
          <cell r="J1702" t="str">
            <v>ALBERTO</v>
          </cell>
          <cell r="K1702" t="str">
            <v/>
          </cell>
          <cell r="L1702" t="str">
            <v>Alberto Luño L.</v>
          </cell>
          <cell r="M1702" t="str">
            <v>Club Monte Porreiro</v>
          </cell>
          <cell r="N1702" t="str">
            <v>Club Monte Porreiro</v>
          </cell>
          <cell r="O1702">
            <v>34109</v>
          </cell>
          <cell r="P1702">
            <v>1993</v>
          </cell>
          <cell r="Q1702" t="str">
            <v>Sénior M</v>
          </cell>
          <cell r="R1702" t="str">
            <v>M</v>
          </cell>
        </row>
        <row r="1703">
          <cell r="C1703">
            <v>29077</v>
          </cell>
          <cell r="D1703" t="str">
            <v>Aranaga</v>
          </cell>
          <cell r="E1703" t="str">
            <v>Carrasco</v>
          </cell>
          <cell r="F1703" t="str">
            <v>Aketx</v>
          </cell>
          <cell r="H1703" t="str">
            <v>ARANAGA</v>
          </cell>
          <cell r="I1703" t="str">
            <v>CARRASCO</v>
          </cell>
          <cell r="J1703" t="str">
            <v>AKETX</v>
          </cell>
          <cell r="K1703" t="str">
            <v/>
          </cell>
          <cell r="L1703" t="str">
            <v>Aketx Aranaga C.</v>
          </cell>
          <cell r="M1703" t="str">
            <v>Club San Xoán Tenis de Mesa</v>
          </cell>
          <cell r="N1703" t="str">
            <v>Club San Xoán Tenis de Mesa</v>
          </cell>
          <cell r="O1703">
            <v>39247</v>
          </cell>
          <cell r="P1703">
            <v>2007</v>
          </cell>
          <cell r="Q1703" t="str">
            <v>Benjamín M</v>
          </cell>
          <cell r="R1703" t="str">
            <v>M</v>
          </cell>
        </row>
        <row r="1704">
          <cell r="C1704" t="str">
            <v>P539</v>
          </cell>
          <cell r="D1704" t="str">
            <v>Arteiro</v>
          </cell>
          <cell r="F1704" t="str">
            <v>Tiago</v>
          </cell>
          <cell r="H1704" t="str">
            <v>ARTEIRO</v>
          </cell>
          <cell r="I1704" t="str">
            <v/>
          </cell>
          <cell r="J1704" t="str">
            <v>TIAGO</v>
          </cell>
          <cell r="K1704" t="str">
            <v/>
          </cell>
          <cell r="L1704" t="str">
            <v>Tiago Arteiro</v>
          </cell>
          <cell r="M1704" t="str">
            <v>Tricanas Poveiras</v>
          </cell>
          <cell r="N1704" t="str">
            <v>Tricanas Poveiras</v>
          </cell>
          <cell r="O1704">
            <v>38624</v>
          </cell>
          <cell r="P1704">
            <v>2005</v>
          </cell>
          <cell r="Q1704" t="str">
            <v>Alevín M</v>
          </cell>
          <cell r="R1704" t="str">
            <v>M</v>
          </cell>
        </row>
        <row r="1705">
          <cell r="C1705" t="str">
            <v>P540</v>
          </cell>
          <cell r="D1705" t="str">
            <v>Silva</v>
          </cell>
          <cell r="F1705" t="str">
            <v>Rafael</v>
          </cell>
          <cell r="H1705" t="str">
            <v>SILVA</v>
          </cell>
          <cell r="I1705" t="str">
            <v/>
          </cell>
          <cell r="J1705" t="str">
            <v>RAFAEL</v>
          </cell>
          <cell r="K1705" t="str">
            <v/>
          </cell>
          <cell r="L1705" t="str">
            <v>Rafael Silva</v>
          </cell>
          <cell r="M1705" t="str">
            <v>Tricanas Poveiras</v>
          </cell>
          <cell r="N1705" t="str">
            <v>Tricanas Poveiras</v>
          </cell>
          <cell r="O1705">
            <v>38498</v>
          </cell>
          <cell r="P1705">
            <v>2005</v>
          </cell>
          <cell r="Q1705" t="str">
            <v>Alevín M</v>
          </cell>
          <cell r="R1705" t="str">
            <v>M</v>
          </cell>
        </row>
        <row r="1706">
          <cell r="C1706" t="str">
            <v>P541</v>
          </cell>
          <cell r="D1706" t="str">
            <v>Sousa</v>
          </cell>
          <cell r="F1706" t="str">
            <v>Fernando</v>
          </cell>
          <cell r="H1706" t="str">
            <v>SOUSA</v>
          </cell>
          <cell r="I1706" t="str">
            <v/>
          </cell>
          <cell r="J1706" t="str">
            <v>FERNANDO</v>
          </cell>
          <cell r="K1706" t="str">
            <v/>
          </cell>
          <cell r="L1706" t="str">
            <v>Fernando Sousa</v>
          </cell>
          <cell r="M1706" t="str">
            <v>Tricanas Poveiras</v>
          </cell>
          <cell r="N1706" t="str">
            <v>Tricanas Poveiras</v>
          </cell>
          <cell r="O1706">
            <v>38663</v>
          </cell>
          <cell r="P1706">
            <v>2005</v>
          </cell>
          <cell r="Q1706" t="str">
            <v>Alevín M</v>
          </cell>
          <cell r="R1706" t="str">
            <v>M</v>
          </cell>
        </row>
        <row r="1707">
          <cell r="C1707" t="str">
            <v>P542</v>
          </cell>
          <cell r="D1707" t="str">
            <v>Barbosa</v>
          </cell>
          <cell r="F1707" t="str">
            <v>Miguel</v>
          </cell>
          <cell r="H1707" t="str">
            <v>BARBOSA</v>
          </cell>
          <cell r="I1707" t="str">
            <v/>
          </cell>
          <cell r="J1707" t="str">
            <v>MIGUEL</v>
          </cell>
          <cell r="K1707" t="str">
            <v/>
          </cell>
          <cell r="L1707" t="str">
            <v>Miguel Barbosa</v>
          </cell>
          <cell r="M1707" t="str">
            <v>Tricanas Poveiras</v>
          </cell>
          <cell r="N1707" t="str">
            <v>Tricanas Poveiras</v>
          </cell>
          <cell r="O1707">
            <v>38131</v>
          </cell>
          <cell r="P1707">
            <v>2004</v>
          </cell>
          <cell r="Q1707" t="str">
            <v>Alevín M</v>
          </cell>
          <cell r="R1707" t="str">
            <v>M</v>
          </cell>
        </row>
        <row r="1708">
          <cell r="C1708" t="str">
            <v>P543</v>
          </cell>
          <cell r="D1708" t="str">
            <v>N'Gola</v>
          </cell>
          <cell r="F1708" t="str">
            <v>Adriano</v>
          </cell>
          <cell r="H1708" t="str">
            <v>N'GOLA</v>
          </cell>
          <cell r="I1708" t="str">
            <v/>
          </cell>
          <cell r="J1708" t="str">
            <v>ADRIANO</v>
          </cell>
          <cell r="K1708" t="str">
            <v/>
          </cell>
          <cell r="L1708" t="str">
            <v>Adriano N'Gola</v>
          </cell>
          <cell r="M1708" t="str">
            <v>Tricanas Poveiras</v>
          </cell>
          <cell r="N1708" t="str">
            <v>Tricanas Poveiras</v>
          </cell>
          <cell r="O1708">
            <v>38373</v>
          </cell>
          <cell r="P1708">
            <v>2005</v>
          </cell>
          <cell r="Q1708" t="str">
            <v>Alevín M</v>
          </cell>
          <cell r="R1708" t="str">
            <v>M</v>
          </cell>
        </row>
        <row r="1709">
          <cell r="C1709" t="str">
            <v>P544</v>
          </cell>
          <cell r="D1709" t="str">
            <v>Silva</v>
          </cell>
          <cell r="F1709" t="str">
            <v>Bruna</v>
          </cell>
          <cell r="H1709" t="str">
            <v>SILVA</v>
          </cell>
          <cell r="I1709" t="str">
            <v/>
          </cell>
          <cell r="J1709" t="str">
            <v>BRUNA</v>
          </cell>
          <cell r="K1709" t="str">
            <v/>
          </cell>
          <cell r="L1709" t="str">
            <v>Bruna Silva</v>
          </cell>
          <cell r="M1709" t="str">
            <v>Regufe</v>
          </cell>
          <cell r="N1709" t="str">
            <v>Regufe</v>
          </cell>
          <cell r="O1709">
            <v>39350</v>
          </cell>
          <cell r="P1709">
            <v>2007</v>
          </cell>
          <cell r="Q1709" t="str">
            <v>Benjamín F</v>
          </cell>
          <cell r="R1709" t="str">
            <v>F</v>
          </cell>
        </row>
        <row r="1710">
          <cell r="C1710" t="str">
            <v>P545</v>
          </cell>
          <cell r="D1710" t="str">
            <v>Craveiro</v>
          </cell>
          <cell r="F1710" t="str">
            <v>Letícia</v>
          </cell>
          <cell r="H1710" t="str">
            <v>CRAVEIRO</v>
          </cell>
          <cell r="I1710" t="str">
            <v/>
          </cell>
          <cell r="J1710" t="str">
            <v>LETICIA</v>
          </cell>
          <cell r="K1710" t="str">
            <v/>
          </cell>
          <cell r="L1710" t="str">
            <v>Letícia Craveiro</v>
          </cell>
          <cell r="M1710" t="str">
            <v>Regufe</v>
          </cell>
          <cell r="N1710" t="str">
            <v>Regufe</v>
          </cell>
          <cell r="O1710">
            <v>38921</v>
          </cell>
          <cell r="P1710">
            <v>2006</v>
          </cell>
          <cell r="Q1710" t="str">
            <v>Benjamín F</v>
          </cell>
          <cell r="R1710" t="str">
            <v>F</v>
          </cell>
        </row>
        <row r="1711">
          <cell r="C1711" t="str">
            <v>P546</v>
          </cell>
          <cell r="D1711" t="str">
            <v>Sousa</v>
          </cell>
          <cell r="F1711" t="str">
            <v>Iris</v>
          </cell>
          <cell r="H1711" t="str">
            <v>SOUSA</v>
          </cell>
          <cell r="I1711" t="str">
            <v/>
          </cell>
          <cell r="J1711" t="str">
            <v>IRIS</v>
          </cell>
          <cell r="K1711" t="str">
            <v/>
          </cell>
          <cell r="L1711" t="str">
            <v>Iris Sousa</v>
          </cell>
          <cell r="M1711" t="str">
            <v>Tricanas Poveiras</v>
          </cell>
          <cell r="N1711" t="str">
            <v>Tricanas Poveiras</v>
          </cell>
          <cell r="O1711">
            <v>39337</v>
          </cell>
          <cell r="P1711">
            <v>2007</v>
          </cell>
          <cell r="Q1711" t="str">
            <v>Benjamín F</v>
          </cell>
          <cell r="R1711" t="str">
            <v>F</v>
          </cell>
        </row>
        <row r="1712">
          <cell r="C1712" t="str">
            <v>P547</v>
          </cell>
          <cell r="D1712" t="str">
            <v>Sousa</v>
          </cell>
          <cell r="F1712" t="str">
            <v>Mariana</v>
          </cell>
          <cell r="H1712" t="str">
            <v>SOUSA</v>
          </cell>
          <cell r="I1712" t="str">
            <v/>
          </cell>
          <cell r="J1712" t="str">
            <v>MARIANA</v>
          </cell>
          <cell r="K1712" t="str">
            <v/>
          </cell>
          <cell r="L1712" t="str">
            <v>Mariana Sousa</v>
          </cell>
          <cell r="M1712" t="str">
            <v>Tricanas Poveiras</v>
          </cell>
          <cell r="N1712" t="str">
            <v>Tricanas Poveiras</v>
          </cell>
          <cell r="O1712">
            <v>39184</v>
          </cell>
          <cell r="P1712">
            <v>2007</v>
          </cell>
          <cell r="Q1712" t="str">
            <v>Benjamín F</v>
          </cell>
          <cell r="R1712" t="str">
            <v>F</v>
          </cell>
        </row>
        <row r="1713">
          <cell r="C1713" t="str">
            <v>P548</v>
          </cell>
          <cell r="D1713" t="str">
            <v>Silva</v>
          </cell>
          <cell r="F1713" t="str">
            <v>Leandro</v>
          </cell>
          <cell r="H1713" t="str">
            <v>SILVA</v>
          </cell>
          <cell r="I1713" t="str">
            <v/>
          </cell>
          <cell r="J1713" t="str">
            <v>LEANDRO</v>
          </cell>
          <cell r="K1713" t="str">
            <v/>
          </cell>
          <cell r="L1713" t="str">
            <v>Leandro Silva</v>
          </cell>
          <cell r="M1713" t="str">
            <v>Regufe</v>
          </cell>
          <cell r="N1713" t="str">
            <v>Regufe</v>
          </cell>
          <cell r="O1713">
            <v>39350</v>
          </cell>
          <cell r="P1713">
            <v>2007</v>
          </cell>
          <cell r="Q1713" t="str">
            <v>Benjamín M</v>
          </cell>
          <cell r="R1713" t="str">
            <v>M</v>
          </cell>
        </row>
        <row r="1714">
          <cell r="C1714" t="str">
            <v>P549</v>
          </cell>
          <cell r="D1714" t="str">
            <v>Craveiro</v>
          </cell>
          <cell r="F1714" t="str">
            <v>Fábio</v>
          </cell>
          <cell r="H1714" t="str">
            <v>CRAVEIRO</v>
          </cell>
          <cell r="I1714" t="str">
            <v/>
          </cell>
          <cell r="J1714" t="str">
            <v>FABIO</v>
          </cell>
          <cell r="K1714" t="str">
            <v/>
          </cell>
          <cell r="L1714" t="str">
            <v>Fábio Craveiro</v>
          </cell>
          <cell r="M1714" t="str">
            <v>Regufe</v>
          </cell>
          <cell r="N1714" t="str">
            <v>Regufe</v>
          </cell>
          <cell r="O1714">
            <v>38989</v>
          </cell>
          <cell r="P1714">
            <v>2006</v>
          </cell>
          <cell r="Q1714" t="str">
            <v>Benjamín M</v>
          </cell>
          <cell r="R1714" t="str">
            <v>M</v>
          </cell>
        </row>
        <row r="1715">
          <cell r="C1715" t="str">
            <v>P550</v>
          </cell>
          <cell r="D1715" t="str">
            <v>Solinho</v>
          </cell>
          <cell r="F1715" t="str">
            <v>Pedro</v>
          </cell>
          <cell r="H1715" t="str">
            <v>SOLINHO</v>
          </cell>
          <cell r="I1715" t="str">
            <v/>
          </cell>
          <cell r="J1715" t="str">
            <v>PEDRO</v>
          </cell>
          <cell r="K1715" t="str">
            <v/>
          </cell>
          <cell r="L1715" t="str">
            <v>Pedro Solinho</v>
          </cell>
          <cell r="M1715" t="str">
            <v>Regufe</v>
          </cell>
          <cell r="N1715" t="str">
            <v>Regufe</v>
          </cell>
          <cell r="O1715">
            <v>39219</v>
          </cell>
          <cell r="P1715">
            <v>2007</v>
          </cell>
          <cell r="Q1715" t="str">
            <v>Benjamín M</v>
          </cell>
          <cell r="R1715" t="str">
            <v>M</v>
          </cell>
        </row>
        <row r="1716">
          <cell r="C1716" t="str">
            <v>P551</v>
          </cell>
          <cell r="D1716" t="str">
            <v>Marques</v>
          </cell>
          <cell r="F1716" t="str">
            <v>Miguel</v>
          </cell>
          <cell r="H1716" t="str">
            <v>MARQUES</v>
          </cell>
          <cell r="I1716" t="str">
            <v/>
          </cell>
          <cell r="J1716" t="str">
            <v>MIGUEL</v>
          </cell>
          <cell r="K1716" t="str">
            <v/>
          </cell>
          <cell r="L1716" t="str">
            <v>Miguel Marques</v>
          </cell>
          <cell r="M1716" t="str">
            <v>Tricanas Poveiras</v>
          </cell>
          <cell r="N1716" t="str">
            <v>Tricanas Poveiras</v>
          </cell>
          <cell r="O1716">
            <v>38785</v>
          </cell>
          <cell r="P1716">
            <v>2006</v>
          </cell>
          <cell r="Q1716" t="str">
            <v>Benjamín M</v>
          </cell>
          <cell r="R1716" t="str">
            <v>M</v>
          </cell>
        </row>
        <row r="1717">
          <cell r="C1717" t="str">
            <v>P552</v>
          </cell>
          <cell r="D1717" t="str">
            <v>Miranda</v>
          </cell>
          <cell r="F1717" t="str">
            <v>Mário</v>
          </cell>
          <cell r="H1717" t="str">
            <v>MIRANDA</v>
          </cell>
          <cell r="I1717" t="str">
            <v/>
          </cell>
          <cell r="J1717" t="str">
            <v>MARIO</v>
          </cell>
          <cell r="K1717" t="str">
            <v/>
          </cell>
          <cell r="L1717" t="str">
            <v>Mário Miranda</v>
          </cell>
          <cell r="M1717" t="str">
            <v>Tricanas Poveiras</v>
          </cell>
          <cell r="N1717" t="str">
            <v>Tricanas Poveiras</v>
          </cell>
          <cell r="O1717">
            <v>38883</v>
          </cell>
          <cell r="P1717">
            <v>2006</v>
          </cell>
          <cell r="Q1717" t="str">
            <v>Benjamín M</v>
          </cell>
          <cell r="R1717" t="str">
            <v>M</v>
          </cell>
        </row>
        <row r="1718">
          <cell r="C1718" t="str">
            <v>P553</v>
          </cell>
          <cell r="D1718" t="str">
            <v>N'Gola</v>
          </cell>
          <cell r="F1718" t="str">
            <v>Daniel</v>
          </cell>
          <cell r="H1718" t="str">
            <v>N'GOLA</v>
          </cell>
          <cell r="I1718" t="str">
            <v/>
          </cell>
          <cell r="J1718" t="str">
            <v>DANIEL</v>
          </cell>
          <cell r="K1718" t="str">
            <v/>
          </cell>
          <cell r="L1718" t="str">
            <v>Daniel N'Gola</v>
          </cell>
          <cell r="M1718" t="str">
            <v>Tricanas Poveiras</v>
          </cell>
          <cell r="N1718" t="str">
            <v>Tricanas Poveiras</v>
          </cell>
          <cell r="O1718">
            <v>39100</v>
          </cell>
          <cell r="P1718">
            <v>2007</v>
          </cell>
          <cell r="Q1718" t="str">
            <v>Benjamín M</v>
          </cell>
          <cell r="R1718" t="str">
            <v>M</v>
          </cell>
        </row>
        <row r="1719">
          <cell r="C1719" t="str">
            <v>P555</v>
          </cell>
          <cell r="D1719" t="str">
            <v>Sousa</v>
          </cell>
          <cell r="F1719" t="str">
            <v>Clara</v>
          </cell>
          <cell r="H1719" t="str">
            <v>SOUSA</v>
          </cell>
          <cell r="I1719" t="str">
            <v/>
          </cell>
          <cell r="J1719" t="str">
            <v>CLARA</v>
          </cell>
          <cell r="K1719" t="str">
            <v/>
          </cell>
          <cell r="L1719" t="str">
            <v>Clara Sousa</v>
          </cell>
          <cell r="M1719" t="str">
            <v>Tricanas Poveiras</v>
          </cell>
          <cell r="N1719" t="str">
            <v>Tricanas Poveiras</v>
          </cell>
          <cell r="O1719">
            <v>38034</v>
          </cell>
          <cell r="P1719">
            <v>2004</v>
          </cell>
          <cell r="Q1719" t="str">
            <v>Alevín F</v>
          </cell>
          <cell r="R1719" t="str">
            <v>F</v>
          </cell>
        </row>
        <row r="1720">
          <cell r="C1720" t="str">
            <v>P557</v>
          </cell>
          <cell r="D1720" t="str">
            <v>Mariano</v>
          </cell>
          <cell r="F1720" t="str">
            <v>Bruna</v>
          </cell>
          <cell r="H1720" t="str">
            <v>MARIANO</v>
          </cell>
          <cell r="I1720" t="str">
            <v/>
          </cell>
          <cell r="J1720" t="str">
            <v>BRUNA</v>
          </cell>
          <cell r="K1720" t="str">
            <v/>
          </cell>
          <cell r="L1720" t="str">
            <v>Bruna Mariano</v>
          </cell>
          <cell r="M1720" t="str">
            <v>Tricanas Poveiras</v>
          </cell>
          <cell r="N1720" t="str">
            <v>Tricanas Poveiras</v>
          </cell>
          <cell r="O1720">
            <v>37600</v>
          </cell>
          <cell r="P1720">
            <v>2002</v>
          </cell>
          <cell r="Q1720" t="str">
            <v>Infantil F</v>
          </cell>
          <cell r="R1720" t="str">
            <v>F</v>
          </cell>
        </row>
        <row r="1721">
          <cell r="C1721" t="str">
            <v>P558</v>
          </cell>
          <cell r="D1721" t="str">
            <v>Ferreira</v>
          </cell>
          <cell r="F1721" t="str">
            <v>Ana</v>
          </cell>
          <cell r="H1721" t="str">
            <v>FERREIRA</v>
          </cell>
          <cell r="I1721" t="str">
            <v/>
          </cell>
          <cell r="J1721" t="str">
            <v>ANA</v>
          </cell>
          <cell r="K1721" t="str">
            <v/>
          </cell>
          <cell r="L1721" t="str">
            <v>Ana Ferreira</v>
          </cell>
          <cell r="M1721" t="str">
            <v>Tricanas Poveiras</v>
          </cell>
          <cell r="N1721" t="str">
            <v>Tricanas Poveiras</v>
          </cell>
          <cell r="O1721">
            <v>37936</v>
          </cell>
          <cell r="P1721">
            <v>2003</v>
          </cell>
          <cell r="Q1721" t="str">
            <v>Infantil F</v>
          </cell>
          <cell r="R1721" t="str">
            <v>F</v>
          </cell>
        </row>
        <row r="1722">
          <cell r="C1722" t="str">
            <v>P559</v>
          </cell>
          <cell r="D1722" t="str">
            <v>Vilar</v>
          </cell>
          <cell r="F1722" t="str">
            <v>Beatriz</v>
          </cell>
          <cell r="H1722" t="str">
            <v>VILAR</v>
          </cell>
          <cell r="I1722" t="str">
            <v/>
          </cell>
          <cell r="J1722" t="str">
            <v>BEATRIZ</v>
          </cell>
          <cell r="K1722" t="str">
            <v/>
          </cell>
          <cell r="L1722" t="str">
            <v>Beatriz Vilar</v>
          </cell>
          <cell r="M1722" t="str">
            <v>Tricanas Poveiras</v>
          </cell>
          <cell r="N1722" t="str">
            <v>Tricanas Poveiras</v>
          </cell>
          <cell r="O1722">
            <v>37583</v>
          </cell>
          <cell r="P1722">
            <v>2002</v>
          </cell>
          <cell r="Q1722" t="str">
            <v>Infantil F</v>
          </cell>
          <cell r="R1722" t="str">
            <v>F</v>
          </cell>
        </row>
        <row r="1723">
          <cell r="C1723" t="str">
            <v>P560</v>
          </cell>
          <cell r="D1723" t="str">
            <v>Mendonça</v>
          </cell>
          <cell r="F1723" t="str">
            <v>María</v>
          </cell>
          <cell r="H1723" t="str">
            <v>MENDONÇA</v>
          </cell>
          <cell r="I1723" t="str">
            <v/>
          </cell>
          <cell r="J1723" t="str">
            <v>MARIA</v>
          </cell>
          <cell r="K1723" t="str">
            <v/>
          </cell>
          <cell r="L1723" t="str">
            <v>María Mendonça</v>
          </cell>
          <cell r="M1723" t="str">
            <v>Tricanas Poveiras</v>
          </cell>
          <cell r="N1723" t="str">
            <v>Tricanas Poveiras</v>
          </cell>
          <cell r="O1723">
            <v>37988</v>
          </cell>
          <cell r="P1723">
            <v>2004</v>
          </cell>
          <cell r="Q1723" t="str">
            <v>Alevín F</v>
          </cell>
          <cell r="R1723" t="str">
            <v>F</v>
          </cell>
        </row>
        <row r="1724">
          <cell r="C1724" t="str">
            <v>P561</v>
          </cell>
          <cell r="D1724" t="str">
            <v>Cruzeiro</v>
          </cell>
          <cell r="F1724" t="str">
            <v>Rubén</v>
          </cell>
          <cell r="H1724" t="str">
            <v>CRUZEIRO</v>
          </cell>
          <cell r="I1724" t="str">
            <v/>
          </cell>
          <cell r="J1724" t="str">
            <v>RUBEN</v>
          </cell>
          <cell r="K1724" t="str">
            <v/>
          </cell>
          <cell r="L1724" t="str">
            <v>Rubén Cruzeiro</v>
          </cell>
          <cell r="M1724" t="str">
            <v>Regufe</v>
          </cell>
          <cell r="N1724" t="str">
            <v>Regufe</v>
          </cell>
          <cell r="O1724">
            <v>37615</v>
          </cell>
          <cell r="P1724">
            <v>2002</v>
          </cell>
          <cell r="Q1724" t="str">
            <v>Infantil M</v>
          </cell>
          <cell r="R1724" t="str">
            <v>M</v>
          </cell>
        </row>
        <row r="1725">
          <cell r="C1725" t="str">
            <v>P562</v>
          </cell>
          <cell r="D1725" t="str">
            <v>Rocha</v>
          </cell>
          <cell r="F1725" t="str">
            <v>Fábio</v>
          </cell>
          <cell r="H1725" t="str">
            <v>ROCHA</v>
          </cell>
          <cell r="I1725" t="str">
            <v/>
          </cell>
          <cell r="J1725" t="str">
            <v>FABIO</v>
          </cell>
          <cell r="K1725" t="str">
            <v/>
          </cell>
          <cell r="L1725" t="str">
            <v>Fábio Rocha</v>
          </cell>
          <cell r="M1725" t="str">
            <v>Tricanas Poveiras</v>
          </cell>
          <cell r="N1725" t="str">
            <v>Tricanas Poveiras</v>
          </cell>
          <cell r="O1725">
            <v>37965</v>
          </cell>
          <cell r="P1725">
            <v>2003</v>
          </cell>
          <cell r="Q1725" t="str">
            <v>Infantil M</v>
          </cell>
          <cell r="R1725" t="str">
            <v>M</v>
          </cell>
        </row>
        <row r="1726">
          <cell r="C1726" t="str">
            <v>P563</v>
          </cell>
          <cell r="D1726" t="str">
            <v>Moutinho</v>
          </cell>
          <cell r="F1726" t="str">
            <v>Tiago</v>
          </cell>
          <cell r="H1726" t="str">
            <v>MOUTINHO</v>
          </cell>
          <cell r="I1726" t="str">
            <v/>
          </cell>
          <cell r="J1726" t="str">
            <v>TIAGO</v>
          </cell>
          <cell r="K1726" t="str">
            <v/>
          </cell>
          <cell r="L1726" t="str">
            <v>Tiago Moutinho</v>
          </cell>
          <cell r="M1726" t="str">
            <v>Tricanas Poveiras</v>
          </cell>
          <cell r="N1726" t="str">
            <v>Tricanas Poveiras</v>
          </cell>
          <cell r="O1726">
            <v>37297</v>
          </cell>
          <cell r="P1726">
            <v>2002</v>
          </cell>
          <cell r="Q1726" t="str">
            <v>Infantil M</v>
          </cell>
          <cell r="R1726" t="str">
            <v>M</v>
          </cell>
        </row>
        <row r="1727">
          <cell r="C1727" t="str">
            <v>P564</v>
          </cell>
          <cell r="D1727" t="str">
            <v>Sousa</v>
          </cell>
          <cell r="F1727" t="str">
            <v>André</v>
          </cell>
          <cell r="H1727" t="str">
            <v>SOUSA</v>
          </cell>
          <cell r="I1727" t="str">
            <v/>
          </cell>
          <cell r="J1727" t="str">
            <v>ANDRE</v>
          </cell>
          <cell r="K1727" t="str">
            <v/>
          </cell>
          <cell r="L1727" t="str">
            <v>André Sousa</v>
          </cell>
          <cell r="M1727" t="str">
            <v>Tricanas Poveiras</v>
          </cell>
          <cell r="N1727" t="str">
            <v>Tricanas Poveiras</v>
          </cell>
          <cell r="O1727">
            <v>37358</v>
          </cell>
          <cell r="P1727">
            <v>2002</v>
          </cell>
          <cell r="Q1727" t="str">
            <v>Infantil M</v>
          </cell>
          <cell r="R1727" t="str">
            <v>M</v>
          </cell>
        </row>
        <row r="1728">
          <cell r="C1728" t="str">
            <v>P567</v>
          </cell>
          <cell r="D1728" t="str">
            <v>Santos</v>
          </cell>
          <cell r="F1728" t="str">
            <v>Rute</v>
          </cell>
          <cell r="H1728" t="str">
            <v>SANTOS</v>
          </cell>
          <cell r="I1728" t="str">
            <v/>
          </cell>
          <cell r="J1728" t="str">
            <v>RUTE</v>
          </cell>
          <cell r="K1728" t="str">
            <v/>
          </cell>
          <cell r="L1728" t="str">
            <v>Rute Santos</v>
          </cell>
          <cell r="M1728" t="str">
            <v>Regufe</v>
          </cell>
          <cell r="N1728" t="str">
            <v>Regufe</v>
          </cell>
          <cell r="O1728">
            <v>36543</v>
          </cell>
          <cell r="P1728">
            <v>2000</v>
          </cell>
          <cell r="Q1728" t="str">
            <v>Juvenil F</v>
          </cell>
          <cell r="R1728" t="str">
            <v>F</v>
          </cell>
        </row>
        <row r="1729">
          <cell r="C1729" t="str">
            <v>P570</v>
          </cell>
          <cell r="D1729" t="str">
            <v>Pacheco</v>
          </cell>
          <cell r="F1729" t="str">
            <v>Mafalda</v>
          </cell>
          <cell r="H1729" t="str">
            <v>PACHECO</v>
          </cell>
          <cell r="I1729" t="str">
            <v/>
          </cell>
          <cell r="J1729" t="str">
            <v>MAFALDA</v>
          </cell>
          <cell r="K1729" t="str">
            <v/>
          </cell>
          <cell r="L1729" t="str">
            <v>Mafalda Pacheco</v>
          </cell>
          <cell r="M1729" t="str">
            <v>Tricanas Poveiras</v>
          </cell>
          <cell r="N1729" t="str">
            <v>Tricanas Poveiras</v>
          </cell>
          <cell r="O1729">
            <v>36829</v>
          </cell>
          <cell r="P1729">
            <v>2000</v>
          </cell>
          <cell r="Q1729" t="str">
            <v>Juvenil F</v>
          </cell>
          <cell r="R1729" t="str">
            <v>F</v>
          </cell>
        </row>
        <row r="1730">
          <cell r="C1730" t="str">
            <v>P571</v>
          </cell>
          <cell r="D1730" t="str">
            <v>Miranda</v>
          </cell>
          <cell r="F1730" t="str">
            <v>Ana</v>
          </cell>
          <cell r="H1730" t="str">
            <v>MIRANDA</v>
          </cell>
          <cell r="I1730" t="str">
            <v/>
          </cell>
          <cell r="J1730" t="str">
            <v>ANA</v>
          </cell>
          <cell r="K1730" t="str">
            <v/>
          </cell>
          <cell r="L1730" t="str">
            <v>Ana Miranda</v>
          </cell>
          <cell r="M1730" t="str">
            <v>Tricanas Poveiras</v>
          </cell>
          <cell r="N1730" t="str">
            <v>Tricanas Poveiras</v>
          </cell>
          <cell r="O1730">
            <v>36737</v>
          </cell>
          <cell r="P1730">
            <v>2000</v>
          </cell>
          <cell r="Q1730" t="str">
            <v>Juvenil F</v>
          </cell>
          <cell r="R1730" t="str">
            <v>F</v>
          </cell>
        </row>
        <row r="1731">
          <cell r="C1731" t="str">
            <v>P572</v>
          </cell>
          <cell r="D1731" t="str">
            <v>Solinho</v>
          </cell>
          <cell r="F1731" t="str">
            <v>Joao</v>
          </cell>
          <cell r="H1731" t="str">
            <v>SOLINHO</v>
          </cell>
          <cell r="I1731" t="str">
            <v/>
          </cell>
          <cell r="J1731" t="str">
            <v>JOAO</v>
          </cell>
          <cell r="K1731" t="str">
            <v/>
          </cell>
          <cell r="L1731" t="str">
            <v>Joao Solinho</v>
          </cell>
          <cell r="M1731" t="str">
            <v>Regufe</v>
          </cell>
          <cell r="N1731" t="str">
            <v>Regufe</v>
          </cell>
          <cell r="O1731">
            <v>40052</v>
          </cell>
          <cell r="P1731">
            <v>2009</v>
          </cell>
          <cell r="Q1731" t="str">
            <v>Pre-Benjamín M</v>
          </cell>
          <cell r="R1731" t="str">
            <v>M</v>
          </cell>
        </row>
        <row r="1732">
          <cell r="C1732" t="str">
            <v>P573</v>
          </cell>
          <cell r="D1732" t="str">
            <v>Braga</v>
          </cell>
          <cell r="F1732" t="str">
            <v>David</v>
          </cell>
          <cell r="H1732" t="str">
            <v>BRAGA</v>
          </cell>
          <cell r="I1732" t="str">
            <v/>
          </cell>
          <cell r="J1732" t="str">
            <v>DAVID</v>
          </cell>
          <cell r="K1732" t="str">
            <v/>
          </cell>
          <cell r="L1732" t="str">
            <v>David Braga</v>
          </cell>
          <cell r="M1732" t="str">
            <v>Regufe</v>
          </cell>
          <cell r="N1732" t="str">
            <v>Regufe</v>
          </cell>
          <cell r="O1732">
            <v>39582</v>
          </cell>
          <cell r="P1732">
            <v>2008</v>
          </cell>
          <cell r="Q1732" t="str">
            <v>Pre-Benjamín M</v>
          </cell>
          <cell r="R1732" t="str">
            <v>M</v>
          </cell>
        </row>
        <row r="1733">
          <cell r="C1733" t="str">
            <v>P574</v>
          </cell>
          <cell r="D1733" t="str">
            <v>Carvalho</v>
          </cell>
          <cell r="F1733" t="str">
            <v>Tiago</v>
          </cell>
          <cell r="H1733" t="str">
            <v>CARVALHO</v>
          </cell>
          <cell r="I1733" t="str">
            <v/>
          </cell>
          <cell r="J1733" t="str">
            <v>TIAGO</v>
          </cell>
          <cell r="K1733" t="str">
            <v/>
          </cell>
          <cell r="L1733" t="str">
            <v>Tiago Carvalho</v>
          </cell>
          <cell r="M1733" t="str">
            <v>Tricanas Poveiras</v>
          </cell>
          <cell r="N1733" t="str">
            <v>Tricanas Poveiras</v>
          </cell>
          <cell r="O1733">
            <v>39821</v>
          </cell>
          <cell r="P1733">
            <v>2009</v>
          </cell>
          <cell r="Q1733" t="str">
            <v>Pre-Benjamín M</v>
          </cell>
          <cell r="R1733" t="str">
            <v>M</v>
          </cell>
        </row>
        <row r="1734">
          <cell r="C1734" t="str">
            <v>P575</v>
          </cell>
          <cell r="D1734" t="str">
            <v>Castro</v>
          </cell>
          <cell r="F1734" t="str">
            <v>Martim</v>
          </cell>
          <cell r="H1734" t="str">
            <v>CASTRO</v>
          </cell>
          <cell r="I1734" t="str">
            <v/>
          </cell>
          <cell r="J1734" t="str">
            <v>MARTIM</v>
          </cell>
          <cell r="K1734" t="str">
            <v/>
          </cell>
          <cell r="L1734" t="str">
            <v>Martim Castro</v>
          </cell>
          <cell r="M1734" t="str">
            <v>Tricanas Poveiras</v>
          </cell>
          <cell r="N1734" t="str">
            <v>Tricanas Poveiras</v>
          </cell>
          <cell r="O1734">
            <v>39602</v>
          </cell>
          <cell r="P1734">
            <v>2008</v>
          </cell>
          <cell r="Q1734" t="str">
            <v>Pre-Benjamín M</v>
          </cell>
          <cell r="R1734" t="str">
            <v>M</v>
          </cell>
        </row>
        <row r="1735">
          <cell r="C1735" t="str">
            <v>P576</v>
          </cell>
          <cell r="D1735" t="str">
            <v>Fernandes</v>
          </cell>
          <cell r="F1735" t="str">
            <v>Eduardo</v>
          </cell>
          <cell r="H1735" t="str">
            <v>FERNANDES</v>
          </cell>
          <cell r="I1735" t="str">
            <v/>
          </cell>
          <cell r="J1735" t="str">
            <v>EDUARDO</v>
          </cell>
          <cell r="K1735" t="str">
            <v/>
          </cell>
          <cell r="L1735" t="str">
            <v>Eduardo Fernandes</v>
          </cell>
          <cell r="M1735" t="str">
            <v>Tricanas Poveiras</v>
          </cell>
          <cell r="N1735" t="str">
            <v>Tricanas Poveiras</v>
          </cell>
          <cell r="O1735">
            <v>30334</v>
          </cell>
          <cell r="P1735">
            <v>1983</v>
          </cell>
          <cell r="Q1735" t="str">
            <v>Sénior M</v>
          </cell>
          <cell r="R1735" t="str">
            <v>M</v>
          </cell>
        </row>
        <row r="1736">
          <cell r="C1736" t="str">
            <v>P577</v>
          </cell>
          <cell r="D1736" t="str">
            <v>Morim</v>
          </cell>
          <cell r="F1736" t="str">
            <v>André</v>
          </cell>
          <cell r="H1736" t="str">
            <v>MORIM</v>
          </cell>
          <cell r="I1736" t="str">
            <v/>
          </cell>
          <cell r="J1736" t="str">
            <v>ANDRE</v>
          </cell>
          <cell r="K1736" t="str">
            <v/>
          </cell>
          <cell r="L1736" t="str">
            <v>André Morim</v>
          </cell>
          <cell r="M1736" t="str">
            <v>Tricanas Poveiras</v>
          </cell>
          <cell r="N1736" t="str">
            <v>Tricanas Poveiras</v>
          </cell>
          <cell r="O1736">
            <v>31782</v>
          </cell>
          <cell r="P1736">
            <v>1987</v>
          </cell>
          <cell r="Q1736" t="str">
            <v>Sénior M</v>
          </cell>
          <cell r="R1736" t="str">
            <v>M</v>
          </cell>
        </row>
        <row r="1737">
          <cell r="C1737" t="str">
            <v>P578</v>
          </cell>
          <cell r="D1737" t="str">
            <v>Dias</v>
          </cell>
          <cell r="F1737" t="str">
            <v>Rui</v>
          </cell>
          <cell r="H1737" t="str">
            <v>DIAS</v>
          </cell>
          <cell r="I1737" t="str">
            <v/>
          </cell>
          <cell r="J1737" t="str">
            <v>RUI</v>
          </cell>
          <cell r="K1737" t="str">
            <v/>
          </cell>
          <cell r="L1737" t="str">
            <v>Rui Dias</v>
          </cell>
          <cell r="M1737" t="str">
            <v>Tricanas Poveiras</v>
          </cell>
          <cell r="N1737" t="str">
            <v>Tricanas Poveiras</v>
          </cell>
          <cell r="O1737">
            <v>28774</v>
          </cell>
          <cell r="P1737">
            <v>1978</v>
          </cell>
          <cell r="Q1737" t="str">
            <v>Sénior M</v>
          </cell>
          <cell r="R1737" t="str">
            <v>M</v>
          </cell>
        </row>
        <row r="1738">
          <cell r="C1738" t="str">
            <v>P579</v>
          </cell>
          <cell r="D1738" t="str">
            <v>Barbosa</v>
          </cell>
          <cell r="F1738" t="str">
            <v>Joaquim</v>
          </cell>
          <cell r="H1738" t="str">
            <v>BARBOSA</v>
          </cell>
          <cell r="I1738" t="str">
            <v/>
          </cell>
          <cell r="J1738" t="str">
            <v>JOAQUIM</v>
          </cell>
          <cell r="K1738" t="str">
            <v/>
          </cell>
          <cell r="L1738" t="str">
            <v>Joaquim Barbosa</v>
          </cell>
          <cell r="M1738" t="str">
            <v>Tricanas Poveiras</v>
          </cell>
          <cell r="N1738" t="str">
            <v>Tricanas Poveiras</v>
          </cell>
          <cell r="O1738">
            <v>28651</v>
          </cell>
          <cell r="P1738">
            <v>1978</v>
          </cell>
          <cell r="Q1738" t="str">
            <v>Sénior M</v>
          </cell>
          <cell r="R1738" t="str">
            <v>M</v>
          </cell>
        </row>
        <row r="1739">
          <cell r="C1739" t="str">
            <v>P580</v>
          </cell>
          <cell r="D1739" t="str">
            <v>Gonçalves</v>
          </cell>
          <cell r="F1739" t="str">
            <v>Rui</v>
          </cell>
          <cell r="H1739" t="str">
            <v>GONÇALVES</v>
          </cell>
          <cell r="I1739" t="str">
            <v/>
          </cell>
          <cell r="J1739" t="str">
            <v>RUI</v>
          </cell>
          <cell r="K1739" t="str">
            <v/>
          </cell>
          <cell r="L1739" t="str">
            <v>Rui Gonçalves</v>
          </cell>
          <cell r="M1739" t="str">
            <v>Tricanas Poveiras</v>
          </cell>
          <cell r="N1739" t="str">
            <v>Tricanas Poveiras</v>
          </cell>
          <cell r="O1739">
            <v>33295</v>
          </cell>
          <cell r="P1739">
            <v>1991</v>
          </cell>
          <cell r="Q1739" t="str">
            <v>Sénior M</v>
          </cell>
          <cell r="R1739" t="str">
            <v>M</v>
          </cell>
        </row>
        <row r="1740">
          <cell r="C1740" t="str">
            <v>P581</v>
          </cell>
          <cell r="D1740" t="str">
            <v>Pacheco</v>
          </cell>
          <cell r="F1740" t="str">
            <v>Paulo</v>
          </cell>
          <cell r="H1740" t="str">
            <v>PACHECO</v>
          </cell>
          <cell r="I1740" t="str">
            <v/>
          </cell>
          <cell r="J1740" t="str">
            <v>PAULO</v>
          </cell>
          <cell r="K1740" t="str">
            <v/>
          </cell>
          <cell r="L1740" t="str">
            <v>Paulo Pacheco</v>
          </cell>
          <cell r="M1740" t="str">
            <v>Tricanas Poveiras</v>
          </cell>
          <cell r="N1740" t="str">
            <v>Tricanas Poveiras</v>
          </cell>
          <cell r="O1740">
            <v>36890</v>
          </cell>
          <cell r="P1740">
            <v>2000</v>
          </cell>
          <cell r="Q1740" t="str">
            <v>Juvenil M</v>
          </cell>
          <cell r="R1740" t="str">
            <v>M</v>
          </cell>
        </row>
        <row r="1741">
          <cell r="C1741" t="str">
            <v>P582</v>
          </cell>
          <cell r="D1741" t="str">
            <v>Moreira</v>
          </cell>
          <cell r="F1741" t="str">
            <v>Rubén</v>
          </cell>
          <cell r="H1741" t="str">
            <v>MOREIRA</v>
          </cell>
          <cell r="I1741" t="str">
            <v/>
          </cell>
          <cell r="J1741" t="str">
            <v>RUBEN</v>
          </cell>
          <cell r="K1741" t="str">
            <v/>
          </cell>
          <cell r="L1741" t="str">
            <v>Rubén Moreira</v>
          </cell>
          <cell r="M1741" t="str">
            <v>Tricanas Poveiras</v>
          </cell>
          <cell r="N1741" t="str">
            <v>Tricanas Poveiras</v>
          </cell>
          <cell r="O1741">
            <v>35215</v>
          </cell>
          <cell r="P1741">
            <v>1996</v>
          </cell>
          <cell r="Q1741" t="str">
            <v>Sub-23 M</v>
          </cell>
          <cell r="R1741" t="str">
            <v>M</v>
          </cell>
        </row>
        <row r="1742">
          <cell r="C1742" t="str">
            <v>P583</v>
          </cell>
          <cell r="D1742" t="str">
            <v>N'Gola</v>
          </cell>
          <cell r="F1742" t="str">
            <v>Tito</v>
          </cell>
          <cell r="H1742" t="str">
            <v>N'GOLA</v>
          </cell>
          <cell r="I1742" t="str">
            <v/>
          </cell>
          <cell r="J1742" t="str">
            <v>TITO</v>
          </cell>
          <cell r="K1742" t="str">
            <v/>
          </cell>
          <cell r="L1742" t="str">
            <v>Tito N'Gola</v>
          </cell>
          <cell r="M1742" t="str">
            <v>Tricanas Poveiras</v>
          </cell>
          <cell r="N1742" t="str">
            <v>Tricanas Poveiras</v>
          </cell>
          <cell r="O1742">
            <v>35089</v>
          </cell>
          <cell r="P1742">
            <v>1996</v>
          </cell>
          <cell r="Q1742" t="str">
            <v>Sub-23 M</v>
          </cell>
          <cell r="R1742" t="str">
            <v>M</v>
          </cell>
        </row>
        <row r="1743">
          <cell r="C1743" t="str">
            <v>P589</v>
          </cell>
          <cell r="D1743" t="str">
            <v>Peixoto</v>
          </cell>
          <cell r="F1743" t="str">
            <v>Fernando</v>
          </cell>
          <cell r="H1743" t="str">
            <v>PEIXOTO</v>
          </cell>
          <cell r="I1743" t="str">
            <v/>
          </cell>
          <cell r="J1743" t="str">
            <v>FERNANDO</v>
          </cell>
          <cell r="K1743" t="str">
            <v/>
          </cell>
          <cell r="L1743" t="str">
            <v>Fernando Peixoto</v>
          </cell>
          <cell r="M1743" t="str">
            <v>Tricanas Poveiras</v>
          </cell>
          <cell r="N1743" t="str">
            <v>Tricanas Poveiras</v>
          </cell>
          <cell r="O1743">
            <v>14700</v>
          </cell>
          <cell r="P1743">
            <v>1940</v>
          </cell>
          <cell r="Q1743" t="str">
            <v>Vet +65 M</v>
          </cell>
          <cell r="R1743" t="str">
            <v>M</v>
          </cell>
        </row>
        <row r="1744">
          <cell r="C1744" t="str">
            <v>P590</v>
          </cell>
          <cell r="D1744" t="str">
            <v>Castilho</v>
          </cell>
          <cell r="F1744" t="str">
            <v>Rui</v>
          </cell>
          <cell r="H1744" t="str">
            <v>CASTILHO</v>
          </cell>
          <cell r="I1744" t="str">
            <v/>
          </cell>
          <cell r="J1744" t="str">
            <v>RUI</v>
          </cell>
          <cell r="K1744" t="str">
            <v/>
          </cell>
          <cell r="L1744" t="str">
            <v>Rui Castilho</v>
          </cell>
          <cell r="M1744" t="str">
            <v>Tricanas Poveiras</v>
          </cell>
          <cell r="N1744" t="str">
            <v>Tricanas Poveiras</v>
          </cell>
          <cell r="O1744">
            <v>13814</v>
          </cell>
          <cell r="P1744">
            <v>1937</v>
          </cell>
          <cell r="Q1744" t="str">
            <v>Vet +65 M</v>
          </cell>
          <cell r="R1744" t="str">
            <v>M</v>
          </cell>
        </row>
        <row r="1745">
          <cell r="C1745">
            <v>29222</v>
          </cell>
          <cell r="D1745" t="str">
            <v>Pose</v>
          </cell>
          <cell r="E1745" t="str">
            <v>Cibreiro</v>
          </cell>
          <cell r="F1745" t="str">
            <v>Hugo</v>
          </cell>
          <cell r="H1745" t="str">
            <v>POSE</v>
          </cell>
          <cell r="I1745" t="str">
            <v>CIBREIRO</v>
          </cell>
          <cell r="J1745" t="str">
            <v>HUGO</v>
          </cell>
          <cell r="K1745" t="str">
            <v/>
          </cell>
          <cell r="L1745" t="str">
            <v>Hugo Pose C.</v>
          </cell>
          <cell r="M1745" t="str">
            <v>Club Tenis de Mesa Cidade de Narón</v>
          </cell>
          <cell r="N1745" t="str">
            <v>Club Tenis de Mesa Cidade de Narón</v>
          </cell>
          <cell r="O1745">
            <v>39083</v>
          </cell>
          <cell r="P1745">
            <v>2007</v>
          </cell>
          <cell r="Q1745" t="str">
            <v>Benjamín M</v>
          </cell>
          <cell r="R1745" t="str">
            <v>M</v>
          </cell>
        </row>
        <row r="1746"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  <cell r="L1746" t="str">
            <v xml:space="preserve">, </v>
          </cell>
          <cell r="N1746" t="str">
            <v/>
          </cell>
          <cell r="P1746">
            <v>0</v>
          </cell>
          <cell r="Q1746" t="str">
            <v>- M</v>
          </cell>
          <cell r="R1746" t="str">
            <v>M</v>
          </cell>
        </row>
        <row r="1747"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 xml:space="preserve">, </v>
          </cell>
          <cell r="N1747" t="str">
            <v/>
          </cell>
          <cell r="P1747">
            <v>0</v>
          </cell>
          <cell r="Q1747" t="str">
            <v>- M</v>
          </cell>
          <cell r="R1747" t="str">
            <v>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AO857"/>
  <sheetViews>
    <sheetView view="pageBreakPreview" zoomScale="70" zoomScaleNormal="70" zoomScaleSheetLayoutView="70" workbookViewId="0">
      <pane ySplit="2" topLeftCell="A3" activePane="bottomLeft" state="frozen"/>
      <selection activeCell="A40" sqref="A40"/>
      <selection pane="bottomLeft" activeCell="A3" sqref="A3"/>
    </sheetView>
  </sheetViews>
  <sheetFormatPr baseColWidth="10" defaultColWidth="11.42578125" defaultRowHeight="12.75" outlineLevelCol="1"/>
  <cols>
    <col min="1" max="6" width="4.7109375" style="47" customWidth="1"/>
    <col min="7" max="7" width="8" style="65" customWidth="1" outlineLevel="1"/>
    <col min="8" max="8" width="24.140625" style="47" bestFit="1" customWidth="1"/>
    <col min="9" max="9" width="30.7109375" style="47" customWidth="1" outlineLevel="1"/>
    <col min="10" max="10" width="16.85546875" style="47" customWidth="1" outlineLevel="1"/>
    <col min="11" max="11" width="8.5703125" style="47" customWidth="1" outlineLevel="1"/>
    <col min="12" max="12" width="15.7109375" style="47" customWidth="1" outlineLevel="1"/>
    <col min="13" max="13" width="4.7109375" style="47" customWidth="1" outlineLevel="1"/>
    <col min="14" max="14" width="4" style="65" customWidth="1"/>
    <col min="15" max="15" width="6.5703125" style="65" customWidth="1" outlineLevel="1"/>
    <col min="16" max="16" width="6.28515625" style="65" customWidth="1" outlineLevel="1"/>
    <col min="17" max="18" width="5.7109375" style="65" customWidth="1"/>
    <col min="19" max="28" width="4.42578125" style="66" customWidth="1" outlineLevel="1"/>
    <col min="29" max="29" width="1.7109375" style="66" customWidth="1"/>
    <col min="30" max="40" width="4.42578125" style="66" customWidth="1" outlineLevel="1"/>
    <col min="41" max="41" width="4.42578125" style="66" customWidth="1"/>
    <col min="42" max="16384" width="11.42578125" style="47"/>
  </cols>
  <sheetData>
    <row r="1" spans="1:41" s="34" customFormat="1" ht="15.75" customHeight="1" thickBot="1">
      <c r="A1" s="68" t="s">
        <v>11</v>
      </c>
      <c r="B1" s="69"/>
      <c r="C1" s="69"/>
      <c r="D1" s="69"/>
      <c r="E1" s="69"/>
      <c r="F1" s="70"/>
      <c r="G1" s="71" t="s">
        <v>10</v>
      </c>
      <c r="H1" s="72"/>
      <c r="I1" s="72"/>
      <c r="J1" s="72"/>
      <c r="K1" s="72"/>
      <c r="L1" s="72"/>
      <c r="M1" s="73"/>
      <c r="N1" s="74" t="s">
        <v>23</v>
      </c>
      <c r="O1" s="75"/>
      <c r="P1" s="75"/>
      <c r="Q1" s="75"/>
      <c r="R1" s="76"/>
      <c r="S1" s="79" t="s">
        <v>45</v>
      </c>
      <c r="T1" s="77"/>
      <c r="U1" s="77"/>
      <c r="V1" s="77"/>
      <c r="W1" s="77"/>
      <c r="X1" s="77"/>
      <c r="Y1" s="77"/>
      <c r="Z1" s="77"/>
      <c r="AA1" s="77"/>
      <c r="AB1" s="77"/>
      <c r="AC1" s="78"/>
      <c r="AD1" s="77" t="s">
        <v>44</v>
      </c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8"/>
    </row>
    <row r="2" spans="1:41" ht="93.6" customHeight="1">
      <c r="A2" s="35" t="s">
        <v>9</v>
      </c>
      <c r="B2" s="36" t="s">
        <v>16</v>
      </c>
      <c r="C2" s="37" t="s">
        <v>13</v>
      </c>
      <c r="D2" s="36" t="s">
        <v>42</v>
      </c>
      <c r="E2" s="36" t="s">
        <v>43</v>
      </c>
      <c r="F2" s="37" t="s">
        <v>13</v>
      </c>
      <c r="G2" s="38" t="s">
        <v>6</v>
      </c>
      <c r="H2" s="39" t="s">
        <v>7</v>
      </c>
      <c r="I2" s="39" t="s">
        <v>0</v>
      </c>
      <c r="J2" s="39" t="s">
        <v>240</v>
      </c>
      <c r="K2" s="39" t="s">
        <v>8</v>
      </c>
      <c r="L2" s="39" t="s">
        <v>14</v>
      </c>
      <c r="M2" s="40" t="s">
        <v>17</v>
      </c>
      <c r="N2" s="41" t="s">
        <v>12</v>
      </c>
      <c r="O2" s="42" t="s">
        <v>301</v>
      </c>
      <c r="P2" s="42" t="s">
        <v>300</v>
      </c>
      <c r="Q2" s="42" t="s">
        <v>303</v>
      </c>
      <c r="R2" s="43" t="s">
        <v>302</v>
      </c>
      <c r="S2" s="44" t="s">
        <v>241</v>
      </c>
      <c r="T2" s="45" t="s">
        <v>242</v>
      </c>
      <c r="U2" s="45" t="s">
        <v>243</v>
      </c>
      <c r="V2" s="45" t="s">
        <v>244</v>
      </c>
      <c r="W2" s="45" t="s">
        <v>245</v>
      </c>
      <c r="X2" s="45" t="s">
        <v>246</v>
      </c>
      <c r="Y2" s="45" t="s">
        <v>247</v>
      </c>
      <c r="Z2" s="45" t="s">
        <v>248</v>
      </c>
      <c r="AA2" s="45" t="s">
        <v>249</v>
      </c>
      <c r="AB2" s="45" t="s">
        <v>250</v>
      </c>
      <c r="AC2" s="46"/>
      <c r="AD2" s="45" t="s">
        <v>374</v>
      </c>
      <c r="AE2" s="45" t="s">
        <v>375</v>
      </c>
      <c r="AF2" s="45" t="s">
        <v>376</v>
      </c>
      <c r="AG2" s="45" t="s">
        <v>377</v>
      </c>
      <c r="AH2" s="45" t="s">
        <v>378</v>
      </c>
      <c r="AI2" s="45" t="s">
        <v>379</v>
      </c>
      <c r="AJ2" s="45" t="s">
        <v>380</v>
      </c>
      <c r="AK2" s="45" t="s">
        <v>381</v>
      </c>
      <c r="AL2" s="45" t="s">
        <v>382</v>
      </c>
      <c r="AM2" s="45" t="s">
        <v>383</v>
      </c>
      <c r="AN2" s="45" t="s">
        <v>384</v>
      </c>
      <c r="AO2" s="46" t="s">
        <v>385</v>
      </c>
    </row>
    <row r="3" spans="1:41">
      <c r="A3" s="48">
        <f t="shared" ref="A3:A66" si="0">ROW(G3)-2</f>
        <v>1</v>
      </c>
      <c r="B3" s="49">
        <v>1</v>
      </c>
      <c r="C3" s="50" t="str">
        <f t="shared" ref="C3:C66" si="1">IF(B3="","",IF(B3=A3,"=",B3-A3))</f>
        <v>=</v>
      </c>
      <c r="D3" s="49">
        <f>COUNTIF($L$3:$L3,$L3)</f>
        <v>1</v>
      </c>
      <c r="E3" s="51">
        <v>1</v>
      </c>
      <c r="F3" s="50" t="str">
        <f t="shared" ref="F3:F66" si="2">IF(E3="","",IF(E3=D3,"=",E3-D3))</f>
        <v>=</v>
      </c>
      <c r="G3" s="52">
        <v>27333</v>
      </c>
      <c r="H3" s="53" t="s">
        <v>934</v>
      </c>
      <c r="I3" s="53" t="s">
        <v>1106</v>
      </c>
      <c r="J3" s="53" t="s">
        <v>1107</v>
      </c>
      <c r="K3" s="54">
        <v>1985</v>
      </c>
      <c r="L3" s="55" t="s">
        <v>230</v>
      </c>
      <c r="M3" s="55" t="s">
        <v>52</v>
      </c>
      <c r="N3" s="56">
        <v>10</v>
      </c>
      <c r="O3" s="57"/>
      <c r="P3" s="57">
        <f>IFERROR( VLOOKUP($G3,Liga16_1!$B:$Q,16,0), "")</f>
        <v>1425</v>
      </c>
      <c r="Q3" s="58">
        <f t="shared" ref="Q3:Q66" si="3">IFERROR(SUM(R3,AB3:AO3), R3)</f>
        <v>1425</v>
      </c>
      <c r="R3" s="59">
        <f t="shared" ref="R3:R12" si="4">AVERAGE(O3:P3)</f>
        <v>1425</v>
      </c>
      <c r="S3" s="60" t="s">
        <v>216</v>
      </c>
      <c r="T3" s="61" t="s">
        <v>216</v>
      </c>
      <c r="U3" s="61" t="s">
        <v>216</v>
      </c>
      <c r="V3" s="61" t="s">
        <v>216</v>
      </c>
      <c r="W3" s="61" t="s">
        <v>216</v>
      </c>
      <c r="X3" s="61"/>
      <c r="Y3" s="61"/>
      <c r="Z3" s="61"/>
      <c r="AA3" s="61"/>
      <c r="AB3" s="62" t="s">
        <v>216</v>
      </c>
      <c r="AC3" s="63"/>
      <c r="AD3" s="62" t="s">
        <v>216</v>
      </c>
      <c r="AE3" s="62" t="s">
        <v>216</v>
      </c>
      <c r="AF3" s="67" t="s">
        <v>216</v>
      </c>
      <c r="AG3" s="62" t="s">
        <v>216</v>
      </c>
      <c r="AH3" s="62" t="s">
        <v>216</v>
      </c>
      <c r="AI3" s="62" t="s">
        <v>216</v>
      </c>
      <c r="AJ3" s="62" t="s">
        <v>216</v>
      </c>
      <c r="AK3" s="62" t="s">
        <v>216</v>
      </c>
      <c r="AL3" s="62" t="s">
        <v>216</v>
      </c>
      <c r="AM3" s="62" t="s">
        <v>216</v>
      </c>
      <c r="AN3" s="62" t="s">
        <v>216</v>
      </c>
      <c r="AO3" s="63" t="s">
        <v>216</v>
      </c>
    </row>
    <row r="4" spans="1:41">
      <c r="A4" s="48">
        <f t="shared" si="0"/>
        <v>2</v>
      </c>
      <c r="B4" s="49">
        <v>2</v>
      </c>
      <c r="C4" s="50" t="str">
        <f t="shared" si="1"/>
        <v>=</v>
      </c>
      <c r="D4" s="49">
        <f>COUNTIF($L$3:$L4,$L4)</f>
        <v>2</v>
      </c>
      <c r="E4" s="51">
        <v>2</v>
      </c>
      <c r="F4" s="50" t="str">
        <f t="shared" si="2"/>
        <v>=</v>
      </c>
      <c r="G4" s="52">
        <v>17121</v>
      </c>
      <c r="H4" s="53" t="s">
        <v>674</v>
      </c>
      <c r="I4" s="53" t="s">
        <v>1108</v>
      </c>
      <c r="J4" s="53" t="s">
        <v>1107</v>
      </c>
      <c r="K4" s="54">
        <v>1992</v>
      </c>
      <c r="L4" s="64" t="s">
        <v>230</v>
      </c>
      <c r="M4" s="55" t="s">
        <v>52</v>
      </c>
      <c r="N4" s="56">
        <v>10</v>
      </c>
      <c r="O4" s="57">
        <v>1413</v>
      </c>
      <c r="P4" s="57">
        <f>IFERROR( VLOOKUP($G4,Liga16_1!$B:$Q,16,0), "")</f>
        <v>1402</v>
      </c>
      <c r="Q4" s="58">
        <f t="shared" si="3"/>
        <v>1407.5</v>
      </c>
      <c r="R4" s="59">
        <f t="shared" si="4"/>
        <v>1407.5</v>
      </c>
      <c r="S4" s="60" t="s">
        <v>216</v>
      </c>
      <c r="T4" s="61" t="s">
        <v>216</v>
      </c>
      <c r="U4" s="61"/>
      <c r="V4" s="61" t="s">
        <v>216</v>
      </c>
      <c r="W4" s="61"/>
      <c r="X4" s="61" t="s">
        <v>216</v>
      </c>
      <c r="Y4" s="61" t="s">
        <v>216</v>
      </c>
      <c r="Z4" s="61" t="s">
        <v>216</v>
      </c>
      <c r="AA4" s="61" t="s">
        <v>216</v>
      </c>
      <c r="AB4" s="62" t="s">
        <v>216</v>
      </c>
      <c r="AC4" s="63"/>
      <c r="AD4" s="62" t="s">
        <v>216</v>
      </c>
      <c r="AE4" s="62" t="s">
        <v>216</v>
      </c>
      <c r="AF4" s="67" t="s">
        <v>216</v>
      </c>
      <c r="AG4" s="62" t="s">
        <v>216</v>
      </c>
      <c r="AH4" s="62" t="s">
        <v>216</v>
      </c>
      <c r="AI4" s="62" t="s">
        <v>216</v>
      </c>
      <c r="AJ4" s="62" t="s">
        <v>216</v>
      </c>
      <c r="AK4" s="62" t="s">
        <v>216</v>
      </c>
      <c r="AL4" s="62" t="s">
        <v>216</v>
      </c>
      <c r="AM4" s="62" t="s">
        <v>216</v>
      </c>
      <c r="AN4" s="62" t="s">
        <v>216</v>
      </c>
      <c r="AO4" s="63" t="s">
        <v>216</v>
      </c>
    </row>
    <row r="5" spans="1:41">
      <c r="A5" s="48">
        <f t="shared" si="0"/>
        <v>3</v>
      </c>
      <c r="B5" s="49">
        <v>3</v>
      </c>
      <c r="C5" s="50" t="str">
        <f t="shared" si="1"/>
        <v>=</v>
      </c>
      <c r="D5" s="49">
        <f>COUNTIF($L$3:$L5,$L5)</f>
        <v>3</v>
      </c>
      <c r="E5" s="51">
        <v>3</v>
      </c>
      <c r="F5" s="50" t="str">
        <f t="shared" si="2"/>
        <v>=</v>
      </c>
      <c r="G5" s="52">
        <v>21143</v>
      </c>
      <c r="H5" s="53" t="s">
        <v>822</v>
      </c>
      <c r="I5" s="53" t="s">
        <v>1108</v>
      </c>
      <c r="J5" s="53" t="s">
        <v>1107</v>
      </c>
      <c r="K5" s="54">
        <v>1985</v>
      </c>
      <c r="L5" s="64" t="s">
        <v>230</v>
      </c>
      <c r="M5" s="55" t="s">
        <v>52</v>
      </c>
      <c r="N5" s="56">
        <v>10</v>
      </c>
      <c r="O5" s="57">
        <v>1393.5</v>
      </c>
      <c r="P5" s="57">
        <f>IFERROR( VLOOKUP($G5,Liga16_1!$B:$Q,16,0), "")</f>
        <v>1375</v>
      </c>
      <c r="Q5" s="58">
        <f t="shared" si="3"/>
        <v>1384.25</v>
      </c>
      <c r="R5" s="59">
        <f t="shared" si="4"/>
        <v>1384.25</v>
      </c>
      <c r="S5" s="60" t="s">
        <v>216</v>
      </c>
      <c r="T5" s="61" t="s">
        <v>216</v>
      </c>
      <c r="U5" s="61" t="s">
        <v>216</v>
      </c>
      <c r="V5" s="61" t="s">
        <v>216</v>
      </c>
      <c r="W5" s="61" t="s">
        <v>216</v>
      </c>
      <c r="X5" s="61" t="s">
        <v>216</v>
      </c>
      <c r="Y5" s="61" t="s">
        <v>216</v>
      </c>
      <c r="Z5" s="61" t="s">
        <v>216</v>
      </c>
      <c r="AA5" s="61" t="s">
        <v>216</v>
      </c>
      <c r="AB5" s="62" t="s">
        <v>216</v>
      </c>
      <c r="AC5" s="63"/>
      <c r="AD5" s="62" t="s">
        <v>216</v>
      </c>
      <c r="AE5" s="62" t="s">
        <v>216</v>
      </c>
      <c r="AF5" s="67" t="s">
        <v>216</v>
      </c>
      <c r="AG5" s="62" t="s">
        <v>216</v>
      </c>
      <c r="AH5" s="62" t="s">
        <v>216</v>
      </c>
      <c r="AI5" s="62" t="s">
        <v>216</v>
      </c>
      <c r="AJ5" s="62" t="s">
        <v>216</v>
      </c>
      <c r="AK5" s="62" t="s">
        <v>216</v>
      </c>
      <c r="AL5" s="62" t="s">
        <v>216</v>
      </c>
      <c r="AM5" s="62" t="s">
        <v>216</v>
      </c>
      <c r="AN5" s="62" t="s">
        <v>216</v>
      </c>
      <c r="AO5" s="63" t="s">
        <v>216</v>
      </c>
    </row>
    <row r="6" spans="1:41">
      <c r="A6" s="48">
        <f t="shared" si="0"/>
        <v>4</v>
      </c>
      <c r="B6" s="49">
        <v>4</v>
      </c>
      <c r="C6" s="50" t="str">
        <f t="shared" si="1"/>
        <v>=</v>
      </c>
      <c r="D6" s="49">
        <f>COUNTIF($L$3:$L6,$L6)</f>
        <v>4</v>
      </c>
      <c r="E6" s="51">
        <v>4</v>
      </c>
      <c r="F6" s="50" t="str">
        <f t="shared" si="2"/>
        <v>=</v>
      </c>
      <c r="G6" s="52">
        <v>3791</v>
      </c>
      <c r="H6" s="53" t="s">
        <v>1052</v>
      </c>
      <c r="I6" s="53" t="s">
        <v>1108</v>
      </c>
      <c r="J6" s="53" t="s">
        <v>1107</v>
      </c>
      <c r="K6" s="54">
        <v>1991</v>
      </c>
      <c r="L6" s="64" t="s">
        <v>230</v>
      </c>
      <c r="M6" s="55" t="s">
        <v>52</v>
      </c>
      <c r="N6" s="56">
        <v>9</v>
      </c>
      <c r="O6" s="57">
        <v>1311.5</v>
      </c>
      <c r="P6" s="57">
        <f>IFERROR( VLOOKUP($G6,Liga16_1!$B:$Q,16,0), "")</f>
        <v>1332</v>
      </c>
      <c r="Q6" s="58">
        <f t="shared" si="3"/>
        <v>1321.75</v>
      </c>
      <c r="R6" s="59">
        <f t="shared" si="4"/>
        <v>1321.75</v>
      </c>
      <c r="S6" s="60" t="s">
        <v>216</v>
      </c>
      <c r="T6" s="61" t="s">
        <v>216</v>
      </c>
      <c r="U6" s="61" t="s">
        <v>216</v>
      </c>
      <c r="V6" s="61" t="s">
        <v>216</v>
      </c>
      <c r="W6" s="61" t="s">
        <v>216</v>
      </c>
      <c r="X6" s="61" t="s">
        <v>216</v>
      </c>
      <c r="Y6" s="61" t="s">
        <v>216</v>
      </c>
      <c r="Z6" s="61" t="s">
        <v>216</v>
      </c>
      <c r="AA6" s="61" t="s">
        <v>216</v>
      </c>
      <c r="AB6" s="62" t="s">
        <v>216</v>
      </c>
      <c r="AC6" s="63"/>
      <c r="AD6" s="62" t="s">
        <v>216</v>
      </c>
      <c r="AE6" s="62" t="s">
        <v>216</v>
      </c>
      <c r="AF6" s="67" t="s">
        <v>216</v>
      </c>
      <c r="AG6" s="62" t="s">
        <v>216</v>
      </c>
      <c r="AH6" s="62" t="s">
        <v>216</v>
      </c>
      <c r="AI6" s="62" t="s">
        <v>216</v>
      </c>
      <c r="AJ6" s="62" t="s">
        <v>216</v>
      </c>
      <c r="AK6" s="62" t="s">
        <v>216</v>
      </c>
      <c r="AL6" s="62" t="s">
        <v>216</v>
      </c>
      <c r="AM6" s="62" t="s">
        <v>216</v>
      </c>
      <c r="AN6" s="62" t="s">
        <v>216</v>
      </c>
      <c r="AO6" s="63" t="s">
        <v>216</v>
      </c>
    </row>
    <row r="7" spans="1:41">
      <c r="A7" s="48">
        <f t="shared" si="0"/>
        <v>5</v>
      </c>
      <c r="B7" s="49">
        <v>5</v>
      </c>
      <c r="C7" s="50" t="str">
        <f t="shared" si="1"/>
        <v>=</v>
      </c>
      <c r="D7" s="49">
        <f>COUNTIF($L$3:$L7,$L7)</f>
        <v>5</v>
      </c>
      <c r="E7" s="51">
        <v>5</v>
      </c>
      <c r="F7" s="50" t="str">
        <f t="shared" si="2"/>
        <v>=</v>
      </c>
      <c r="G7" s="52">
        <v>23360</v>
      </c>
      <c r="H7" s="53" t="s">
        <v>916</v>
      </c>
      <c r="I7" s="53" t="s">
        <v>1109</v>
      </c>
      <c r="J7" s="53" t="s">
        <v>1107</v>
      </c>
      <c r="K7" s="54">
        <v>1986</v>
      </c>
      <c r="L7" s="64" t="s">
        <v>230</v>
      </c>
      <c r="M7" s="55" t="s">
        <v>52</v>
      </c>
      <c r="N7" s="56">
        <v>9</v>
      </c>
      <c r="O7" s="57">
        <v>1283</v>
      </c>
      <c r="P7" s="57" t="str">
        <f>IFERROR( VLOOKUP($G7,Liga16_1!$B:$Q,16,0), "")</f>
        <v/>
      </c>
      <c r="Q7" s="58">
        <f t="shared" si="3"/>
        <v>1283</v>
      </c>
      <c r="R7" s="59">
        <f t="shared" si="4"/>
        <v>1283</v>
      </c>
      <c r="S7" s="60" t="s">
        <v>216</v>
      </c>
      <c r="T7" s="61" t="s">
        <v>216</v>
      </c>
      <c r="U7" s="61" t="s">
        <v>216</v>
      </c>
      <c r="V7" s="61" t="s">
        <v>216</v>
      </c>
      <c r="W7" s="61" t="s">
        <v>216</v>
      </c>
      <c r="X7" s="61"/>
      <c r="Y7" s="61"/>
      <c r="Z7" s="61">
        <v>16</v>
      </c>
      <c r="AA7" s="61" t="s">
        <v>216</v>
      </c>
      <c r="AB7" s="62" t="s">
        <v>216</v>
      </c>
      <c r="AC7" s="63"/>
      <c r="AD7" s="62" t="s">
        <v>216</v>
      </c>
      <c r="AE7" s="62" t="s">
        <v>216</v>
      </c>
      <c r="AF7" s="67" t="s">
        <v>216</v>
      </c>
      <c r="AG7" s="62" t="s">
        <v>216</v>
      </c>
      <c r="AH7" s="62" t="s">
        <v>216</v>
      </c>
      <c r="AI7" s="62" t="s">
        <v>216</v>
      </c>
      <c r="AJ7" s="62" t="s">
        <v>216</v>
      </c>
      <c r="AK7" s="62" t="s">
        <v>216</v>
      </c>
      <c r="AL7" s="62" t="s">
        <v>216</v>
      </c>
      <c r="AM7" s="62" t="s">
        <v>216</v>
      </c>
      <c r="AN7" s="62" t="s">
        <v>216</v>
      </c>
      <c r="AO7" s="63" t="s">
        <v>216</v>
      </c>
    </row>
    <row r="8" spans="1:41">
      <c r="A8" s="48">
        <f t="shared" si="0"/>
        <v>6</v>
      </c>
      <c r="B8" s="49">
        <v>6</v>
      </c>
      <c r="C8" s="50" t="str">
        <f t="shared" si="1"/>
        <v>=</v>
      </c>
      <c r="D8" s="49">
        <f>COUNTIF($L$3:$L8,$L8)</f>
        <v>1</v>
      </c>
      <c r="E8" s="51">
        <v>1</v>
      </c>
      <c r="F8" s="50" t="str">
        <f t="shared" si="2"/>
        <v>=</v>
      </c>
      <c r="G8" s="52">
        <v>3954</v>
      </c>
      <c r="H8" s="53" t="s">
        <v>456</v>
      </c>
      <c r="I8" s="53" t="s">
        <v>1106</v>
      </c>
      <c r="J8" s="53" t="s">
        <v>1107</v>
      </c>
      <c r="K8" s="54">
        <v>1994</v>
      </c>
      <c r="L8" s="64" t="s">
        <v>228</v>
      </c>
      <c r="M8" s="55" t="s">
        <v>52</v>
      </c>
      <c r="N8" s="56">
        <v>9</v>
      </c>
      <c r="O8" s="57">
        <v>1294.5</v>
      </c>
      <c r="P8" s="57">
        <f>IFERROR( VLOOKUP($G8,Liga16_1!$B:$Q,16,0), "")</f>
        <v>1219</v>
      </c>
      <c r="Q8" s="58">
        <f t="shared" si="3"/>
        <v>1256.75</v>
      </c>
      <c r="R8" s="59">
        <f t="shared" si="4"/>
        <v>1256.75</v>
      </c>
      <c r="S8" s="60" t="s">
        <v>216</v>
      </c>
      <c r="T8" s="61" t="s">
        <v>216</v>
      </c>
      <c r="U8" s="61" t="s">
        <v>216</v>
      </c>
      <c r="V8" s="61" t="s">
        <v>216</v>
      </c>
      <c r="W8" s="61" t="s">
        <v>216</v>
      </c>
      <c r="X8" s="61" t="s">
        <v>216</v>
      </c>
      <c r="Y8" s="61" t="s">
        <v>216</v>
      </c>
      <c r="Z8" s="61" t="s">
        <v>216</v>
      </c>
      <c r="AA8" s="61" t="s">
        <v>216</v>
      </c>
      <c r="AB8" s="62" t="s">
        <v>216</v>
      </c>
      <c r="AC8" s="63"/>
      <c r="AD8" s="62" t="s">
        <v>216</v>
      </c>
      <c r="AE8" s="62" t="s">
        <v>216</v>
      </c>
      <c r="AF8" s="67" t="s">
        <v>216</v>
      </c>
      <c r="AG8" s="62" t="s">
        <v>216</v>
      </c>
      <c r="AH8" s="62" t="s">
        <v>216</v>
      </c>
      <c r="AI8" s="62" t="s">
        <v>216</v>
      </c>
      <c r="AJ8" s="62" t="s">
        <v>216</v>
      </c>
      <c r="AK8" s="62" t="s">
        <v>216</v>
      </c>
      <c r="AL8" s="62" t="s">
        <v>216</v>
      </c>
      <c r="AM8" s="62" t="s">
        <v>216</v>
      </c>
      <c r="AN8" s="62" t="s">
        <v>216</v>
      </c>
      <c r="AO8" s="63" t="s">
        <v>216</v>
      </c>
    </row>
    <row r="9" spans="1:41">
      <c r="A9" s="48">
        <f t="shared" si="0"/>
        <v>7</v>
      </c>
      <c r="B9" s="49">
        <v>7</v>
      </c>
      <c r="C9" s="50" t="str">
        <f t="shared" si="1"/>
        <v>=</v>
      </c>
      <c r="D9" s="49">
        <f>COUNTIF($L$3:$L9,$L9)</f>
        <v>1</v>
      </c>
      <c r="E9" s="51">
        <v>1</v>
      </c>
      <c r="F9" s="50" t="str">
        <f t="shared" si="2"/>
        <v>=</v>
      </c>
      <c r="G9" s="52">
        <v>22026</v>
      </c>
      <c r="H9" s="53" t="s">
        <v>759</v>
      </c>
      <c r="I9" s="53" t="s">
        <v>1108</v>
      </c>
      <c r="J9" s="53" t="s">
        <v>1107</v>
      </c>
      <c r="K9" s="54">
        <v>1994</v>
      </c>
      <c r="L9" s="64" t="s">
        <v>227</v>
      </c>
      <c r="M9" s="55" t="s">
        <v>55</v>
      </c>
      <c r="N9" s="56">
        <v>9</v>
      </c>
      <c r="O9" s="57">
        <v>1248</v>
      </c>
      <c r="P9" s="57">
        <f>IFERROR( VLOOKUP($G9,Liga16_1!$B:$Q,16,0), "")</f>
        <v>1233</v>
      </c>
      <c r="Q9" s="58">
        <f t="shared" si="3"/>
        <v>1240.5</v>
      </c>
      <c r="R9" s="59">
        <f t="shared" si="4"/>
        <v>1240.5</v>
      </c>
      <c r="S9" s="60" t="s">
        <v>216</v>
      </c>
      <c r="T9" s="61" t="s">
        <v>216</v>
      </c>
      <c r="U9" s="61" t="s">
        <v>216</v>
      </c>
      <c r="V9" s="61" t="s">
        <v>216</v>
      </c>
      <c r="W9" s="61" t="s">
        <v>216</v>
      </c>
      <c r="X9" s="61" t="s">
        <v>216</v>
      </c>
      <c r="Y9" s="61" t="s">
        <v>216</v>
      </c>
      <c r="Z9" s="61" t="s">
        <v>216</v>
      </c>
      <c r="AA9" s="61" t="s">
        <v>216</v>
      </c>
      <c r="AB9" s="62" t="s">
        <v>216</v>
      </c>
      <c r="AC9" s="63"/>
      <c r="AD9" s="62" t="s">
        <v>216</v>
      </c>
      <c r="AE9" s="62" t="s">
        <v>216</v>
      </c>
      <c r="AF9" s="67" t="s">
        <v>216</v>
      </c>
      <c r="AG9" s="62" t="s">
        <v>216</v>
      </c>
      <c r="AH9" s="62" t="s">
        <v>216</v>
      </c>
      <c r="AI9" s="62" t="s">
        <v>216</v>
      </c>
      <c r="AJ9" s="62" t="s">
        <v>216</v>
      </c>
      <c r="AK9" s="62" t="s">
        <v>216</v>
      </c>
      <c r="AL9" s="62" t="s">
        <v>216</v>
      </c>
      <c r="AM9" s="62" t="s">
        <v>216</v>
      </c>
      <c r="AN9" s="62" t="s">
        <v>216</v>
      </c>
      <c r="AO9" s="63" t="s">
        <v>216</v>
      </c>
    </row>
    <row r="10" spans="1:41">
      <c r="A10" s="48">
        <f t="shared" si="0"/>
        <v>8</v>
      </c>
      <c r="B10" s="49">
        <v>8</v>
      </c>
      <c r="C10" s="50" t="str">
        <f t="shared" si="1"/>
        <v>=</v>
      </c>
      <c r="D10" s="49">
        <f>COUNTIF($L$3:$L10,$L10)</f>
        <v>6</v>
      </c>
      <c r="E10" s="51">
        <v>6</v>
      </c>
      <c r="F10" s="50" t="str">
        <f t="shared" si="2"/>
        <v>=</v>
      </c>
      <c r="G10" s="52">
        <v>2270</v>
      </c>
      <c r="H10" s="53" t="s">
        <v>806</v>
      </c>
      <c r="I10" s="53" t="s">
        <v>1110</v>
      </c>
      <c r="J10" s="53" t="s">
        <v>1107</v>
      </c>
      <c r="K10" s="54">
        <v>1982</v>
      </c>
      <c r="L10" s="64" t="s">
        <v>230</v>
      </c>
      <c r="M10" s="55" t="s">
        <v>52</v>
      </c>
      <c r="N10" s="56">
        <v>9</v>
      </c>
      <c r="O10" s="57">
        <v>1263</v>
      </c>
      <c r="P10" s="57">
        <f>IFERROR( VLOOKUP($G10,Liga16_1!$B:$Q,16,0), "")</f>
        <v>1216</v>
      </c>
      <c r="Q10" s="58">
        <f t="shared" si="3"/>
        <v>1239.5</v>
      </c>
      <c r="R10" s="59">
        <f t="shared" si="4"/>
        <v>1239.5</v>
      </c>
      <c r="S10" s="60" t="s">
        <v>216</v>
      </c>
      <c r="T10" s="61" t="s">
        <v>216</v>
      </c>
      <c r="U10" s="61" t="s">
        <v>216</v>
      </c>
      <c r="V10" s="61" t="s">
        <v>216</v>
      </c>
      <c r="W10" s="61" t="s">
        <v>216</v>
      </c>
      <c r="X10" s="61" t="s">
        <v>216</v>
      </c>
      <c r="Y10" s="61" t="s">
        <v>216</v>
      </c>
      <c r="Z10" s="61" t="s">
        <v>216</v>
      </c>
      <c r="AA10" s="61" t="s">
        <v>216</v>
      </c>
      <c r="AB10" s="62" t="s">
        <v>216</v>
      </c>
      <c r="AC10" s="63"/>
      <c r="AD10" s="62" t="s">
        <v>216</v>
      </c>
      <c r="AE10" s="62" t="s">
        <v>216</v>
      </c>
      <c r="AF10" s="67" t="s">
        <v>216</v>
      </c>
      <c r="AG10" s="62" t="s">
        <v>216</v>
      </c>
      <c r="AH10" s="62" t="s">
        <v>216</v>
      </c>
      <c r="AI10" s="62" t="s">
        <v>216</v>
      </c>
      <c r="AJ10" s="62" t="s">
        <v>216</v>
      </c>
      <c r="AK10" s="62" t="s">
        <v>216</v>
      </c>
      <c r="AL10" s="62" t="s">
        <v>216</v>
      </c>
      <c r="AM10" s="62" t="s">
        <v>216</v>
      </c>
      <c r="AN10" s="62" t="s">
        <v>216</v>
      </c>
      <c r="AO10" s="63" t="s">
        <v>216</v>
      </c>
    </row>
    <row r="11" spans="1:41">
      <c r="A11" s="48">
        <f t="shared" si="0"/>
        <v>9</v>
      </c>
      <c r="B11" s="49">
        <v>9</v>
      </c>
      <c r="C11" s="50" t="str">
        <f t="shared" si="1"/>
        <v>=</v>
      </c>
      <c r="D11" s="49">
        <f>COUNTIF($L$3:$L11,$L11)</f>
        <v>7</v>
      </c>
      <c r="E11" s="51">
        <v>7</v>
      </c>
      <c r="F11" s="50" t="str">
        <f t="shared" si="2"/>
        <v>=</v>
      </c>
      <c r="G11" s="52">
        <v>3475</v>
      </c>
      <c r="H11" s="53" t="s">
        <v>713</v>
      </c>
      <c r="I11" s="53" t="s">
        <v>1108</v>
      </c>
      <c r="J11" s="53" t="s">
        <v>1107</v>
      </c>
      <c r="K11" s="54">
        <v>1989</v>
      </c>
      <c r="L11" s="64" t="s">
        <v>230</v>
      </c>
      <c r="M11" s="55" t="s">
        <v>52</v>
      </c>
      <c r="N11" s="56">
        <v>9</v>
      </c>
      <c r="O11" s="57">
        <v>1231</v>
      </c>
      <c r="P11" s="57">
        <f>IFERROR( VLOOKUP($G11,Liga16_1!$B:$Q,16,0), "")</f>
        <v>1153</v>
      </c>
      <c r="Q11" s="58">
        <f t="shared" si="3"/>
        <v>1238</v>
      </c>
      <c r="R11" s="59">
        <f t="shared" si="4"/>
        <v>1192</v>
      </c>
      <c r="S11" s="60" t="s">
        <v>216</v>
      </c>
      <c r="T11" s="61" t="s">
        <v>216</v>
      </c>
      <c r="U11" s="61" t="s">
        <v>216</v>
      </c>
      <c r="V11" s="61" t="s">
        <v>216</v>
      </c>
      <c r="W11" s="61">
        <v>3</v>
      </c>
      <c r="X11" s="61" t="s">
        <v>216</v>
      </c>
      <c r="Y11" s="61" t="s">
        <v>216</v>
      </c>
      <c r="Z11" s="61" t="s">
        <v>216</v>
      </c>
      <c r="AA11" s="61" t="s">
        <v>216</v>
      </c>
      <c r="AB11" s="62" t="s">
        <v>216</v>
      </c>
      <c r="AC11" s="63"/>
      <c r="AD11" s="62" t="s">
        <v>216</v>
      </c>
      <c r="AE11" s="62" t="s">
        <v>216</v>
      </c>
      <c r="AF11" s="67" t="s">
        <v>216</v>
      </c>
      <c r="AG11" s="62" t="s">
        <v>216</v>
      </c>
      <c r="AH11" s="62" t="s">
        <v>216</v>
      </c>
      <c r="AI11" s="62" t="s">
        <v>216</v>
      </c>
      <c r="AJ11" s="62" t="s">
        <v>216</v>
      </c>
      <c r="AK11" s="62" t="s">
        <v>216</v>
      </c>
      <c r="AL11" s="62" t="s">
        <v>216</v>
      </c>
      <c r="AM11" s="62" t="s">
        <v>216</v>
      </c>
      <c r="AN11" s="62" t="s">
        <v>216</v>
      </c>
      <c r="AO11" s="63">
        <v>46</v>
      </c>
    </row>
    <row r="12" spans="1:41">
      <c r="A12" s="48">
        <f t="shared" si="0"/>
        <v>10</v>
      </c>
      <c r="B12" s="49">
        <v>10</v>
      </c>
      <c r="C12" s="50" t="str">
        <f t="shared" si="1"/>
        <v>=</v>
      </c>
      <c r="D12" s="49">
        <f>COUNTIF($L$3:$L12,$L12)</f>
        <v>2</v>
      </c>
      <c r="E12" s="51">
        <v>2</v>
      </c>
      <c r="F12" s="50" t="str">
        <f t="shared" si="2"/>
        <v>=</v>
      </c>
      <c r="G12" s="52">
        <v>2726</v>
      </c>
      <c r="H12" s="53" t="s">
        <v>506</v>
      </c>
      <c r="I12" s="53" t="s">
        <v>1109</v>
      </c>
      <c r="J12" s="53" t="s">
        <v>1107</v>
      </c>
      <c r="K12" s="54">
        <v>1995</v>
      </c>
      <c r="L12" s="64" t="s">
        <v>228</v>
      </c>
      <c r="M12" s="55" t="s">
        <v>52</v>
      </c>
      <c r="N12" s="56">
        <v>9</v>
      </c>
      <c r="O12" s="57"/>
      <c r="P12" s="57">
        <f>IFERROR( VLOOKUP($G12,Liga16_1!$B:$Q,16,0), "")</f>
        <v>1234</v>
      </c>
      <c r="Q12" s="58">
        <f t="shared" si="3"/>
        <v>1234</v>
      </c>
      <c r="R12" s="59">
        <f t="shared" si="4"/>
        <v>1234</v>
      </c>
      <c r="S12" s="60" t="s">
        <v>216</v>
      </c>
      <c r="T12" s="61" t="s">
        <v>216</v>
      </c>
      <c r="U12" s="61" t="s">
        <v>216</v>
      </c>
      <c r="V12" s="61" t="s">
        <v>216</v>
      </c>
      <c r="W12" s="61" t="s">
        <v>216</v>
      </c>
      <c r="X12" s="61"/>
      <c r="Y12" s="61"/>
      <c r="Z12" s="61"/>
      <c r="AA12" s="61"/>
      <c r="AB12" s="62" t="s">
        <v>216</v>
      </c>
      <c r="AC12" s="63"/>
      <c r="AD12" s="62" t="s">
        <v>216</v>
      </c>
      <c r="AE12" s="62" t="s">
        <v>216</v>
      </c>
      <c r="AF12" s="67" t="s">
        <v>216</v>
      </c>
      <c r="AG12" s="62" t="s">
        <v>216</v>
      </c>
      <c r="AH12" s="62" t="s">
        <v>216</v>
      </c>
      <c r="AI12" s="62" t="s">
        <v>216</v>
      </c>
      <c r="AJ12" s="62" t="s">
        <v>216</v>
      </c>
      <c r="AK12" s="62" t="s">
        <v>216</v>
      </c>
      <c r="AL12" s="62" t="s">
        <v>216</v>
      </c>
      <c r="AM12" s="62" t="s">
        <v>216</v>
      </c>
      <c r="AN12" s="62" t="s">
        <v>216</v>
      </c>
      <c r="AO12" s="63" t="s">
        <v>216</v>
      </c>
    </row>
    <row r="13" spans="1:41">
      <c r="A13" s="48">
        <f t="shared" si="0"/>
        <v>11</v>
      </c>
      <c r="B13" s="49">
        <v>11</v>
      </c>
      <c r="C13" s="50" t="str">
        <f t="shared" si="1"/>
        <v>=</v>
      </c>
      <c r="D13" s="49">
        <f>COUNTIF($L$3:$L13,$L13)</f>
        <v>8</v>
      </c>
      <c r="E13" s="51">
        <v>8</v>
      </c>
      <c r="F13" s="50" t="str">
        <f t="shared" si="2"/>
        <v>=</v>
      </c>
      <c r="G13" s="52">
        <v>3926</v>
      </c>
      <c r="H13" s="53" t="s">
        <v>1111</v>
      </c>
      <c r="I13" s="53" t="s">
        <v>1112</v>
      </c>
      <c r="J13" s="53" t="s">
        <v>1107</v>
      </c>
      <c r="K13" s="54">
        <v>1993</v>
      </c>
      <c r="L13" s="64" t="s">
        <v>230</v>
      </c>
      <c r="M13" s="55" t="s">
        <v>52</v>
      </c>
      <c r="N13" s="56">
        <v>9</v>
      </c>
      <c r="O13" s="57"/>
      <c r="P13" s="57" t="str">
        <f>IFERROR( VLOOKUP($G13,Liga16_1!$B:$Q,16,0), "")</f>
        <v/>
      </c>
      <c r="Q13" s="58">
        <f t="shared" si="3"/>
        <v>1222</v>
      </c>
      <c r="R13" s="59">
        <v>1222</v>
      </c>
      <c r="S13" s="60" t="s">
        <v>216</v>
      </c>
      <c r="T13" s="61" t="s">
        <v>216</v>
      </c>
      <c r="U13" s="61" t="s">
        <v>216</v>
      </c>
      <c r="V13" s="61" t="s">
        <v>216</v>
      </c>
      <c r="W13" s="61" t="s">
        <v>216</v>
      </c>
      <c r="X13" s="61"/>
      <c r="Y13" s="61"/>
      <c r="Z13" s="61"/>
      <c r="AA13" s="61"/>
      <c r="AB13" s="62" t="s">
        <v>216</v>
      </c>
      <c r="AC13" s="63"/>
      <c r="AD13" s="62" t="s">
        <v>216</v>
      </c>
      <c r="AE13" s="62" t="s">
        <v>216</v>
      </c>
      <c r="AF13" s="67" t="s">
        <v>216</v>
      </c>
      <c r="AG13" s="62" t="s">
        <v>216</v>
      </c>
      <c r="AH13" s="62" t="s">
        <v>216</v>
      </c>
      <c r="AI13" s="62" t="s">
        <v>216</v>
      </c>
      <c r="AJ13" s="62" t="s">
        <v>216</v>
      </c>
      <c r="AK13" s="62" t="s">
        <v>216</v>
      </c>
      <c r="AL13" s="62" t="s">
        <v>216</v>
      </c>
      <c r="AM13" s="62" t="s">
        <v>216</v>
      </c>
      <c r="AN13" s="62" t="s">
        <v>216</v>
      </c>
      <c r="AO13" s="63" t="s">
        <v>216</v>
      </c>
    </row>
    <row r="14" spans="1:41">
      <c r="A14" s="48">
        <f t="shared" si="0"/>
        <v>12</v>
      </c>
      <c r="B14" s="49">
        <v>12</v>
      </c>
      <c r="C14" s="50" t="str">
        <f t="shared" si="1"/>
        <v>=</v>
      </c>
      <c r="D14" s="49">
        <f>COUNTIF($L$3:$L14,$L14)</f>
        <v>9</v>
      </c>
      <c r="E14" s="51">
        <v>9</v>
      </c>
      <c r="F14" s="50" t="str">
        <f t="shared" si="2"/>
        <v>=</v>
      </c>
      <c r="G14" s="52">
        <v>27236</v>
      </c>
      <c r="H14" s="53" t="s">
        <v>865</v>
      </c>
      <c r="I14" s="53" t="s">
        <v>1113</v>
      </c>
      <c r="J14" s="53" t="s">
        <v>1107</v>
      </c>
      <c r="K14" s="54">
        <v>1986</v>
      </c>
      <c r="L14" s="64" t="s">
        <v>230</v>
      </c>
      <c r="M14" s="55" t="s">
        <v>52</v>
      </c>
      <c r="N14" s="56">
        <v>9</v>
      </c>
      <c r="O14" s="57">
        <v>1204</v>
      </c>
      <c r="P14" s="57">
        <f>IFERROR( VLOOKUP($G14,Liga16_1!$B:$Q,16,0), "")</f>
        <v>1208</v>
      </c>
      <c r="Q14" s="58">
        <f t="shared" si="3"/>
        <v>1206</v>
      </c>
      <c r="R14" s="59">
        <f t="shared" ref="R14:R45" si="5">AVERAGE(O14:P14)</f>
        <v>1206</v>
      </c>
      <c r="S14" s="60" t="s">
        <v>216</v>
      </c>
      <c r="T14" s="61" t="s">
        <v>216</v>
      </c>
      <c r="U14" s="61" t="s">
        <v>216</v>
      </c>
      <c r="V14" s="61" t="s">
        <v>216</v>
      </c>
      <c r="W14" s="61" t="s">
        <v>216</v>
      </c>
      <c r="X14" s="61"/>
      <c r="Y14" s="61"/>
      <c r="Z14" s="61"/>
      <c r="AA14" s="61">
        <v>8</v>
      </c>
      <c r="AB14" s="62" t="s">
        <v>216</v>
      </c>
      <c r="AC14" s="63"/>
      <c r="AD14" s="62" t="s">
        <v>216</v>
      </c>
      <c r="AE14" s="62" t="s">
        <v>216</v>
      </c>
      <c r="AF14" s="67" t="s">
        <v>216</v>
      </c>
      <c r="AG14" s="62" t="s">
        <v>216</v>
      </c>
      <c r="AH14" s="62" t="s">
        <v>216</v>
      </c>
      <c r="AI14" s="62" t="s">
        <v>216</v>
      </c>
      <c r="AJ14" s="62" t="s">
        <v>216</v>
      </c>
      <c r="AK14" s="62" t="s">
        <v>216</v>
      </c>
      <c r="AL14" s="62" t="s">
        <v>216</v>
      </c>
      <c r="AM14" s="62" t="s">
        <v>216</v>
      </c>
      <c r="AN14" s="62" t="s">
        <v>216</v>
      </c>
      <c r="AO14" s="63" t="s">
        <v>216</v>
      </c>
    </row>
    <row r="15" spans="1:41">
      <c r="A15" s="48">
        <f t="shared" si="0"/>
        <v>13</v>
      </c>
      <c r="B15" s="49">
        <v>13</v>
      </c>
      <c r="C15" s="50" t="str">
        <f t="shared" si="1"/>
        <v>=</v>
      </c>
      <c r="D15" s="49">
        <f>COUNTIF($L$3:$L15,$L15)</f>
        <v>3</v>
      </c>
      <c r="E15" s="51">
        <v>3</v>
      </c>
      <c r="F15" s="50" t="str">
        <f t="shared" si="2"/>
        <v>=</v>
      </c>
      <c r="G15" s="52">
        <v>50610</v>
      </c>
      <c r="H15" s="53" t="s">
        <v>625</v>
      </c>
      <c r="I15" s="53" t="s">
        <v>1106</v>
      </c>
      <c r="J15" s="53" t="s">
        <v>1107</v>
      </c>
      <c r="K15" s="54">
        <v>1995</v>
      </c>
      <c r="L15" s="64" t="s">
        <v>228</v>
      </c>
      <c r="M15" s="55" t="s">
        <v>52</v>
      </c>
      <c r="N15" s="56">
        <v>8</v>
      </c>
      <c r="O15" s="57">
        <v>1188</v>
      </c>
      <c r="P15" s="57">
        <f>IFERROR( VLOOKUP($G15,Liga16_1!$B:$Q,16,0), "")</f>
        <v>1198</v>
      </c>
      <c r="Q15" s="58">
        <f t="shared" si="3"/>
        <v>1193</v>
      </c>
      <c r="R15" s="59">
        <f t="shared" si="5"/>
        <v>1193</v>
      </c>
      <c r="S15" s="60" t="s">
        <v>216</v>
      </c>
      <c r="T15" s="61" t="s">
        <v>216</v>
      </c>
      <c r="U15" s="61" t="s">
        <v>216</v>
      </c>
      <c r="V15" s="61" t="s">
        <v>216</v>
      </c>
      <c r="W15" s="61" t="s">
        <v>216</v>
      </c>
      <c r="X15" s="61" t="s">
        <v>216</v>
      </c>
      <c r="Y15" s="61">
        <v>20</v>
      </c>
      <c r="Z15" s="61">
        <v>18</v>
      </c>
      <c r="AA15" s="61" t="s">
        <v>216</v>
      </c>
      <c r="AB15" s="62" t="s">
        <v>216</v>
      </c>
      <c r="AC15" s="63"/>
      <c r="AD15" s="62" t="s">
        <v>216</v>
      </c>
      <c r="AE15" s="62" t="s">
        <v>216</v>
      </c>
      <c r="AF15" s="67" t="s">
        <v>216</v>
      </c>
      <c r="AG15" s="62" t="s">
        <v>216</v>
      </c>
      <c r="AH15" s="62" t="s">
        <v>216</v>
      </c>
      <c r="AI15" s="62" t="s">
        <v>216</v>
      </c>
      <c r="AJ15" s="62" t="s">
        <v>216</v>
      </c>
      <c r="AK15" s="62" t="s">
        <v>216</v>
      </c>
      <c r="AL15" s="62" t="s">
        <v>216</v>
      </c>
      <c r="AM15" s="62" t="s">
        <v>216</v>
      </c>
      <c r="AN15" s="62" t="s">
        <v>216</v>
      </c>
      <c r="AO15" s="63" t="s">
        <v>216</v>
      </c>
    </row>
    <row r="16" spans="1:41">
      <c r="A16" s="48">
        <f t="shared" si="0"/>
        <v>14</v>
      </c>
      <c r="B16" s="49">
        <v>14</v>
      </c>
      <c r="C16" s="50" t="str">
        <f t="shared" si="1"/>
        <v>=</v>
      </c>
      <c r="D16" s="49">
        <f>COUNTIF($L$3:$L16,$L16)</f>
        <v>1</v>
      </c>
      <c r="E16" s="51">
        <v>1</v>
      </c>
      <c r="F16" s="50" t="str">
        <f t="shared" si="2"/>
        <v>=</v>
      </c>
      <c r="G16" s="52">
        <v>4037</v>
      </c>
      <c r="H16" s="53" t="s">
        <v>853</v>
      </c>
      <c r="I16" s="53" t="s">
        <v>1110</v>
      </c>
      <c r="J16" s="53" t="s">
        <v>1107</v>
      </c>
      <c r="K16" s="54">
        <v>1975</v>
      </c>
      <c r="L16" s="64" t="s">
        <v>232</v>
      </c>
      <c r="M16" s="55" t="s">
        <v>52</v>
      </c>
      <c r="N16" s="56">
        <v>8</v>
      </c>
      <c r="O16" s="57">
        <v>1189</v>
      </c>
      <c r="P16" s="57">
        <f>IFERROR( VLOOKUP($G16,Liga16_1!$B:$Q,16,0), "")</f>
        <v>1164</v>
      </c>
      <c r="Q16" s="58">
        <f t="shared" si="3"/>
        <v>1176.5</v>
      </c>
      <c r="R16" s="59">
        <f t="shared" si="5"/>
        <v>1176.5</v>
      </c>
      <c r="S16" s="60" t="s">
        <v>216</v>
      </c>
      <c r="T16" s="61" t="s">
        <v>216</v>
      </c>
      <c r="U16" s="61" t="s">
        <v>216</v>
      </c>
      <c r="V16" s="61" t="s">
        <v>216</v>
      </c>
      <c r="W16" s="61" t="s">
        <v>216</v>
      </c>
      <c r="X16" s="61" t="s">
        <v>216</v>
      </c>
      <c r="Y16" s="61" t="s">
        <v>216</v>
      </c>
      <c r="Z16" s="61" t="s">
        <v>216</v>
      </c>
      <c r="AA16" s="61" t="s">
        <v>216</v>
      </c>
      <c r="AB16" s="62" t="s">
        <v>216</v>
      </c>
      <c r="AC16" s="63"/>
      <c r="AD16" s="62" t="s">
        <v>216</v>
      </c>
      <c r="AE16" s="62" t="s">
        <v>216</v>
      </c>
      <c r="AF16" s="67" t="s">
        <v>216</v>
      </c>
      <c r="AG16" s="62" t="s">
        <v>216</v>
      </c>
      <c r="AH16" s="62" t="s">
        <v>216</v>
      </c>
      <c r="AI16" s="62" t="s">
        <v>216</v>
      </c>
      <c r="AJ16" s="62" t="s">
        <v>216</v>
      </c>
      <c r="AK16" s="62" t="s">
        <v>216</v>
      </c>
      <c r="AL16" s="62" t="s">
        <v>216</v>
      </c>
      <c r="AM16" s="62" t="s">
        <v>216</v>
      </c>
      <c r="AN16" s="62" t="s">
        <v>216</v>
      </c>
      <c r="AO16" s="63" t="s">
        <v>216</v>
      </c>
    </row>
    <row r="17" spans="1:41">
      <c r="A17" s="48">
        <f t="shared" si="0"/>
        <v>15</v>
      </c>
      <c r="B17" s="49">
        <v>15</v>
      </c>
      <c r="C17" s="50" t="str">
        <f t="shared" si="1"/>
        <v>=</v>
      </c>
      <c r="D17" s="49">
        <f>COUNTIF($L$3:$L17,$L17)</f>
        <v>4</v>
      </c>
      <c r="E17" s="51">
        <v>4</v>
      </c>
      <c r="F17" s="50" t="str">
        <f t="shared" si="2"/>
        <v>=</v>
      </c>
      <c r="G17" s="52">
        <v>17426</v>
      </c>
      <c r="H17" s="53" t="s">
        <v>440</v>
      </c>
      <c r="I17" s="53" t="s">
        <v>1112</v>
      </c>
      <c r="J17" s="53" t="s">
        <v>1107</v>
      </c>
      <c r="K17" s="54">
        <v>1994</v>
      </c>
      <c r="L17" s="64" t="s">
        <v>228</v>
      </c>
      <c r="M17" s="55" t="s">
        <v>52</v>
      </c>
      <c r="N17" s="56">
        <v>8</v>
      </c>
      <c r="O17" s="57">
        <v>1164.5</v>
      </c>
      <c r="P17" s="57">
        <f>IFERROR( VLOOKUP($G17,Liga16_1!$B:$Q,16,0), "")</f>
        <v>1164</v>
      </c>
      <c r="Q17" s="58">
        <f t="shared" si="3"/>
        <v>1164.25</v>
      </c>
      <c r="R17" s="59">
        <f t="shared" si="5"/>
        <v>1164.25</v>
      </c>
      <c r="S17" s="60" t="s">
        <v>216</v>
      </c>
      <c r="T17" s="61" t="s">
        <v>216</v>
      </c>
      <c r="U17" s="61" t="s">
        <v>216</v>
      </c>
      <c r="V17" s="61" t="s">
        <v>216</v>
      </c>
      <c r="W17" s="61">
        <v>24</v>
      </c>
      <c r="X17" s="61" t="s">
        <v>216</v>
      </c>
      <c r="Y17" s="61">
        <v>-42</v>
      </c>
      <c r="Z17" s="61">
        <v>-44</v>
      </c>
      <c r="AA17" s="61" t="s">
        <v>216</v>
      </c>
      <c r="AB17" s="62" t="s">
        <v>216</v>
      </c>
      <c r="AC17" s="63"/>
      <c r="AD17" s="62" t="s">
        <v>216</v>
      </c>
      <c r="AE17" s="62" t="s">
        <v>216</v>
      </c>
      <c r="AF17" s="67" t="s">
        <v>216</v>
      </c>
      <c r="AG17" s="62" t="s">
        <v>216</v>
      </c>
      <c r="AH17" s="62" t="s">
        <v>216</v>
      </c>
      <c r="AI17" s="62" t="s">
        <v>216</v>
      </c>
      <c r="AJ17" s="62" t="s">
        <v>216</v>
      </c>
      <c r="AK17" s="62" t="s">
        <v>216</v>
      </c>
      <c r="AL17" s="62" t="s">
        <v>216</v>
      </c>
      <c r="AM17" s="62" t="s">
        <v>216</v>
      </c>
      <c r="AN17" s="62" t="s">
        <v>216</v>
      </c>
      <c r="AO17" s="63" t="s">
        <v>216</v>
      </c>
    </row>
    <row r="18" spans="1:41">
      <c r="A18" s="48">
        <f t="shared" si="0"/>
        <v>16</v>
      </c>
      <c r="B18" s="49">
        <v>16</v>
      </c>
      <c r="C18" s="50" t="str">
        <f t="shared" si="1"/>
        <v>=</v>
      </c>
      <c r="D18" s="49">
        <f>COUNTIF($L$3:$L18,$L18)</f>
        <v>10</v>
      </c>
      <c r="E18" s="51">
        <v>10</v>
      </c>
      <c r="F18" s="50" t="str">
        <f t="shared" si="2"/>
        <v>=</v>
      </c>
      <c r="G18" s="52">
        <v>5013</v>
      </c>
      <c r="H18" s="53" t="s">
        <v>662</v>
      </c>
      <c r="I18" s="53" t="s">
        <v>1112</v>
      </c>
      <c r="J18" s="53" t="s">
        <v>1107</v>
      </c>
      <c r="K18" s="54">
        <v>1991</v>
      </c>
      <c r="L18" s="64" t="s">
        <v>230</v>
      </c>
      <c r="M18" s="55" t="s">
        <v>52</v>
      </c>
      <c r="N18" s="56">
        <v>8</v>
      </c>
      <c r="O18" s="57">
        <v>1120</v>
      </c>
      <c r="P18" s="57">
        <f>IFERROR( VLOOKUP($G18,Liga16_1!$B:$Q,16,0), "")</f>
        <v>1125</v>
      </c>
      <c r="Q18" s="58">
        <f t="shared" si="3"/>
        <v>1160.5</v>
      </c>
      <c r="R18" s="59">
        <f t="shared" si="5"/>
        <v>1122.5</v>
      </c>
      <c r="S18" s="60">
        <v>-13</v>
      </c>
      <c r="T18" s="61">
        <v>-1</v>
      </c>
      <c r="U18" s="61" t="s">
        <v>216</v>
      </c>
      <c r="V18" s="61">
        <v>2</v>
      </c>
      <c r="W18" s="61">
        <v>14</v>
      </c>
      <c r="X18" s="61" t="s">
        <v>216</v>
      </c>
      <c r="Y18" s="61" t="s">
        <v>216</v>
      </c>
      <c r="Z18" s="61">
        <v>2</v>
      </c>
      <c r="AA18" s="61" t="s">
        <v>216</v>
      </c>
      <c r="AB18" s="62" t="s">
        <v>216</v>
      </c>
      <c r="AC18" s="63"/>
      <c r="AD18" s="62" t="s">
        <v>216</v>
      </c>
      <c r="AE18" s="62" t="s">
        <v>216</v>
      </c>
      <c r="AF18" s="67" t="s">
        <v>216</v>
      </c>
      <c r="AG18" s="62" t="s">
        <v>216</v>
      </c>
      <c r="AH18" s="62" t="s">
        <v>216</v>
      </c>
      <c r="AI18" s="62" t="s">
        <v>216</v>
      </c>
      <c r="AJ18" s="62" t="s">
        <v>216</v>
      </c>
      <c r="AK18" s="62" t="s">
        <v>216</v>
      </c>
      <c r="AL18" s="62" t="s">
        <v>216</v>
      </c>
      <c r="AM18" s="62" t="s">
        <v>216</v>
      </c>
      <c r="AN18" s="62" t="s">
        <v>216</v>
      </c>
      <c r="AO18" s="63">
        <v>38</v>
      </c>
    </row>
    <row r="19" spans="1:41">
      <c r="A19" s="48">
        <f t="shared" si="0"/>
        <v>17</v>
      </c>
      <c r="B19" s="49">
        <v>17</v>
      </c>
      <c r="C19" s="50" t="str">
        <f t="shared" si="1"/>
        <v>=</v>
      </c>
      <c r="D19" s="49">
        <f>COUNTIF($L$3:$L19,$L19)</f>
        <v>5</v>
      </c>
      <c r="E19" s="51">
        <v>5</v>
      </c>
      <c r="F19" s="50" t="str">
        <f t="shared" si="2"/>
        <v>=</v>
      </c>
      <c r="G19" s="52">
        <v>6162</v>
      </c>
      <c r="H19" s="53" t="s">
        <v>1019</v>
      </c>
      <c r="I19" s="53" t="s">
        <v>1109</v>
      </c>
      <c r="J19" s="53" t="s">
        <v>1107</v>
      </c>
      <c r="K19" s="54">
        <v>1994</v>
      </c>
      <c r="L19" s="64" t="s">
        <v>228</v>
      </c>
      <c r="M19" s="55" t="s">
        <v>52</v>
      </c>
      <c r="N19" s="56">
        <v>8</v>
      </c>
      <c r="O19" s="57">
        <v>1207.5</v>
      </c>
      <c r="P19" s="57">
        <f>IFERROR( VLOOKUP($G19,Liga16_1!$B:$Q,16,0), "")</f>
        <v>1112</v>
      </c>
      <c r="Q19" s="58">
        <f t="shared" si="3"/>
        <v>1159.75</v>
      </c>
      <c r="R19" s="59">
        <f t="shared" si="5"/>
        <v>1159.75</v>
      </c>
      <c r="S19" s="60" t="s">
        <v>216</v>
      </c>
      <c r="T19" s="61" t="s">
        <v>216</v>
      </c>
      <c r="U19" s="61">
        <v>10</v>
      </c>
      <c r="V19" s="61" t="s">
        <v>216</v>
      </c>
      <c r="W19" s="61">
        <v>11</v>
      </c>
      <c r="X19" s="61" t="s">
        <v>216</v>
      </c>
      <c r="Y19" s="61" t="s">
        <v>216</v>
      </c>
      <c r="Z19" s="61" t="s">
        <v>216</v>
      </c>
      <c r="AA19" s="61" t="s">
        <v>216</v>
      </c>
      <c r="AB19" s="62" t="s">
        <v>216</v>
      </c>
      <c r="AC19" s="63"/>
      <c r="AD19" s="62" t="s">
        <v>216</v>
      </c>
      <c r="AE19" s="62" t="s">
        <v>216</v>
      </c>
      <c r="AF19" s="67" t="s">
        <v>216</v>
      </c>
      <c r="AG19" s="62" t="s">
        <v>216</v>
      </c>
      <c r="AH19" s="62" t="s">
        <v>216</v>
      </c>
      <c r="AI19" s="62" t="s">
        <v>216</v>
      </c>
      <c r="AJ19" s="62" t="s">
        <v>216</v>
      </c>
      <c r="AK19" s="62" t="s">
        <v>216</v>
      </c>
      <c r="AL19" s="62" t="s">
        <v>216</v>
      </c>
      <c r="AM19" s="62" t="s">
        <v>216</v>
      </c>
      <c r="AN19" s="62" t="s">
        <v>216</v>
      </c>
      <c r="AO19" s="63" t="s">
        <v>216</v>
      </c>
    </row>
    <row r="20" spans="1:41">
      <c r="A20" s="48">
        <f t="shared" si="0"/>
        <v>18</v>
      </c>
      <c r="B20" s="49">
        <v>18</v>
      </c>
      <c r="C20" s="50" t="str">
        <f t="shared" si="1"/>
        <v>=</v>
      </c>
      <c r="D20" s="49">
        <f>COUNTIF($L$3:$L20,$L20)</f>
        <v>11</v>
      </c>
      <c r="E20" s="51">
        <v>11</v>
      </c>
      <c r="F20" s="50" t="str">
        <f t="shared" si="2"/>
        <v>=</v>
      </c>
      <c r="G20" s="52">
        <v>3834</v>
      </c>
      <c r="H20" s="53" t="s">
        <v>1016</v>
      </c>
      <c r="I20" s="53" t="s">
        <v>1114</v>
      </c>
      <c r="J20" s="53" t="s">
        <v>1107</v>
      </c>
      <c r="K20" s="54">
        <v>1992</v>
      </c>
      <c r="L20" s="64" t="s">
        <v>230</v>
      </c>
      <c r="M20" s="55" t="s">
        <v>52</v>
      </c>
      <c r="N20" s="56">
        <v>8</v>
      </c>
      <c r="O20" s="57">
        <v>1161</v>
      </c>
      <c r="P20" s="57">
        <f>IFERROR( VLOOKUP($G20,Liga16_1!$B:$Q,16,0), "")</f>
        <v>1145</v>
      </c>
      <c r="Q20" s="58">
        <f t="shared" si="3"/>
        <v>1153</v>
      </c>
      <c r="R20" s="59">
        <f t="shared" si="5"/>
        <v>1153</v>
      </c>
      <c r="S20" s="60" t="s">
        <v>216</v>
      </c>
      <c r="T20" s="61" t="s">
        <v>216</v>
      </c>
      <c r="U20" s="61" t="s">
        <v>216</v>
      </c>
      <c r="V20" s="61">
        <v>5</v>
      </c>
      <c r="W20" s="61" t="s">
        <v>216</v>
      </c>
      <c r="X20" s="61" t="s">
        <v>216</v>
      </c>
      <c r="Y20" s="61" t="s">
        <v>216</v>
      </c>
      <c r="Z20" s="61" t="s">
        <v>216</v>
      </c>
      <c r="AA20" s="61" t="s">
        <v>216</v>
      </c>
      <c r="AB20" s="62" t="s">
        <v>216</v>
      </c>
      <c r="AC20" s="63"/>
      <c r="AD20" s="62" t="s">
        <v>216</v>
      </c>
      <c r="AE20" s="62" t="s">
        <v>216</v>
      </c>
      <c r="AF20" s="67" t="s">
        <v>216</v>
      </c>
      <c r="AG20" s="62" t="s">
        <v>216</v>
      </c>
      <c r="AH20" s="62" t="s">
        <v>216</v>
      </c>
      <c r="AI20" s="62" t="s">
        <v>216</v>
      </c>
      <c r="AJ20" s="62" t="s">
        <v>216</v>
      </c>
      <c r="AK20" s="62" t="s">
        <v>216</v>
      </c>
      <c r="AL20" s="62" t="s">
        <v>216</v>
      </c>
      <c r="AM20" s="62" t="s">
        <v>216</v>
      </c>
      <c r="AN20" s="62" t="s">
        <v>216</v>
      </c>
      <c r="AO20" s="63" t="s">
        <v>216</v>
      </c>
    </row>
    <row r="21" spans="1:41">
      <c r="A21" s="48">
        <f t="shared" si="0"/>
        <v>19</v>
      </c>
      <c r="B21" s="49">
        <v>19</v>
      </c>
      <c r="C21" s="50" t="str">
        <f t="shared" si="1"/>
        <v>=</v>
      </c>
      <c r="D21" s="49">
        <f>COUNTIF($L$3:$L21,$L21)</f>
        <v>12</v>
      </c>
      <c r="E21" s="51">
        <v>12</v>
      </c>
      <c r="F21" s="50" t="str">
        <f t="shared" si="2"/>
        <v>=</v>
      </c>
      <c r="G21" s="52">
        <v>1812</v>
      </c>
      <c r="H21" s="53" t="s">
        <v>805</v>
      </c>
      <c r="I21" s="53" t="s">
        <v>1109</v>
      </c>
      <c r="J21" s="53" t="s">
        <v>1107</v>
      </c>
      <c r="K21" s="54">
        <v>1978</v>
      </c>
      <c r="L21" s="64" t="s">
        <v>230</v>
      </c>
      <c r="M21" s="55" t="s">
        <v>52</v>
      </c>
      <c r="N21" s="56">
        <v>8</v>
      </c>
      <c r="O21" s="57">
        <v>1168.5</v>
      </c>
      <c r="P21" s="57">
        <f>IFERROR( VLOOKUP($G21,Liga16_1!$B:$Q,16,0), "")</f>
        <v>1132</v>
      </c>
      <c r="Q21" s="58">
        <f t="shared" si="3"/>
        <v>1150.25</v>
      </c>
      <c r="R21" s="59">
        <f t="shared" si="5"/>
        <v>1150.25</v>
      </c>
      <c r="S21" s="60" t="s">
        <v>216</v>
      </c>
      <c r="T21" s="61" t="s">
        <v>216</v>
      </c>
      <c r="U21" s="61" t="s">
        <v>216</v>
      </c>
      <c r="V21" s="61" t="s">
        <v>216</v>
      </c>
      <c r="W21" s="61" t="s">
        <v>216</v>
      </c>
      <c r="X21" s="61" t="s">
        <v>216</v>
      </c>
      <c r="Y21" s="61" t="s">
        <v>216</v>
      </c>
      <c r="Z21" s="61" t="s">
        <v>216</v>
      </c>
      <c r="AA21" s="61" t="s">
        <v>216</v>
      </c>
      <c r="AB21" s="62" t="s">
        <v>216</v>
      </c>
      <c r="AC21" s="63"/>
      <c r="AD21" s="62" t="s">
        <v>216</v>
      </c>
      <c r="AE21" s="62" t="s">
        <v>216</v>
      </c>
      <c r="AF21" s="67" t="s">
        <v>216</v>
      </c>
      <c r="AG21" s="62" t="s">
        <v>216</v>
      </c>
      <c r="AH21" s="62" t="s">
        <v>216</v>
      </c>
      <c r="AI21" s="62" t="s">
        <v>216</v>
      </c>
      <c r="AJ21" s="62" t="s">
        <v>216</v>
      </c>
      <c r="AK21" s="62" t="s">
        <v>216</v>
      </c>
      <c r="AL21" s="62" t="s">
        <v>216</v>
      </c>
      <c r="AM21" s="62" t="s">
        <v>216</v>
      </c>
      <c r="AN21" s="62" t="s">
        <v>216</v>
      </c>
      <c r="AO21" s="63" t="s">
        <v>216</v>
      </c>
    </row>
    <row r="22" spans="1:41">
      <c r="A22" s="48">
        <f t="shared" si="0"/>
        <v>20</v>
      </c>
      <c r="B22" s="49">
        <v>20</v>
      </c>
      <c r="C22" s="50" t="str">
        <f t="shared" si="1"/>
        <v>=</v>
      </c>
      <c r="D22" s="49">
        <f>COUNTIF($L$3:$L22,$L22)</f>
        <v>1</v>
      </c>
      <c r="E22" s="51">
        <v>1</v>
      </c>
      <c r="F22" s="50" t="str">
        <f t="shared" si="2"/>
        <v>=</v>
      </c>
      <c r="G22" s="52">
        <v>3905</v>
      </c>
      <c r="H22" s="53" t="s">
        <v>519</v>
      </c>
      <c r="I22" s="53" t="s">
        <v>1108</v>
      </c>
      <c r="J22" s="53" t="s">
        <v>1107</v>
      </c>
      <c r="K22" s="54">
        <v>1992</v>
      </c>
      <c r="L22" s="64" t="s">
        <v>229</v>
      </c>
      <c r="M22" s="55" t="s">
        <v>55</v>
      </c>
      <c r="N22" s="56">
        <v>8</v>
      </c>
      <c r="O22" s="57">
        <v>1113</v>
      </c>
      <c r="P22" s="57">
        <f>IFERROR( VLOOKUP($G22,Liga16_1!$B:$Q,16,0), "")</f>
        <v>1102</v>
      </c>
      <c r="Q22" s="58">
        <f t="shared" si="3"/>
        <v>1143.5</v>
      </c>
      <c r="R22" s="59">
        <f t="shared" si="5"/>
        <v>1107.5</v>
      </c>
      <c r="S22" s="60" t="s">
        <v>216</v>
      </c>
      <c r="T22" s="61" t="s">
        <v>216</v>
      </c>
      <c r="U22" s="61" t="s">
        <v>216</v>
      </c>
      <c r="V22" s="61" t="s">
        <v>216</v>
      </c>
      <c r="W22" s="61" t="s">
        <v>216</v>
      </c>
      <c r="X22" s="61" t="s">
        <v>216</v>
      </c>
      <c r="Y22" s="61" t="s">
        <v>216</v>
      </c>
      <c r="Z22" s="61" t="s">
        <v>216</v>
      </c>
      <c r="AA22" s="61" t="s">
        <v>216</v>
      </c>
      <c r="AB22" s="62" t="s">
        <v>216</v>
      </c>
      <c r="AC22" s="63"/>
      <c r="AD22" s="62" t="s">
        <v>216</v>
      </c>
      <c r="AE22" s="62" t="s">
        <v>216</v>
      </c>
      <c r="AF22" s="67" t="s">
        <v>216</v>
      </c>
      <c r="AG22" s="62" t="s">
        <v>216</v>
      </c>
      <c r="AH22" s="62" t="s">
        <v>216</v>
      </c>
      <c r="AI22" s="62" t="s">
        <v>216</v>
      </c>
      <c r="AJ22" s="62" t="s">
        <v>216</v>
      </c>
      <c r="AK22" s="62" t="s">
        <v>216</v>
      </c>
      <c r="AL22" s="62" t="s">
        <v>216</v>
      </c>
      <c r="AM22" s="62" t="s">
        <v>216</v>
      </c>
      <c r="AN22" s="62" t="s">
        <v>216</v>
      </c>
      <c r="AO22" s="63">
        <v>36</v>
      </c>
    </row>
    <row r="23" spans="1:41">
      <c r="A23" s="48">
        <f t="shared" si="0"/>
        <v>21</v>
      </c>
      <c r="B23" s="49">
        <v>21</v>
      </c>
      <c r="C23" s="50" t="str">
        <f t="shared" si="1"/>
        <v>=</v>
      </c>
      <c r="D23" s="49">
        <f>COUNTIF($L$3:$L23,$L23)</f>
        <v>13</v>
      </c>
      <c r="E23" s="51">
        <v>13</v>
      </c>
      <c r="F23" s="50" t="str">
        <f t="shared" si="2"/>
        <v>=</v>
      </c>
      <c r="G23" s="52">
        <v>11080</v>
      </c>
      <c r="H23" s="53" t="s">
        <v>1098</v>
      </c>
      <c r="I23" s="53" t="s">
        <v>1115</v>
      </c>
      <c r="J23" s="53" t="s">
        <v>1107</v>
      </c>
      <c r="K23" s="54">
        <v>1978</v>
      </c>
      <c r="L23" s="64" t="s">
        <v>230</v>
      </c>
      <c r="M23" s="55" t="s">
        <v>52</v>
      </c>
      <c r="N23" s="56">
        <v>8</v>
      </c>
      <c r="O23" s="57">
        <v>1139</v>
      </c>
      <c r="P23" s="57" t="str">
        <f>IFERROR( VLOOKUP($G23,Liga16_1!$B:$Q,16,0), "")</f>
        <v/>
      </c>
      <c r="Q23" s="58">
        <f t="shared" si="3"/>
        <v>1139</v>
      </c>
      <c r="R23" s="59">
        <f t="shared" si="5"/>
        <v>1139</v>
      </c>
      <c r="S23" s="60" t="s">
        <v>216</v>
      </c>
      <c r="T23" s="61" t="s">
        <v>216</v>
      </c>
      <c r="U23" s="61" t="s">
        <v>216</v>
      </c>
      <c r="V23" s="61" t="s">
        <v>216</v>
      </c>
      <c r="W23" s="61" t="s">
        <v>216</v>
      </c>
      <c r="X23" s="61" t="s">
        <v>216</v>
      </c>
      <c r="Y23" s="61" t="s">
        <v>216</v>
      </c>
      <c r="Z23" s="61" t="s">
        <v>216</v>
      </c>
      <c r="AA23" s="61" t="s">
        <v>216</v>
      </c>
      <c r="AB23" s="62" t="s">
        <v>216</v>
      </c>
      <c r="AC23" s="63"/>
      <c r="AD23" s="62" t="s">
        <v>216</v>
      </c>
      <c r="AE23" s="62" t="s">
        <v>216</v>
      </c>
      <c r="AF23" s="67" t="s">
        <v>216</v>
      </c>
      <c r="AG23" s="62" t="s">
        <v>216</v>
      </c>
      <c r="AH23" s="62" t="s">
        <v>216</v>
      </c>
      <c r="AI23" s="62" t="s">
        <v>216</v>
      </c>
      <c r="AJ23" s="62" t="s">
        <v>216</v>
      </c>
      <c r="AK23" s="62" t="s">
        <v>216</v>
      </c>
      <c r="AL23" s="62" t="s">
        <v>216</v>
      </c>
      <c r="AM23" s="62" t="s">
        <v>216</v>
      </c>
      <c r="AN23" s="62" t="s">
        <v>216</v>
      </c>
      <c r="AO23" s="63" t="s">
        <v>216</v>
      </c>
    </row>
    <row r="24" spans="1:41">
      <c r="A24" s="48">
        <f t="shared" si="0"/>
        <v>22</v>
      </c>
      <c r="B24" s="49">
        <v>22</v>
      </c>
      <c r="C24" s="50" t="str">
        <f t="shared" si="1"/>
        <v>=</v>
      </c>
      <c r="D24" s="49">
        <f>COUNTIF($L$3:$L24,$L24)</f>
        <v>2</v>
      </c>
      <c r="E24" s="51">
        <v>2</v>
      </c>
      <c r="F24" s="50" t="str">
        <f t="shared" si="2"/>
        <v>=</v>
      </c>
      <c r="G24" s="52">
        <v>3909</v>
      </c>
      <c r="H24" s="53" t="s">
        <v>525</v>
      </c>
      <c r="I24" s="53" t="s">
        <v>1109</v>
      </c>
      <c r="J24" s="53" t="s">
        <v>1107</v>
      </c>
      <c r="K24" s="54">
        <v>1993</v>
      </c>
      <c r="L24" s="64" t="s">
        <v>229</v>
      </c>
      <c r="M24" s="55" t="s">
        <v>55</v>
      </c>
      <c r="N24" s="56">
        <v>8</v>
      </c>
      <c r="O24" s="57"/>
      <c r="P24" s="57">
        <f>IFERROR( VLOOKUP($G24,Liga16_1!$B:$Q,16,0), "")</f>
        <v>1138</v>
      </c>
      <c r="Q24" s="58">
        <f t="shared" si="3"/>
        <v>1138</v>
      </c>
      <c r="R24" s="59">
        <f t="shared" si="5"/>
        <v>1138</v>
      </c>
      <c r="S24" s="60" t="s">
        <v>216</v>
      </c>
      <c r="T24" s="61" t="s">
        <v>216</v>
      </c>
      <c r="U24" s="61" t="s">
        <v>216</v>
      </c>
      <c r="V24" s="61" t="s">
        <v>216</v>
      </c>
      <c r="W24" s="61" t="s">
        <v>216</v>
      </c>
      <c r="X24" s="61"/>
      <c r="Y24" s="61"/>
      <c r="Z24" s="61"/>
      <c r="AA24" s="61"/>
      <c r="AB24" s="62" t="s">
        <v>216</v>
      </c>
      <c r="AC24" s="63"/>
      <c r="AD24" s="62" t="s">
        <v>216</v>
      </c>
      <c r="AE24" s="62" t="s">
        <v>216</v>
      </c>
      <c r="AF24" s="67" t="s">
        <v>216</v>
      </c>
      <c r="AG24" s="62" t="s">
        <v>216</v>
      </c>
      <c r="AH24" s="62" t="s">
        <v>216</v>
      </c>
      <c r="AI24" s="62" t="s">
        <v>216</v>
      </c>
      <c r="AJ24" s="62" t="s">
        <v>216</v>
      </c>
      <c r="AK24" s="62" t="s">
        <v>216</v>
      </c>
      <c r="AL24" s="62" t="s">
        <v>216</v>
      </c>
      <c r="AM24" s="62" t="s">
        <v>216</v>
      </c>
      <c r="AN24" s="62" t="s">
        <v>216</v>
      </c>
      <c r="AO24" s="63" t="s">
        <v>216</v>
      </c>
    </row>
    <row r="25" spans="1:41">
      <c r="A25" s="48">
        <f t="shared" si="0"/>
        <v>23</v>
      </c>
      <c r="B25" s="49">
        <v>23</v>
      </c>
      <c r="C25" s="50" t="str">
        <f t="shared" si="1"/>
        <v>=</v>
      </c>
      <c r="D25" s="49">
        <f>COUNTIF($L$3:$L25,$L25)</f>
        <v>2</v>
      </c>
      <c r="E25" s="51">
        <v>2</v>
      </c>
      <c r="F25" s="50" t="str">
        <f t="shared" si="2"/>
        <v>=</v>
      </c>
      <c r="G25" s="52">
        <v>1170</v>
      </c>
      <c r="H25" s="53" t="s">
        <v>1116</v>
      </c>
      <c r="I25" s="53" t="s">
        <v>1117</v>
      </c>
      <c r="J25" s="53" t="s">
        <v>1118</v>
      </c>
      <c r="K25" s="54">
        <v>1969</v>
      </c>
      <c r="L25" s="64" t="s">
        <v>232</v>
      </c>
      <c r="M25" s="55" t="s">
        <v>52</v>
      </c>
      <c r="N25" s="56">
        <v>8</v>
      </c>
      <c r="O25" s="57">
        <v>1136</v>
      </c>
      <c r="P25" s="57" t="str">
        <f>IFERROR( VLOOKUP($G25,Liga16_1!$B:$Q,16,0), "")</f>
        <v/>
      </c>
      <c r="Q25" s="58">
        <f t="shared" si="3"/>
        <v>1136</v>
      </c>
      <c r="R25" s="59">
        <f t="shared" si="5"/>
        <v>1136</v>
      </c>
      <c r="S25" s="60">
        <v>-31</v>
      </c>
      <c r="T25" s="61" t="s">
        <v>216</v>
      </c>
      <c r="U25" s="61" t="s">
        <v>216</v>
      </c>
      <c r="V25" s="61" t="s">
        <v>216</v>
      </c>
      <c r="W25" s="61" t="s">
        <v>216</v>
      </c>
      <c r="X25" s="61" t="s">
        <v>216</v>
      </c>
      <c r="Y25" s="61" t="s">
        <v>216</v>
      </c>
      <c r="Z25" s="61" t="s">
        <v>216</v>
      </c>
      <c r="AA25" s="61" t="s">
        <v>216</v>
      </c>
      <c r="AB25" s="62" t="s">
        <v>216</v>
      </c>
      <c r="AC25" s="63"/>
      <c r="AD25" s="62" t="s">
        <v>216</v>
      </c>
      <c r="AE25" s="62" t="s">
        <v>216</v>
      </c>
      <c r="AF25" s="67" t="s">
        <v>216</v>
      </c>
      <c r="AG25" s="62" t="s">
        <v>216</v>
      </c>
      <c r="AH25" s="62" t="s">
        <v>216</v>
      </c>
      <c r="AI25" s="62" t="s">
        <v>216</v>
      </c>
      <c r="AJ25" s="62" t="s">
        <v>216</v>
      </c>
      <c r="AK25" s="62" t="s">
        <v>216</v>
      </c>
      <c r="AL25" s="62" t="s">
        <v>216</v>
      </c>
      <c r="AM25" s="62" t="s">
        <v>216</v>
      </c>
      <c r="AN25" s="62" t="s">
        <v>216</v>
      </c>
      <c r="AO25" s="63" t="s">
        <v>216</v>
      </c>
    </row>
    <row r="26" spans="1:41">
      <c r="A26" s="48">
        <f t="shared" si="0"/>
        <v>24</v>
      </c>
      <c r="B26" s="49">
        <v>24</v>
      </c>
      <c r="C26" s="50" t="str">
        <f t="shared" si="1"/>
        <v>=</v>
      </c>
      <c r="D26" s="49">
        <f>COUNTIF($L$3:$L26,$L26)</f>
        <v>3</v>
      </c>
      <c r="E26" s="51">
        <v>3</v>
      </c>
      <c r="F26" s="50" t="str">
        <f t="shared" si="2"/>
        <v>=</v>
      </c>
      <c r="G26" s="52">
        <v>27248</v>
      </c>
      <c r="H26" s="53" t="s">
        <v>766</v>
      </c>
      <c r="I26" s="53" t="s">
        <v>1109</v>
      </c>
      <c r="J26" s="53" t="s">
        <v>1107</v>
      </c>
      <c r="K26" s="54">
        <v>1992</v>
      </c>
      <c r="L26" s="64" t="s">
        <v>229</v>
      </c>
      <c r="M26" s="55" t="s">
        <v>55</v>
      </c>
      <c r="N26" s="56">
        <v>8</v>
      </c>
      <c r="O26" s="57"/>
      <c r="P26" s="57">
        <f>IFERROR( VLOOKUP($G26,Liga16_1!$B:$Q,16,0), "")</f>
        <v>1136</v>
      </c>
      <c r="Q26" s="58">
        <f t="shared" si="3"/>
        <v>1136</v>
      </c>
      <c r="R26" s="59">
        <f t="shared" si="5"/>
        <v>1136</v>
      </c>
      <c r="S26" s="60" t="s">
        <v>216</v>
      </c>
      <c r="T26" s="61" t="s">
        <v>216</v>
      </c>
      <c r="U26" s="61" t="s">
        <v>216</v>
      </c>
      <c r="V26" s="61" t="s">
        <v>216</v>
      </c>
      <c r="W26" s="61" t="s">
        <v>216</v>
      </c>
      <c r="X26" s="61"/>
      <c r="Y26" s="61"/>
      <c r="Z26" s="61"/>
      <c r="AA26" s="61"/>
      <c r="AB26" s="62" t="s">
        <v>216</v>
      </c>
      <c r="AC26" s="63"/>
      <c r="AD26" s="62" t="s">
        <v>216</v>
      </c>
      <c r="AE26" s="62" t="s">
        <v>216</v>
      </c>
      <c r="AF26" s="67" t="s">
        <v>216</v>
      </c>
      <c r="AG26" s="62" t="s">
        <v>216</v>
      </c>
      <c r="AH26" s="62" t="s">
        <v>216</v>
      </c>
      <c r="AI26" s="62" t="s">
        <v>216</v>
      </c>
      <c r="AJ26" s="62" t="s">
        <v>216</v>
      </c>
      <c r="AK26" s="62" t="s">
        <v>216</v>
      </c>
      <c r="AL26" s="62" t="s">
        <v>216</v>
      </c>
      <c r="AM26" s="62" t="s">
        <v>216</v>
      </c>
      <c r="AN26" s="62" t="s">
        <v>216</v>
      </c>
      <c r="AO26" s="63" t="s">
        <v>216</v>
      </c>
    </row>
    <row r="27" spans="1:41">
      <c r="A27" s="48">
        <f t="shared" si="0"/>
        <v>25</v>
      </c>
      <c r="B27" s="49">
        <v>25</v>
      </c>
      <c r="C27" s="50" t="str">
        <f t="shared" si="1"/>
        <v>=</v>
      </c>
      <c r="D27" s="49">
        <f>COUNTIF($L$3:$L27,$L27)</f>
        <v>14</v>
      </c>
      <c r="E27" s="51">
        <v>14</v>
      </c>
      <c r="F27" s="50" t="str">
        <f t="shared" si="2"/>
        <v>=</v>
      </c>
      <c r="G27" s="52">
        <v>3243</v>
      </c>
      <c r="H27" s="53" t="s">
        <v>1091</v>
      </c>
      <c r="I27" s="53" t="s">
        <v>1119</v>
      </c>
      <c r="J27" s="53" t="s">
        <v>1107</v>
      </c>
      <c r="K27" s="54">
        <v>1988</v>
      </c>
      <c r="L27" s="64" t="s">
        <v>230</v>
      </c>
      <c r="M27" s="55" t="s">
        <v>52</v>
      </c>
      <c r="N27" s="56">
        <v>8</v>
      </c>
      <c r="O27" s="57">
        <v>1152</v>
      </c>
      <c r="P27" s="57">
        <f>IFERROR( VLOOKUP($G27,Liga16_1!$B:$Q,16,0), "")</f>
        <v>1071</v>
      </c>
      <c r="Q27" s="58">
        <f t="shared" si="3"/>
        <v>1134.5</v>
      </c>
      <c r="R27" s="59">
        <f t="shared" si="5"/>
        <v>1111.5</v>
      </c>
      <c r="S27" s="60" t="s">
        <v>216</v>
      </c>
      <c r="T27" s="61">
        <v>-14</v>
      </c>
      <c r="U27" s="61" t="s">
        <v>216</v>
      </c>
      <c r="V27" s="61" t="s">
        <v>216</v>
      </c>
      <c r="W27" s="61" t="s">
        <v>216</v>
      </c>
      <c r="X27" s="61" t="s">
        <v>216</v>
      </c>
      <c r="Y27" s="61" t="s">
        <v>216</v>
      </c>
      <c r="Z27" s="61" t="s">
        <v>216</v>
      </c>
      <c r="AA27" s="61" t="s">
        <v>216</v>
      </c>
      <c r="AB27" s="62" t="s">
        <v>216</v>
      </c>
      <c r="AC27" s="63"/>
      <c r="AD27" s="62" t="s">
        <v>216</v>
      </c>
      <c r="AE27" s="62" t="s">
        <v>216</v>
      </c>
      <c r="AF27" s="67" t="s">
        <v>216</v>
      </c>
      <c r="AG27" s="62" t="s">
        <v>216</v>
      </c>
      <c r="AH27" s="62" t="s">
        <v>216</v>
      </c>
      <c r="AI27" s="62" t="s">
        <v>216</v>
      </c>
      <c r="AJ27" s="62" t="s">
        <v>216</v>
      </c>
      <c r="AK27" s="62" t="s">
        <v>216</v>
      </c>
      <c r="AL27" s="62" t="s">
        <v>216</v>
      </c>
      <c r="AM27" s="62" t="s">
        <v>216</v>
      </c>
      <c r="AN27" s="62" t="s">
        <v>216</v>
      </c>
      <c r="AO27" s="63">
        <v>23</v>
      </c>
    </row>
    <row r="28" spans="1:41">
      <c r="A28" s="48">
        <f t="shared" si="0"/>
        <v>26</v>
      </c>
      <c r="B28" s="49">
        <v>26</v>
      </c>
      <c r="C28" s="50" t="str">
        <f t="shared" si="1"/>
        <v>=</v>
      </c>
      <c r="D28" s="49">
        <f>COUNTIF($L$3:$L28,$L28)</f>
        <v>2</v>
      </c>
      <c r="E28" s="51">
        <v>2</v>
      </c>
      <c r="F28" s="50" t="str">
        <f t="shared" si="2"/>
        <v>=</v>
      </c>
      <c r="G28" s="52">
        <v>21097</v>
      </c>
      <c r="H28" s="53" t="s">
        <v>748</v>
      </c>
      <c r="I28" s="53" t="s">
        <v>1108</v>
      </c>
      <c r="J28" s="53" t="s">
        <v>1107</v>
      </c>
      <c r="K28" s="54">
        <v>1994</v>
      </c>
      <c r="L28" s="64" t="s">
        <v>227</v>
      </c>
      <c r="M28" s="55" t="s">
        <v>55</v>
      </c>
      <c r="N28" s="56">
        <v>8</v>
      </c>
      <c r="O28" s="57">
        <v>1112.5</v>
      </c>
      <c r="P28" s="57">
        <f>IFERROR( VLOOKUP($G28,Liga16_1!$B:$Q,16,0), "")</f>
        <v>1133</v>
      </c>
      <c r="Q28" s="58">
        <f t="shared" si="3"/>
        <v>1122.75</v>
      </c>
      <c r="R28" s="59">
        <f t="shared" si="5"/>
        <v>1122.75</v>
      </c>
      <c r="S28" s="60" t="s">
        <v>216</v>
      </c>
      <c r="T28" s="61" t="s">
        <v>216</v>
      </c>
      <c r="U28" s="61" t="s">
        <v>216</v>
      </c>
      <c r="V28" s="61" t="s">
        <v>216</v>
      </c>
      <c r="W28" s="61" t="s">
        <v>216</v>
      </c>
      <c r="X28" s="61" t="s">
        <v>216</v>
      </c>
      <c r="Y28" s="61" t="s">
        <v>216</v>
      </c>
      <c r="Z28" s="61" t="s">
        <v>216</v>
      </c>
      <c r="AA28" s="61" t="s">
        <v>216</v>
      </c>
      <c r="AB28" s="62" t="s">
        <v>216</v>
      </c>
      <c r="AC28" s="63"/>
      <c r="AD28" s="62" t="s">
        <v>216</v>
      </c>
      <c r="AE28" s="62" t="s">
        <v>216</v>
      </c>
      <c r="AF28" s="67" t="s">
        <v>216</v>
      </c>
      <c r="AG28" s="62" t="s">
        <v>216</v>
      </c>
      <c r="AH28" s="62" t="s">
        <v>216</v>
      </c>
      <c r="AI28" s="62" t="s">
        <v>216</v>
      </c>
      <c r="AJ28" s="62" t="s">
        <v>216</v>
      </c>
      <c r="AK28" s="62" t="s">
        <v>216</v>
      </c>
      <c r="AL28" s="62" t="s">
        <v>216</v>
      </c>
      <c r="AM28" s="62" t="s">
        <v>216</v>
      </c>
      <c r="AN28" s="62" t="s">
        <v>216</v>
      </c>
      <c r="AO28" s="63" t="s">
        <v>216</v>
      </c>
    </row>
    <row r="29" spans="1:41">
      <c r="A29" s="48">
        <f t="shared" si="0"/>
        <v>27</v>
      </c>
      <c r="B29" s="49">
        <v>27</v>
      </c>
      <c r="C29" s="50" t="str">
        <f t="shared" si="1"/>
        <v>=</v>
      </c>
      <c r="D29" s="49">
        <f>COUNTIF($L$3:$L29,$L29)</f>
        <v>6</v>
      </c>
      <c r="E29" s="51">
        <v>6</v>
      </c>
      <c r="F29" s="50" t="str">
        <f t="shared" si="2"/>
        <v>=</v>
      </c>
      <c r="G29" s="52">
        <v>7508</v>
      </c>
      <c r="H29" s="53" t="s">
        <v>932</v>
      </c>
      <c r="I29" s="53" t="s">
        <v>1112</v>
      </c>
      <c r="J29" s="53" t="s">
        <v>1107</v>
      </c>
      <c r="K29" s="54">
        <v>1998</v>
      </c>
      <c r="L29" s="64" t="s">
        <v>228</v>
      </c>
      <c r="M29" s="55" t="s">
        <v>52</v>
      </c>
      <c r="N29" s="56">
        <v>8</v>
      </c>
      <c r="O29" s="57">
        <v>1144</v>
      </c>
      <c r="P29" s="57">
        <f>IFERROR( VLOOKUP($G29,Liga16_1!$B:$Q,16,0), "")</f>
        <v>1101</v>
      </c>
      <c r="Q29" s="58">
        <f t="shared" si="3"/>
        <v>1122.5</v>
      </c>
      <c r="R29" s="59">
        <f t="shared" si="5"/>
        <v>1122.5</v>
      </c>
      <c r="S29" s="60" t="s">
        <v>216</v>
      </c>
      <c r="T29" s="61" t="s">
        <v>216</v>
      </c>
      <c r="U29" s="61" t="s">
        <v>216</v>
      </c>
      <c r="V29" s="61">
        <v>-2</v>
      </c>
      <c r="W29" s="61" t="s">
        <v>216</v>
      </c>
      <c r="X29" s="61" t="s">
        <v>216</v>
      </c>
      <c r="Y29" s="61">
        <v>16</v>
      </c>
      <c r="Z29" s="61">
        <v>20</v>
      </c>
      <c r="AA29" s="61" t="s">
        <v>216</v>
      </c>
      <c r="AB29" s="62" t="s">
        <v>216</v>
      </c>
      <c r="AC29" s="63"/>
      <c r="AD29" s="62" t="s">
        <v>216</v>
      </c>
      <c r="AE29" s="62" t="s">
        <v>216</v>
      </c>
      <c r="AF29" s="67" t="s">
        <v>216</v>
      </c>
      <c r="AG29" s="62" t="s">
        <v>216</v>
      </c>
      <c r="AH29" s="62" t="s">
        <v>216</v>
      </c>
      <c r="AI29" s="62" t="s">
        <v>216</v>
      </c>
      <c r="AJ29" s="62" t="s">
        <v>216</v>
      </c>
      <c r="AK29" s="62" t="s">
        <v>216</v>
      </c>
      <c r="AL29" s="62" t="s">
        <v>216</v>
      </c>
      <c r="AM29" s="62" t="s">
        <v>216</v>
      </c>
      <c r="AN29" s="62" t="s">
        <v>216</v>
      </c>
      <c r="AO29" s="63" t="s">
        <v>216</v>
      </c>
    </row>
    <row r="30" spans="1:41">
      <c r="A30" s="48">
        <f t="shared" si="0"/>
        <v>28</v>
      </c>
      <c r="B30" s="49">
        <v>28</v>
      </c>
      <c r="C30" s="50" t="str">
        <f t="shared" si="1"/>
        <v>=</v>
      </c>
      <c r="D30" s="49">
        <f>COUNTIF($L$3:$L30,$L30)</f>
        <v>15</v>
      </c>
      <c r="E30" s="51">
        <v>15</v>
      </c>
      <c r="F30" s="50" t="str">
        <f t="shared" si="2"/>
        <v>=</v>
      </c>
      <c r="G30" s="52">
        <v>4460</v>
      </c>
      <c r="H30" s="53" t="s">
        <v>874</v>
      </c>
      <c r="I30" s="53" t="s">
        <v>1114</v>
      </c>
      <c r="J30" s="53" t="s">
        <v>1107</v>
      </c>
      <c r="K30" s="54">
        <v>1993</v>
      </c>
      <c r="L30" s="64" t="s">
        <v>230</v>
      </c>
      <c r="M30" s="55" t="s">
        <v>52</v>
      </c>
      <c r="N30" s="56">
        <v>8</v>
      </c>
      <c r="O30" s="57">
        <v>1067</v>
      </c>
      <c r="P30" s="57">
        <f>IFERROR( VLOOKUP($G30,Liga16_1!$B:$Q,16,0), "")</f>
        <v>1121</v>
      </c>
      <c r="Q30" s="58">
        <f t="shared" si="3"/>
        <v>1109</v>
      </c>
      <c r="R30" s="59">
        <f t="shared" si="5"/>
        <v>1094</v>
      </c>
      <c r="S30" s="60" t="s">
        <v>216</v>
      </c>
      <c r="T30" s="61" t="s">
        <v>216</v>
      </c>
      <c r="U30" s="61" t="s">
        <v>216</v>
      </c>
      <c r="V30" s="61">
        <v>-57</v>
      </c>
      <c r="W30" s="61" t="s">
        <v>216</v>
      </c>
      <c r="X30" s="61" t="s">
        <v>216</v>
      </c>
      <c r="Y30" s="61" t="s">
        <v>216</v>
      </c>
      <c r="Z30" s="61" t="s">
        <v>216</v>
      </c>
      <c r="AA30" s="61" t="s">
        <v>216</v>
      </c>
      <c r="AB30" s="62" t="s">
        <v>216</v>
      </c>
      <c r="AC30" s="63"/>
      <c r="AD30" s="62" t="s">
        <v>216</v>
      </c>
      <c r="AE30" s="62" t="s">
        <v>216</v>
      </c>
      <c r="AF30" s="67" t="s">
        <v>216</v>
      </c>
      <c r="AG30" s="62" t="s">
        <v>216</v>
      </c>
      <c r="AH30" s="62" t="s">
        <v>216</v>
      </c>
      <c r="AI30" s="62" t="s">
        <v>216</v>
      </c>
      <c r="AJ30" s="62" t="s">
        <v>216</v>
      </c>
      <c r="AK30" s="62" t="s">
        <v>216</v>
      </c>
      <c r="AL30" s="62" t="s">
        <v>216</v>
      </c>
      <c r="AM30" s="62" t="s">
        <v>216</v>
      </c>
      <c r="AN30" s="62" t="s">
        <v>216</v>
      </c>
      <c r="AO30" s="63">
        <v>15</v>
      </c>
    </row>
    <row r="31" spans="1:41">
      <c r="A31" s="48">
        <f t="shared" si="0"/>
        <v>29</v>
      </c>
      <c r="B31" s="49">
        <v>29</v>
      </c>
      <c r="C31" s="50" t="str">
        <f t="shared" si="1"/>
        <v>=</v>
      </c>
      <c r="D31" s="49">
        <f>COUNTIF($L$3:$L31,$L31)</f>
        <v>3</v>
      </c>
      <c r="E31" s="51">
        <v>3</v>
      </c>
      <c r="F31" s="50" t="str">
        <f t="shared" si="2"/>
        <v>=</v>
      </c>
      <c r="G31" s="52" t="s">
        <v>289</v>
      </c>
      <c r="H31" s="53" t="s">
        <v>1120</v>
      </c>
      <c r="I31" s="53" t="s">
        <v>1121</v>
      </c>
      <c r="J31" s="53" t="s">
        <v>1122</v>
      </c>
      <c r="K31" s="54">
        <v>1995</v>
      </c>
      <c r="L31" s="64" t="s">
        <v>227</v>
      </c>
      <c r="M31" s="55" t="s">
        <v>55</v>
      </c>
      <c r="N31" s="56">
        <v>8</v>
      </c>
      <c r="O31" s="57">
        <v>1108</v>
      </c>
      <c r="P31" s="57" t="str">
        <f>IFERROR( VLOOKUP($G31,Liga16_1!$B:$Q,16,0), "")</f>
        <v/>
      </c>
      <c r="Q31" s="58">
        <f t="shared" si="3"/>
        <v>1108</v>
      </c>
      <c r="R31" s="59">
        <f t="shared" si="5"/>
        <v>1108</v>
      </c>
      <c r="S31" s="60" t="s">
        <v>216</v>
      </c>
      <c r="T31" s="61" t="s">
        <v>216</v>
      </c>
      <c r="U31" s="61" t="s">
        <v>216</v>
      </c>
      <c r="V31" s="61" t="s">
        <v>216</v>
      </c>
      <c r="W31" s="61" t="s">
        <v>216</v>
      </c>
      <c r="X31" s="61" t="s">
        <v>216</v>
      </c>
      <c r="Y31" s="61">
        <v>8</v>
      </c>
      <c r="Z31" s="61" t="s">
        <v>216</v>
      </c>
      <c r="AA31" s="61" t="s">
        <v>216</v>
      </c>
      <c r="AB31" s="62" t="s">
        <v>216</v>
      </c>
      <c r="AC31" s="63"/>
      <c r="AD31" s="62" t="s">
        <v>216</v>
      </c>
      <c r="AE31" s="62" t="s">
        <v>216</v>
      </c>
      <c r="AF31" s="67" t="s">
        <v>216</v>
      </c>
      <c r="AG31" s="62" t="s">
        <v>216</v>
      </c>
      <c r="AH31" s="62" t="s">
        <v>216</v>
      </c>
      <c r="AI31" s="62" t="s">
        <v>216</v>
      </c>
      <c r="AJ31" s="62" t="s">
        <v>216</v>
      </c>
      <c r="AK31" s="62" t="s">
        <v>216</v>
      </c>
      <c r="AL31" s="62" t="s">
        <v>216</v>
      </c>
      <c r="AM31" s="62" t="s">
        <v>216</v>
      </c>
      <c r="AN31" s="62" t="s">
        <v>216</v>
      </c>
      <c r="AO31" s="63" t="s">
        <v>216</v>
      </c>
    </row>
    <row r="32" spans="1:41">
      <c r="A32" s="48">
        <f t="shared" si="0"/>
        <v>30</v>
      </c>
      <c r="B32" s="49">
        <v>30</v>
      </c>
      <c r="C32" s="50" t="str">
        <f t="shared" si="1"/>
        <v>=</v>
      </c>
      <c r="D32" s="49">
        <f>COUNTIF($L$3:$L32,$L32)</f>
        <v>16</v>
      </c>
      <c r="E32" s="51">
        <v>16</v>
      </c>
      <c r="F32" s="50" t="str">
        <f t="shared" si="2"/>
        <v>=</v>
      </c>
      <c r="G32" s="52">
        <v>5678</v>
      </c>
      <c r="H32" s="53" t="s">
        <v>582</v>
      </c>
      <c r="I32" s="53" t="s">
        <v>1110</v>
      </c>
      <c r="J32" s="53" t="s">
        <v>1107</v>
      </c>
      <c r="K32" s="54">
        <v>1980</v>
      </c>
      <c r="L32" s="64" t="s">
        <v>230</v>
      </c>
      <c r="M32" s="55" t="s">
        <v>52</v>
      </c>
      <c r="N32" s="56">
        <v>8</v>
      </c>
      <c r="O32" s="57">
        <v>1089</v>
      </c>
      <c r="P32" s="57">
        <f>IFERROR( VLOOKUP($G32,Liga16_1!$B:$Q,16,0), "")</f>
        <v>1123</v>
      </c>
      <c r="Q32" s="58">
        <f t="shared" si="3"/>
        <v>1106</v>
      </c>
      <c r="R32" s="59">
        <f t="shared" si="5"/>
        <v>1106</v>
      </c>
      <c r="S32" s="60" t="s">
        <v>216</v>
      </c>
      <c r="T32" s="61" t="s">
        <v>216</v>
      </c>
      <c r="U32" s="61" t="s">
        <v>216</v>
      </c>
      <c r="V32" s="61" t="s">
        <v>216</v>
      </c>
      <c r="W32" s="61">
        <v>6</v>
      </c>
      <c r="X32" s="61" t="s">
        <v>216</v>
      </c>
      <c r="Y32" s="61" t="s">
        <v>216</v>
      </c>
      <c r="Z32" s="61" t="s">
        <v>216</v>
      </c>
      <c r="AA32" s="61" t="s">
        <v>216</v>
      </c>
      <c r="AB32" s="62" t="s">
        <v>216</v>
      </c>
      <c r="AC32" s="63"/>
      <c r="AD32" s="62" t="s">
        <v>216</v>
      </c>
      <c r="AE32" s="62" t="s">
        <v>216</v>
      </c>
      <c r="AF32" s="67" t="s">
        <v>216</v>
      </c>
      <c r="AG32" s="62" t="s">
        <v>216</v>
      </c>
      <c r="AH32" s="62" t="s">
        <v>216</v>
      </c>
      <c r="AI32" s="62" t="s">
        <v>216</v>
      </c>
      <c r="AJ32" s="62" t="s">
        <v>216</v>
      </c>
      <c r="AK32" s="62" t="s">
        <v>216</v>
      </c>
      <c r="AL32" s="62" t="s">
        <v>216</v>
      </c>
      <c r="AM32" s="62" t="s">
        <v>216</v>
      </c>
      <c r="AN32" s="62" t="s">
        <v>216</v>
      </c>
      <c r="AO32" s="63" t="s">
        <v>216</v>
      </c>
    </row>
    <row r="33" spans="1:41">
      <c r="A33" s="48">
        <f t="shared" si="0"/>
        <v>31</v>
      </c>
      <c r="B33" s="49">
        <v>31</v>
      </c>
      <c r="C33" s="50" t="str">
        <f t="shared" si="1"/>
        <v>=</v>
      </c>
      <c r="D33" s="49">
        <f>COUNTIF($L$3:$L33,$L33)</f>
        <v>17</v>
      </c>
      <c r="E33" s="51">
        <v>17</v>
      </c>
      <c r="F33" s="50" t="str">
        <f t="shared" si="2"/>
        <v>=</v>
      </c>
      <c r="G33" s="52">
        <v>6074</v>
      </c>
      <c r="H33" s="53" t="s">
        <v>862</v>
      </c>
      <c r="I33" s="53" t="s">
        <v>1123</v>
      </c>
      <c r="J33" s="53" t="s">
        <v>1107</v>
      </c>
      <c r="K33" s="54">
        <v>1992</v>
      </c>
      <c r="L33" s="64" t="s">
        <v>230</v>
      </c>
      <c r="M33" s="55" t="s">
        <v>52</v>
      </c>
      <c r="N33" s="56">
        <v>8</v>
      </c>
      <c r="O33" s="57">
        <v>1102</v>
      </c>
      <c r="P33" s="57">
        <f>IFERROR( VLOOKUP($G33,Liga16_1!$B:$Q,16,0), "")</f>
        <v>1105</v>
      </c>
      <c r="Q33" s="58">
        <f t="shared" si="3"/>
        <v>1105.5</v>
      </c>
      <c r="R33" s="59">
        <f t="shared" si="5"/>
        <v>1103.5</v>
      </c>
      <c r="S33" s="60" t="s">
        <v>216</v>
      </c>
      <c r="T33" s="61" t="s">
        <v>216</v>
      </c>
      <c r="U33" s="61">
        <v>-5</v>
      </c>
      <c r="V33" s="61" t="s">
        <v>216</v>
      </c>
      <c r="W33" s="61" t="s">
        <v>216</v>
      </c>
      <c r="X33" s="61" t="s">
        <v>216</v>
      </c>
      <c r="Y33" s="61" t="s">
        <v>216</v>
      </c>
      <c r="Z33" s="61">
        <v>5</v>
      </c>
      <c r="AA33" s="61" t="s">
        <v>216</v>
      </c>
      <c r="AB33" s="62" t="s">
        <v>216</v>
      </c>
      <c r="AC33" s="63"/>
      <c r="AD33" s="62" t="s">
        <v>216</v>
      </c>
      <c r="AE33" s="62" t="s">
        <v>216</v>
      </c>
      <c r="AF33" s="67" t="s">
        <v>216</v>
      </c>
      <c r="AG33" s="62" t="s">
        <v>216</v>
      </c>
      <c r="AH33" s="62" t="s">
        <v>216</v>
      </c>
      <c r="AI33" s="62" t="s">
        <v>216</v>
      </c>
      <c r="AJ33" s="62" t="s">
        <v>216</v>
      </c>
      <c r="AK33" s="62" t="s">
        <v>216</v>
      </c>
      <c r="AL33" s="62" t="s">
        <v>216</v>
      </c>
      <c r="AM33" s="62" t="s">
        <v>216</v>
      </c>
      <c r="AN33" s="62" t="s">
        <v>216</v>
      </c>
      <c r="AO33" s="63">
        <v>2</v>
      </c>
    </row>
    <row r="34" spans="1:41">
      <c r="A34" s="48">
        <f t="shared" si="0"/>
        <v>32</v>
      </c>
      <c r="B34" s="49">
        <v>32</v>
      </c>
      <c r="C34" s="50" t="str">
        <f t="shared" si="1"/>
        <v>=</v>
      </c>
      <c r="D34" s="49">
        <f>COUNTIF($L$3:$L34,$L34)</f>
        <v>7</v>
      </c>
      <c r="E34" s="51">
        <v>7</v>
      </c>
      <c r="F34" s="50" t="str">
        <f t="shared" si="2"/>
        <v>=</v>
      </c>
      <c r="G34" s="52">
        <v>9975</v>
      </c>
      <c r="H34" s="53" t="s">
        <v>918</v>
      </c>
      <c r="I34" s="53" t="s">
        <v>1106</v>
      </c>
      <c r="J34" s="53" t="s">
        <v>1107</v>
      </c>
      <c r="K34" s="54">
        <v>1998</v>
      </c>
      <c r="L34" s="64" t="s">
        <v>228</v>
      </c>
      <c r="M34" s="55" t="s">
        <v>52</v>
      </c>
      <c r="N34" s="56">
        <v>8</v>
      </c>
      <c r="O34" s="57">
        <v>1084.5</v>
      </c>
      <c r="P34" s="57">
        <f>IFERROR( VLOOKUP($G34,Liga16_1!$B:$Q,16,0), "")</f>
        <v>1158</v>
      </c>
      <c r="Q34" s="58">
        <f t="shared" si="3"/>
        <v>1097.25</v>
      </c>
      <c r="R34" s="59">
        <f t="shared" si="5"/>
        <v>1121.25</v>
      </c>
      <c r="S34" s="60">
        <v>20</v>
      </c>
      <c r="T34" s="61" t="s">
        <v>216</v>
      </c>
      <c r="U34" s="61" t="s">
        <v>216</v>
      </c>
      <c r="V34" s="61" t="s">
        <v>216</v>
      </c>
      <c r="W34" s="61">
        <v>4</v>
      </c>
      <c r="X34" s="61">
        <v>-64</v>
      </c>
      <c r="Y34" s="61">
        <v>29</v>
      </c>
      <c r="Z34" s="61">
        <v>16</v>
      </c>
      <c r="AA34" s="61" t="s">
        <v>216</v>
      </c>
      <c r="AB34" s="62" t="s">
        <v>216</v>
      </c>
      <c r="AC34" s="63"/>
      <c r="AD34" s="62" t="s">
        <v>216</v>
      </c>
      <c r="AE34" s="62" t="s">
        <v>216</v>
      </c>
      <c r="AF34" s="67" t="s">
        <v>216</v>
      </c>
      <c r="AG34" s="62" t="s">
        <v>216</v>
      </c>
      <c r="AH34" s="62" t="s">
        <v>216</v>
      </c>
      <c r="AI34" s="62">
        <v>40</v>
      </c>
      <c r="AJ34" s="62" t="s">
        <v>216</v>
      </c>
      <c r="AK34" s="62" t="s">
        <v>216</v>
      </c>
      <c r="AL34" s="62" t="s">
        <v>216</v>
      </c>
      <c r="AM34" s="62" t="s">
        <v>216</v>
      </c>
      <c r="AN34" s="62" t="s">
        <v>216</v>
      </c>
      <c r="AO34" s="63">
        <v>-64</v>
      </c>
    </row>
    <row r="35" spans="1:41">
      <c r="A35" s="48">
        <f t="shared" si="0"/>
        <v>33</v>
      </c>
      <c r="B35" s="49">
        <v>33</v>
      </c>
      <c r="C35" s="50" t="str">
        <f t="shared" si="1"/>
        <v>=</v>
      </c>
      <c r="D35" s="49">
        <f>COUNTIF($L$3:$L35,$L35)</f>
        <v>1</v>
      </c>
      <c r="E35" s="51">
        <v>1</v>
      </c>
      <c r="F35" s="50" t="str">
        <f t="shared" si="2"/>
        <v>=</v>
      </c>
      <c r="G35" s="52">
        <v>10331</v>
      </c>
      <c r="H35" s="53" t="s">
        <v>871</v>
      </c>
      <c r="I35" s="53" t="s">
        <v>1119</v>
      </c>
      <c r="J35" s="53" t="s">
        <v>1107</v>
      </c>
      <c r="K35" s="54">
        <v>1999</v>
      </c>
      <c r="L35" s="64" t="s">
        <v>226</v>
      </c>
      <c r="M35" s="55" t="s">
        <v>52</v>
      </c>
      <c r="N35" s="56">
        <v>8</v>
      </c>
      <c r="O35" s="57">
        <v>1075.5</v>
      </c>
      <c r="P35" s="57">
        <f>IFERROR( VLOOKUP($G35,Liga16_1!$B:$Q,16,0), "")</f>
        <v>1007</v>
      </c>
      <c r="Q35" s="58">
        <f t="shared" si="3"/>
        <v>1097.25</v>
      </c>
      <c r="R35" s="59">
        <f t="shared" si="5"/>
        <v>1041.25</v>
      </c>
      <c r="S35" s="60" t="s">
        <v>216</v>
      </c>
      <c r="T35" s="61">
        <v>51</v>
      </c>
      <c r="U35" s="61" t="s">
        <v>216</v>
      </c>
      <c r="V35" s="61" t="s">
        <v>216</v>
      </c>
      <c r="W35" s="61" t="s">
        <v>216</v>
      </c>
      <c r="X35" s="61" t="s">
        <v>216</v>
      </c>
      <c r="Y35" s="61" t="s">
        <v>216</v>
      </c>
      <c r="Z35" s="61">
        <v>3</v>
      </c>
      <c r="AA35" s="61" t="s">
        <v>216</v>
      </c>
      <c r="AB35" s="62" t="s">
        <v>216</v>
      </c>
      <c r="AC35" s="63"/>
      <c r="AD35" s="62" t="s">
        <v>216</v>
      </c>
      <c r="AE35" s="62" t="s">
        <v>216</v>
      </c>
      <c r="AF35" s="67" t="s">
        <v>216</v>
      </c>
      <c r="AG35" s="62" t="s">
        <v>216</v>
      </c>
      <c r="AH35" s="62">
        <v>15</v>
      </c>
      <c r="AI35" s="62">
        <v>41</v>
      </c>
      <c r="AJ35" s="62" t="s">
        <v>216</v>
      </c>
      <c r="AK35" s="62" t="s">
        <v>216</v>
      </c>
      <c r="AL35" s="62" t="s">
        <v>216</v>
      </c>
      <c r="AM35" s="62" t="s">
        <v>216</v>
      </c>
      <c r="AN35" s="62" t="s">
        <v>216</v>
      </c>
      <c r="AO35" s="63" t="s">
        <v>216</v>
      </c>
    </row>
    <row r="36" spans="1:41">
      <c r="A36" s="48">
        <f t="shared" si="0"/>
        <v>34</v>
      </c>
      <c r="B36" s="49">
        <v>34</v>
      </c>
      <c r="C36" s="50" t="str">
        <f t="shared" si="1"/>
        <v>=</v>
      </c>
      <c r="D36" s="49">
        <f>COUNTIF($L$3:$L36,$L36)</f>
        <v>8</v>
      </c>
      <c r="E36" s="51">
        <v>8</v>
      </c>
      <c r="F36" s="50" t="str">
        <f t="shared" si="2"/>
        <v>=</v>
      </c>
      <c r="G36" s="52">
        <v>7830</v>
      </c>
      <c r="H36" s="53" t="s">
        <v>1058</v>
      </c>
      <c r="I36" s="53" t="s">
        <v>1124</v>
      </c>
      <c r="J36" s="53" t="s">
        <v>1107</v>
      </c>
      <c r="K36" s="54">
        <v>1996</v>
      </c>
      <c r="L36" s="64" t="s">
        <v>228</v>
      </c>
      <c r="M36" s="55" t="s">
        <v>52</v>
      </c>
      <c r="N36" s="56">
        <v>8</v>
      </c>
      <c r="O36" s="57">
        <v>1020.5</v>
      </c>
      <c r="P36" s="57">
        <f>IFERROR( VLOOKUP($G36,Liga16_1!$B:$Q,16,0), "")</f>
        <v>1060</v>
      </c>
      <c r="Q36" s="58">
        <f t="shared" si="3"/>
        <v>1094.25</v>
      </c>
      <c r="R36" s="59">
        <f t="shared" si="5"/>
        <v>1040.25</v>
      </c>
      <c r="S36" s="60" t="s">
        <v>216</v>
      </c>
      <c r="T36" s="61" t="s">
        <v>216</v>
      </c>
      <c r="U36" s="61" t="s">
        <v>216</v>
      </c>
      <c r="V36" s="61" t="s">
        <v>216</v>
      </c>
      <c r="W36" s="61" t="s">
        <v>216</v>
      </c>
      <c r="X36" s="61" t="s">
        <v>216</v>
      </c>
      <c r="Y36" s="61" t="s">
        <v>216</v>
      </c>
      <c r="Z36" s="61" t="s">
        <v>216</v>
      </c>
      <c r="AA36" s="61" t="s">
        <v>216</v>
      </c>
      <c r="AB36" s="62" t="s">
        <v>216</v>
      </c>
      <c r="AC36" s="63"/>
      <c r="AD36" s="62" t="s">
        <v>216</v>
      </c>
      <c r="AE36" s="62" t="s">
        <v>216</v>
      </c>
      <c r="AF36" s="67" t="s">
        <v>216</v>
      </c>
      <c r="AG36" s="62" t="s">
        <v>216</v>
      </c>
      <c r="AH36" s="62" t="s">
        <v>216</v>
      </c>
      <c r="AI36" s="62" t="s">
        <v>216</v>
      </c>
      <c r="AJ36" s="62" t="s">
        <v>216</v>
      </c>
      <c r="AK36" s="62" t="s">
        <v>216</v>
      </c>
      <c r="AL36" s="62" t="s">
        <v>216</v>
      </c>
      <c r="AM36" s="62" t="s">
        <v>216</v>
      </c>
      <c r="AN36" s="62" t="s">
        <v>216</v>
      </c>
      <c r="AO36" s="63">
        <v>54</v>
      </c>
    </row>
    <row r="37" spans="1:41">
      <c r="A37" s="48">
        <f t="shared" si="0"/>
        <v>35</v>
      </c>
      <c r="B37" s="49">
        <v>35</v>
      </c>
      <c r="C37" s="50" t="str">
        <f t="shared" si="1"/>
        <v>=</v>
      </c>
      <c r="D37" s="49">
        <f>COUNTIF($L$3:$L37,$L37)</f>
        <v>9</v>
      </c>
      <c r="E37" s="51">
        <v>9</v>
      </c>
      <c r="F37" s="50" t="str">
        <f t="shared" si="2"/>
        <v>=</v>
      </c>
      <c r="G37" s="52">
        <v>9188</v>
      </c>
      <c r="H37" s="53" t="s">
        <v>724</v>
      </c>
      <c r="I37" s="53" t="s">
        <v>1123</v>
      </c>
      <c r="J37" s="53" t="s">
        <v>1107</v>
      </c>
      <c r="K37" s="54">
        <v>1995</v>
      </c>
      <c r="L37" s="64" t="s">
        <v>228</v>
      </c>
      <c r="M37" s="55" t="s">
        <v>52</v>
      </c>
      <c r="N37" s="56">
        <v>8</v>
      </c>
      <c r="O37" s="57">
        <v>1058</v>
      </c>
      <c r="P37" s="57">
        <f>IFERROR( VLOOKUP($G37,Liga16_1!$B:$Q,16,0), "")</f>
        <v>1042</v>
      </c>
      <c r="Q37" s="58">
        <f t="shared" si="3"/>
        <v>1090</v>
      </c>
      <c r="R37" s="59">
        <f t="shared" si="5"/>
        <v>1050</v>
      </c>
      <c r="S37" s="60" t="s">
        <v>216</v>
      </c>
      <c r="T37" s="61" t="s">
        <v>216</v>
      </c>
      <c r="U37" s="61">
        <v>20</v>
      </c>
      <c r="V37" s="61" t="s">
        <v>216</v>
      </c>
      <c r="W37" s="61" t="s">
        <v>216</v>
      </c>
      <c r="X37" s="61" t="s">
        <v>216</v>
      </c>
      <c r="Y37" s="61" t="s">
        <v>216</v>
      </c>
      <c r="Z37" s="61" t="s">
        <v>216</v>
      </c>
      <c r="AA37" s="61" t="s">
        <v>216</v>
      </c>
      <c r="AB37" s="62" t="s">
        <v>216</v>
      </c>
      <c r="AC37" s="63"/>
      <c r="AD37" s="62" t="s">
        <v>216</v>
      </c>
      <c r="AE37" s="62" t="s">
        <v>216</v>
      </c>
      <c r="AF37" s="67" t="s">
        <v>216</v>
      </c>
      <c r="AG37" s="62" t="s">
        <v>216</v>
      </c>
      <c r="AH37" s="62" t="s">
        <v>216</v>
      </c>
      <c r="AI37" s="62" t="s">
        <v>216</v>
      </c>
      <c r="AJ37" s="62" t="s">
        <v>216</v>
      </c>
      <c r="AK37" s="62" t="s">
        <v>216</v>
      </c>
      <c r="AL37" s="62" t="s">
        <v>216</v>
      </c>
      <c r="AM37" s="62" t="s">
        <v>216</v>
      </c>
      <c r="AN37" s="62" t="s">
        <v>216</v>
      </c>
      <c r="AO37" s="63">
        <v>40</v>
      </c>
    </row>
    <row r="38" spans="1:41">
      <c r="A38" s="48">
        <f t="shared" si="0"/>
        <v>36</v>
      </c>
      <c r="B38" s="49">
        <v>36</v>
      </c>
      <c r="C38" s="50" t="str">
        <f t="shared" si="1"/>
        <v>=</v>
      </c>
      <c r="D38" s="49">
        <f>COUNTIF($L$3:$L38,$L38)</f>
        <v>1</v>
      </c>
      <c r="E38" s="51">
        <v>1</v>
      </c>
      <c r="F38" s="50" t="str">
        <f t="shared" si="2"/>
        <v>=</v>
      </c>
      <c r="G38" s="52">
        <v>883</v>
      </c>
      <c r="H38" s="53" t="s">
        <v>1125</v>
      </c>
      <c r="I38" s="53" t="s">
        <v>1126</v>
      </c>
      <c r="J38" s="53" t="s">
        <v>1127</v>
      </c>
      <c r="K38" s="54">
        <v>1964</v>
      </c>
      <c r="L38" s="64" t="s">
        <v>234</v>
      </c>
      <c r="M38" s="55" t="s">
        <v>52</v>
      </c>
      <c r="N38" s="56">
        <v>8</v>
      </c>
      <c r="O38" s="57">
        <v>1089.5</v>
      </c>
      <c r="P38" s="57" t="str">
        <f>IFERROR( VLOOKUP($G38,Liga16_1!$B:$Q,16,0), "")</f>
        <v/>
      </c>
      <c r="Q38" s="58">
        <f t="shared" si="3"/>
        <v>1089.5</v>
      </c>
      <c r="R38" s="59">
        <f t="shared" si="5"/>
        <v>1089.5</v>
      </c>
      <c r="S38" s="60">
        <v>68</v>
      </c>
      <c r="T38" s="61" t="s">
        <v>216</v>
      </c>
      <c r="U38" s="61" t="s">
        <v>216</v>
      </c>
      <c r="V38" s="61">
        <v>47</v>
      </c>
      <c r="W38" s="61" t="s">
        <v>216</v>
      </c>
      <c r="X38" s="61" t="s">
        <v>216</v>
      </c>
      <c r="Y38" s="61" t="s">
        <v>216</v>
      </c>
      <c r="Z38" s="61" t="s">
        <v>216</v>
      </c>
      <c r="AA38" s="61" t="s">
        <v>216</v>
      </c>
      <c r="AB38" s="62" t="s">
        <v>216</v>
      </c>
      <c r="AC38" s="63"/>
      <c r="AD38" s="62" t="s">
        <v>216</v>
      </c>
      <c r="AE38" s="62" t="s">
        <v>216</v>
      </c>
      <c r="AF38" s="67" t="s">
        <v>216</v>
      </c>
      <c r="AG38" s="62" t="s">
        <v>216</v>
      </c>
      <c r="AH38" s="62" t="s">
        <v>216</v>
      </c>
      <c r="AI38" s="62" t="s">
        <v>216</v>
      </c>
      <c r="AJ38" s="62" t="s">
        <v>216</v>
      </c>
      <c r="AK38" s="62" t="s">
        <v>216</v>
      </c>
      <c r="AL38" s="62" t="s">
        <v>216</v>
      </c>
      <c r="AM38" s="62" t="s">
        <v>216</v>
      </c>
      <c r="AN38" s="62" t="s">
        <v>216</v>
      </c>
      <c r="AO38" s="63" t="s">
        <v>216</v>
      </c>
    </row>
    <row r="39" spans="1:41">
      <c r="A39" s="48">
        <f t="shared" si="0"/>
        <v>37</v>
      </c>
      <c r="B39" s="49">
        <v>37</v>
      </c>
      <c r="C39" s="50" t="str">
        <f t="shared" si="1"/>
        <v>=</v>
      </c>
      <c r="D39" s="49">
        <f>COUNTIF($L$3:$L39,$L39)</f>
        <v>18</v>
      </c>
      <c r="E39" s="51">
        <v>18</v>
      </c>
      <c r="F39" s="50" t="str">
        <f t="shared" si="2"/>
        <v>=</v>
      </c>
      <c r="G39" s="52">
        <v>4411</v>
      </c>
      <c r="H39" s="53" t="s">
        <v>553</v>
      </c>
      <c r="I39" s="53" t="s">
        <v>1112</v>
      </c>
      <c r="J39" s="53" t="s">
        <v>1107</v>
      </c>
      <c r="K39" s="54">
        <v>1993</v>
      </c>
      <c r="L39" s="64" t="s">
        <v>230</v>
      </c>
      <c r="M39" s="55" t="s">
        <v>52</v>
      </c>
      <c r="N39" s="56">
        <v>8</v>
      </c>
      <c r="O39" s="57">
        <v>1054</v>
      </c>
      <c r="P39" s="57">
        <f>IFERROR( VLOOKUP($G39,Liga16_1!$B:$Q,16,0), "")</f>
        <v>1107</v>
      </c>
      <c r="Q39" s="58">
        <f t="shared" si="3"/>
        <v>1080.5</v>
      </c>
      <c r="R39" s="59">
        <f t="shared" si="5"/>
        <v>1080.5</v>
      </c>
      <c r="S39" s="60" t="s">
        <v>216</v>
      </c>
      <c r="T39" s="61">
        <v>5</v>
      </c>
      <c r="U39" s="61" t="s">
        <v>216</v>
      </c>
      <c r="V39" s="61">
        <v>-6</v>
      </c>
      <c r="W39" s="61" t="s">
        <v>216</v>
      </c>
      <c r="X39" s="61" t="s">
        <v>216</v>
      </c>
      <c r="Y39" s="61">
        <v>-15</v>
      </c>
      <c r="Z39" s="61">
        <v>22</v>
      </c>
      <c r="AA39" s="61" t="s">
        <v>216</v>
      </c>
      <c r="AB39" s="62" t="s">
        <v>216</v>
      </c>
      <c r="AC39" s="63"/>
      <c r="AD39" s="62" t="s">
        <v>216</v>
      </c>
      <c r="AE39" s="62" t="s">
        <v>216</v>
      </c>
      <c r="AF39" s="67" t="s">
        <v>216</v>
      </c>
      <c r="AG39" s="62" t="s">
        <v>216</v>
      </c>
      <c r="AH39" s="62" t="s">
        <v>216</v>
      </c>
      <c r="AI39" s="62" t="s">
        <v>216</v>
      </c>
      <c r="AJ39" s="62" t="s">
        <v>216</v>
      </c>
      <c r="AK39" s="62" t="s">
        <v>216</v>
      </c>
      <c r="AL39" s="62" t="s">
        <v>216</v>
      </c>
      <c r="AM39" s="62" t="s">
        <v>216</v>
      </c>
      <c r="AN39" s="62" t="s">
        <v>216</v>
      </c>
      <c r="AO39" s="63" t="s">
        <v>216</v>
      </c>
    </row>
    <row r="40" spans="1:41">
      <c r="A40" s="48">
        <f t="shared" si="0"/>
        <v>38</v>
      </c>
      <c r="B40" s="49">
        <v>38</v>
      </c>
      <c r="C40" s="50" t="str">
        <f t="shared" si="1"/>
        <v>=</v>
      </c>
      <c r="D40" s="49">
        <f>COUNTIF($L$3:$L40,$L40)</f>
        <v>1</v>
      </c>
      <c r="E40" s="51">
        <v>1</v>
      </c>
      <c r="F40" s="50" t="str">
        <f t="shared" si="2"/>
        <v>=</v>
      </c>
      <c r="G40" s="52" t="s">
        <v>267</v>
      </c>
      <c r="H40" s="53" t="s">
        <v>1128</v>
      </c>
      <c r="I40" s="53" t="s">
        <v>1121</v>
      </c>
      <c r="J40" s="53" t="s">
        <v>1122</v>
      </c>
      <c r="K40" s="54">
        <v>0</v>
      </c>
      <c r="L40" s="64" t="s">
        <v>1129</v>
      </c>
      <c r="M40" s="55" t="s">
        <v>52</v>
      </c>
      <c r="N40" s="56">
        <v>8</v>
      </c>
      <c r="O40" s="57">
        <v>1080</v>
      </c>
      <c r="P40" s="57" t="str">
        <f>IFERROR( VLOOKUP($G40,Liga16_1!$B:$Q,16,0), "")</f>
        <v/>
      </c>
      <c r="Q40" s="58">
        <f t="shared" si="3"/>
        <v>1080</v>
      </c>
      <c r="R40" s="59">
        <f t="shared" si="5"/>
        <v>1080</v>
      </c>
      <c r="S40" s="60" t="s">
        <v>216</v>
      </c>
      <c r="T40" s="61" t="s">
        <v>216</v>
      </c>
      <c r="U40" s="61" t="s">
        <v>216</v>
      </c>
      <c r="V40" s="61" t="s">
        <v>216</v>
      </c>
      <c r="W40" s="61" t="s">
        <v>216</v>
      </c>
      <c r="X40" s="61" t="s">
        <v>216</v>
      </c>
      <c r="Y40" s="61">
        <v>30</v>
      </c>
      <c r="Z40" s="61" t="s">
        <v>216</v>
      </c>
      <c r="AA40" s="61" t="s">
        <v>216</v>
      </c>
      <c r="AB40" s="62" t="s">
        <v>216</v>
      </c>
      <c r="AC40" s="63"/>
      <c r="AD40" s="62" t="s">
        <v>216</v>
      </c>
      <c r="AE40" s="62" t="s">
        <v>216</v>
      </c>
      <c r="AF40" s="67" t="s">
        <v>216</v>
      </c>
      <c r="AG40" s="62" t="s">
        <v>216</v>
      </c>
      <c r="AH40" s="62" t="s">
        <v>216</v>
      </c>
      <c r="AI40" s="62" t="s">
        <v>216</v>
      </c>
      <c r="AJ40" s="62" t="s">
        <v>216</v>
      </c>
      <c r="AK40" s="62" t="s">
        <v>216</v>
      </c>
      <c r="AL40" s="62" t="s">
        <v>216</v>
      </c>
      <c r="AM40" s="62" t="s">
        <v>216</v>
      </c>
      <c r="AN40" s="62" t="s">
        <v>216</v>
      </c>
      <c r="AO40" s="63" t="s">
        <v>216</v>
      </c>
    </row>
    <row r="41" spans="1:41">
      <c r="A41" s="48">
        <f t="shared" si="0"/>
        <v>39</v>
      </c>
      <c r="B41" s="49">
        <v>39</v>
      </c>
      <c r="C41" s="50" t="str">
        <f t="shared" si="1"/>
        <v>=</v>
      </c>
      <c r="D41" s="49">
        <f>COUNTIF($L$3:$L41,$L41)</f>
        <v>10</v>
      </c>
      <c r="E41" s="51">
        <v>10</v>
      </c>
      <c r="F41" s="50" t="str">
        <f t="shared" si="2"/>
        <v>=</v>
      </c>
      <c r="G41" s="52">
        <v>9315712</v>
      </c>
      <c r="H41" s="53" t="s">
        <v>852</v>
      </c>
      <c r="I41" s="53" t="s">
        <v>1106</v>
      </c>
      <c r="J41" s="53" t="s">
        <v>1107</v>
      </c>
      <c r="K41" s="54">
        <v>1998</v>
      </c>
      <c r="L41" s="64" t="s">
        <v>228</v>
      </c>
      <c r="M41" s="55" t="s">
        <v>52</v>
      </c>
      <c r="N41" s="56">
        <v>8</v>
      </c>
      <c r="O41" s="57">
        <v>1066</v>
      </c>
      <c r="P41" s="57">
        <f>IFERROR( VLOOKUP($G41,Liga16_1!$B:$Q,16,0), "")</f>
        <v>1093</v>
      </c>
      <c r="Q41" s="58">
        <f t="shared" si="3"/>
        <v>1079.5</v>
      </c>
      <c r="R41" s="59">
        <f t="shared" si="5"/>
        <v>1079.5</v>
      </c>
      <c r="S41" s="60" t="s">
        <v>216</v>
      </c>
      <c r="T41" s="61" t="s">
        <v>216</v>
      </c>
      <c r="U41" s="61" t="s">
        <v>216</v>
      </c>
      <c r="V41" s="61" t="s">
        <v>216</v>
      </c>
      <c r="W41" s="61">
        <v>16</v>
      </c>
      <c r="X41" s="61" t="s">
        <v>216</v>
      </c>
      <c r="Y41" s="61" t="s">
        <v>216</v>
      </c>
      <c r="Z41" s="61" t="s">
        <v>216</v>
      </c>
      <c r="AA41" s="61" t="s">
        <v>216</v>
      </c>
      <c r="AB41" s="62" t="s">
        <v>216</v>
      </c>
      <c r="AC41" s="63"/>
      <c r="AD41" s="62" t="s">
        <v>216</v>
      </c>
      <c r="AE41" s="62" t="s">
        <v>216</v>
      </c>
      <c r="AF41" s="67" t="s">
        <v>216</v>
      </c>
      <c r="AG41" s="62" t="s">
        <v>216</v>
      </c>
      <c r="AH41" s="62" t="s">
        <v>216</v>
      </c>
      <c r="AI41" s="62" t="s">
        <v>216</v>
      </c>
      <c r="AJ41" s="62" t="s">
        <v>216</v>
      </c>
      <c r="AK41" s="62" t="s">
        <v>216</v>
      </c>
      <c r="AL41" s="62" t="s">
        <v>216</v>
      </c>
      <c r="AM41" s="62" t="s">
        <v>216</v>
      </c>
      <c r="AN41" s="62" t="s">
        <v>216</v>
      </c>
      <c r="AO41" s="63" t="s">
        <v>216</v>
      </c>
    </row>
    <row r="42" spans="1:41">
      <c r="A42" s="48">
        <f t="shared" si="0"/>
        <v>40</v>
      </c>
      <c r="B42" s="49">
        <v>40</v>
      </c>
      <c r="C42" s="50" t="str">
        <f t="shared" si="1"/>
        <v>=</v>
      </c>
      <c r="D42" s="49">
        <f>COUNTIF($L$3:$L42,$L42)</f>
        <v>11</v>
      </c>
      <c r="E42" s="51">
        <v>11</v>
      </c>
      <c r="F42" s="50" t="str">
        <f t="shared" si="2"/>
        <v>=</v>
      </c>
      <c r="G42" s="52">
        <v>8287</v>
      </c>
      <c r="H42" s="53" t="s">
        <v>704</v>
      </c>
      <c r="I42" s="53" t="s">
        <v>1113</v>
      </c>
      <c r="J42" s="53" t="s">
        <v>1107</v>
      </c>
      <c r="K42" s="54">
        <v>1996</v>
      </c>
      <c r="L42" s="64" t="s">
        <v>228</v>
      </c>
      <c r="M42" s="55" t="s">
        <v>52</v>
      </c>
      <c r="N42" s="56">
        <v>8</v>
      </c>
      <c r="O42" s="57">
        <v>1054</v>
      </c>
      <c r="P42" s="57">
        <f>IFERROR( VLOOKUP($G42,Liga16_1!$B:$Q,16,0), "")</f>
        <v>1020</v>
      </c>
      <c r="Q42" s="58">
        <f t="shared" si="3"/>
        <v>1067</v>
      </c>
      <c r="R42" s="59">
        <f t="shared" si="5"/>
        <v>1037</v>
      </c>
      <c r="S42" s="60" t="s">
        <v>216</v>
      </c>
      <c r="T42" s="61" t="s">
        <v>216</v>
      </c>
      <c r="U42" s="61" t="s">
        <v>216</v>
      </c>
      <c r="V42" s="61" t="s">
        <v>216</v>
      </c>
      <c r="W42" s="61" t="s">
        <v>216</v>
      </c>
      <c r="X42" s="61" t="s">
        <v>216</v>
      </c>
      <c r="Y42" s="61">
        <v>-24</v>
      </c>
      <c r="Z42" s="61">
        <v>0</v>
      </c>
      <c r="AA42" s="61">
        <v>6</v>
      </c>
      <c r="AB42" s="62" t="s">
        <v>216</v>
      </c>
      <c r="AC42" s="63"/>
      <c r="AD42" s="62" t="s">
        <v>216</v>
      </c>
      <c r="AE42" s="62" t="s">
        <v>216</v>
      </c>
      <c r="AF42" s="67" t="s">
        <v>216</v>
      </c>
      <c r="AG42" s="62" t="s">
        <v>216</v>
      </c>
      <c r="AH42" s="62" t="s">
        <v>216</v>
      </c>
      <c r="AI42" s="62">
        <v>30</v>
      </c>
      <c r="AJ42" s="62" t="s">
        <v>216</v>
      </c>
      <c r="AK42" s="62" t="s">
        <v>216</v>
      </c>
      <c r="AL42" s="62" t="s">
        <v>216</v>
      </c>
      <c r="AM42" s="62" t="s">
        <v>216</v>
      </c>
      <c r="AN42" s="62" t="s">
        <v>216</v>
      </c>
      <c r="AO42" s="63" t="s">
        <v>216</v>
      </c>
    </row>
    <row r="43" spans="1:41">
      <c r="A43" s="48">
        <f t="shared" si="0"/>
        <v>41</v>
      </c>
      <c r="B43" s="49">
        <v>41</v>
      </c>
      <c r="C43" s="50" t="str">
        <f t="shared" si="1"/>
        <v>=</v>
      </c>
      <c r="D43" s="49">
        <f>COUNTIF($L$3:$L43,$L43)</f>
        <v>19</v>
      </c>
      <c r="E43" s="51">
        <v>19</v>
      </c>
      <c r="F43" s="50" t="str">
        <f t="shared" si="2"/>
        <v>=</v>
      </c>
      <c r="G43" s="52">
        <v>6625</v>
      </c>
      <c r="H43" s="53" t="s">
        <v>987</v>
      </c>
      <c r="I43" s="53" t="s">
        <v>1115</v>
      </c>
      <c r="J43" s="53" t="s">
        <v>1107</v>
      </c>
      <c r="K43" s="54">
        <v>1991</v>
      </c>
      <c r="L43" s="64" t="s">
        <v>230</v>
      </c>
      <c r="M43" s="55" t="s">
        <v>52</v>
      </c>
      <c r="N43" s="56">
        <v>7</v>
      </c>
      <c r="O43" s="57">
        <v>1029</v>
      </c>
      <c r="P43" s="57">
        <f>IFERROR( VLOOKUP($G43,Liga16_1!$B:$Q,16,0), "")</f>
        <v>977</v>
      </c>
      <c r="Q43" s="58">
        <f t="shared" si="3"/>
        <v>1048</v>
      </c>
      <c r="R43" s="59">
        <f t="shared" si="5"/>
        <v>1003</v>
      </c>
      <c r="S43" s="60" t="s">
        <v>216</v>
      </c>
      <c r="T43" s="61">
        <v>-9</v>
      </c>
      <c r="U43" s="61" t="s">
        <v>216</v>
      </c>
      <c r="V43" s="61">
        <v>0</v>
      </c>
      <c r="W43" s="61">
        <v>3</v>
      </c>
      <c r="X43" s="61">
        <v>-10</v>
      </c>
      <c r="Y43" s="61">
        <v>9</v>
      </c>
      <c r="Z43" s="61">
        <v>-1</v>
      </c>
      <c r="AA43" s="61" t="s">
        <v>216</v>
      </c>
      <c r="AB43" s="62" t="s">
        <v>216</v>
      </c>
      <c r="AC43" s="63"/>
      <c r="AD43" s="62" t="s">
        <v>216</v>
      </c>
      <c r="AE43" s="62" t="s">
        <v>216</v>
      </c>
      <c r="AF43" s="67" t="s">
        <v>216</v>
      </c>
      <c r="AG43" s="62" t="s">
        <v>216</v>
      </c>
      <c r="AH43" s="62" t="s">
        <v>216</v>
      </c>
      <c r="AI43" s="62" t="s">
        <v>216</v>
      </c>
      <c r="AJ43" s="62">
        <v>12</v>
      </c>
      <c r="AK43" s="62" t="s">
        <v>216</v>
      </c>
      <c r="AL43" s="62" t="s">
        <v>216</v>
      </c>
      <c r="AM43" s="62" t="s">
        <v>216</v>
      </c>
      <c r="AN43" s="62" t="s">
        <v>216</v>
      </c>
      <c r="AO43" s="63">
        <v>33</v>
      </c>
    </row>
    <row r="44" spans="1:41">
      <c r="A44" s="48">
        <f t="shared" si="0"/>
        <v>42</v>
      </c>
      <c r="B44" s="49">
        <v>42</v>
      </c>
      <c r="C44" s="50" t="str">
        <f t="shared" si="1"/>
        <v>=</v>
      </c>
      <c r="D44" s="49">
        <f>COUNTIF($L$3:$L44,$L44)</f>
        <v>1</v>
      </c>
      <c r="E44" s="51">
        <v>1</v>
      </c>
      <c r="F44" s="50" t="str">
        <f t="shared" si="2"/>
        <v>=</v>
      </c>
      <c r="G44" s="52">
        <v>9954</v>
      </c>
      <c r="H44" s="53" t="s">
        <v>532</v>
      </c>
      <c r="I44" s="53" t="s">
        <v>1108</v>
      </c>
      <c r="J44" s="53" t="s">
        <v>1107</v>
      </c>
      <c r="K44" s="54">
        <v>2000</v>
      </c>
      <c r="L44" s="64" t="s">
        <v>225</v>
      </c>
      <c r="M44" s="55" t="s">
        <v>55</v>
      </c>
      <c r="N44" s="56">
        <v>7</v>
      </c>
      <c r="O44" s="57">
        <v>985</v>
      </c>
      <c r="P44" s="57">
        <f>IFERROR( VLOOKUP($G44,Liga16_1!$B:$Q,16,0), "")</f>
        <v>974</v>
      </c>
      <c r="Q44" s="58">
        <f t="shared" si="3"/>
        <v>1038.5</v>
      </c>
      <c r="R44" s="59">
        <f t="shared" si="5"/>
        <v>979.5</v>
      </c>
      <c r="S44" s="60" t="s">
        <v>216</v>
      </c>
      <c r="T44" s="61" t="s">
        <v>216</v>
      </c>
      <c r="U44" s="61" t="s">
        <v>216</v>
      </c>
      <c r="V44" s="61" t="s">
        <v>216</v>
      </c>
      <c r="W44" s="61" t="s">
        <v>216</v>
      </c>
      <c r="X44" s="61" t="s">
        <v>216</v>
      </c>
      <c r="Y44" s="61" t="s">
        <v>216</v>
      </c>
      <c r="Z44" s="61" t="s">
        <v>216</v>
      </c>
      <c r="AA44" s="61" t="s">
        <v>216</v>
      </c>
      <c r="AB44" s="62" t="s">
        <v>216</v>
      </c>
      <c r="AC44" s="63"/>
      <c r="AD44" s="62" t="s">
        <v>216</v>
      </c>
      <c r="AE44" s="62" t="s">
        <v>216</v>
      </c>
      <c r="AF44" s="67" t="s">
        <v>216</v>
      </c>
      <c r="AG44" s="62" t="s">
        <v>216</v>
      </c>
      <c r="AH44" s="62" t="s">
        <v>216</v>
      </c>
      <c r="AI44" s="62">
        <v>40</v>
      </c>
      <c r="AJ44" s="62" t="s">
        <v>216</v>
      </c>
      <c r="AK44" s="62" t="s">
        <v>216</v>
      </c>
      <c r="AL44" s="62" t="s">
        <v>216</v>
      </c>
      <c r="AM44" s="62" t="s">
        <v>216</v>
      </c>
      <c r="AN44" s="62" t="s">
        <v>216</v>
      </c>
      <c r="AO44" s="63">
        <v>19</v>
      </c>
    </row>
    <row r="45" spans="1:41">
      <c r="A45" s="48">
        <f t="shared" si="0"/>
        <v>43</v>
      </c>
      <c r="B45" s="49">
        <v>43</v>
      </c>
      <c r="C45" s="50" t="str">
        <f t="shared" si="1"/>
        <v>=</v>
      </c>
      <c r="D45" s="49">
        <f>COUNTIF($L$3:$L45,$L45)</f>
        <v>20</v>
      </c>
      <c r="E45" s="51">
        <v>20</v>
      </c>
      <c r="F45" s="50" t="str">
        <f t="shared" si="2"/>
        <v>=</v>
      </c>
      <c r="G45" s="52">
        <v>3581</v>
      </c>
      <c r="H45" s="53" t="s">
        <v>897</v>
      </c>
      <c r="I45" s="53" t="s">
        <v>1106</v>
      </c>
      <c r="J45" s="53" t="s">
        <v>1107</v>
      </c>
      <c r="K45" s="54">
        <v>1990</v>
      </c>
      <c r="L45" s="64" t="s">
        <v>230</v>
      </c>
      <c r="M45" s="55" t="s">
        <v>52</v>
      </c>
      <c r="N45" s="56">
        <v>7</v>
      </c>
      <c r="O45" s="57">
        <v>1053.5</v>
      </c>
      <c r="P45" s="57">
        <f>IFERROR( VLOOKUP($G45,Liga16_1!$B:$Q,16,0), "")</f>
        <v>1011</v>
      </c>
      <c r="Q45" s="58">
        <f t="shared" si="3"/>
        <v>1032.25</v>
      </c>
      <c r="R45" s="59">
        <f t="shared" si="5"/>
        <v>1032.25</v>
      </c>
      <c r="S45" s="60" t="s">
        <v>216</v>
      </c>
      <c r="T45" s="61" t="s">
        <v>216</v>
      </c>
      <c r="U45" s="61" t="s">
        <v>216</v>
      </c>
      <c r="V45" s="61" t="s">
        <v>216</v>
      </c>
      <c r="W45" s="61" t="s">
        <v>216</v>
      </c>
      <c r="X45" s="61" t="s">
        <v>216</v>
      </c>
      <c r="Y45" s="61">
        <v>36</v>
      </c>
      <c r="Z45" s="61">
        <v>2</v>
      </c>
      <c r="AA45" s="61" t="s">
        <v>216</v>
      </c>
      <c r="AB45" s="62" t="s">
        <v>216</v>
      </c>
      <c r="AC45" s="63"/>
      <c r="AD45" s="62" t="s">
        <v>216</v>
      </c>
      <c r="AE45" s="62" t="s">
        <v>216</v>
      </c>
      <c r="AF45" s="67" t="s">
        <v>216</v>
      </c>
      <c r="AG45" s="62" t="s">
        <v>216</v>
      </c>
      <c r="AH45" s="62" t="s">
        <v>216</v>
      </c>
      <c r="AI45" s="62" t="s">
        <v>216</v>
      </c>
      <c r="AJ45" s="62" t="s">
        <v>216</v>
      </c>
      <c r="AK45" s="62" t="s">
        <v>216</v>
      </c>
      <c r="AL45" s="62" t="s">
        <v>216</v>
      </c>
      <c r="AM45" s="62" t="s">
        <v>216</v>
      </c>
      <c r="AN45" s="62" t="s">
        <v>216</v>
      </c>
      <c r="AO45" s="63" t="s">
        <v>216</v>
      </c>
    </row>
    <row r="46" spans="1:41">
      <c r="A46" s="48">
        <f t="shared" si="0"/>
        <v>44</v>
      </c>
      <c r="B46" s="49">
        <v>44</v>
      </c>
      <c r="C46" s="50" t="str">
        <f t="shared" si="1"/>
        <v>=</v>
      </c>
      <c r="D46" s="49">
        <f>COUNTIF($L$3:$L46,$L46)</f>
        <v>2</v>
      </c>
      <c r="E46" s="51">
        <v>2</v>
      </c>
      <c r="F46" s="50" t="str">
        <f t="shared" si="2"/>
        <v>=</v>
      </c>
      <c r="G46" s="52">
        <v>1038</v>
      </c>
      <c r="H46" s="53" t="s">
        <v>875</v>
      </c>
      <c r="I46" s="53" t="s">
        <v>1114</v>
      </c>
      <c r="J46" s="53" t="s">
        <v>1107</v>
      </c>
      <c r="K46" s="54">
        <v>1966</v>
      </c>
      <c r="L46" s="64" t="s">
        <v>234</v>
      </c>
      <c r="M46" s="55" t="s">
        <v>52</v>
      </c>
      <c r="N46" s="56">
        <v>7</v>
      </c>
      <c r="O46" s="57">
        <v>1015</v>
      </c>
      <c r="P46" s="57" t="str">
        <f>IFERROR( VLOOKUP($G46,Liga16_1!$B:$Q,16,0), "")</f>
        <v/>
      </c>
      <c r="Q46" s="58">
        <f t="shared" si="3"/>
        <v>1029</v>
      </c>
      <c r="R46" s="59">
        <f t="shared" ref="R46:R65" si="6">AVERAGE(O46:P46)</f>
        <v>1015</v>
      </c>
      <c r="S46" s="60" t="s">
        <v>216</v>
      </c>
      <c r="T46" s="61" t="s">
        <v>216</v>
      </c>
      <c r="U46" s="61" t="s">
        <v>216</v>
      </c>
      <c r="V46" s="61">
        <v>-8</v>
      </c>
      <c r="W46" s="61" t="s">
        <v>216</v>
      </c>
      <c r="X46" s="61" t="s">
        <v>216</v>
      </c>
      <c r="Y46" s="61" t="s">
        <v>216</v>
      </c>
      <c r="Z46" s="61" t="s">
        <v>216</v>
      </c>
      <c r="AA46" s="61" t="s">
        <v>216</v>
      </c>
      <c r="AB46" s="62" t="s">
        <v>216</v>
      </c>
      <c r="AC46" s="63"/>
      <c r="AD46" s="62" t="s">
        <v>216</v>
      </c>
      <c r="AE46" s="62" t="s">
        <v>216</v>
      </c>
      <c r="AF46" s="67" t="s">
        <v>216</v>
      </c>
      <c r="AG46" s="62" t="s">
        <v>216</v>
      </c>
      <c r="AH46" s="62" t="s">
        <v>216</v>
      </c>
      <c r="AI46" s="62" t="s">
        <v>216</v>
      </c>
      <c r="AJ46" s="62" t="s">
        <v>216</v>
      </c>
      <c r="AK46" s="62" t="s">
        <v>216</v>
      </c>
      <c r="AL46" s="62">
        <v>24</v>
      </c>
      <c r="AM46" s="62" t="s">
        <v>216</v>
      </c>
      <c r="AN46" s="62" t="s">
        <v>216</v>
      </c>
      <c r="AO46" s="63">
        <v>-10</v>
      </c>
    </row>
    <row r="47" spans="1:41">
      <c r="A47" s="48">
        <f t="shared" si="0"/>
        <v>45</v>
      </c>
      <c r="B47" s="49">
        <v>46</v>
      </c>
      <c r="C47" s="50">
        <f t="shared" si="1"/>
        <v>1</v>
      </c>
      <c r="D47" s="49">
        <f>COUNTIF($L$3:$L47,$L47)</f>
        <v>21</v>
      </c>
      <c r="E47" s="51">
        <v>21</v>
      </c>
      <c r="F47" s="50" t="str">
        <f t="shared" si="2"/>
        <v>=</v>
      </c>
      <c r="G47" s="52">
        <v>23025</v>
      </c>
      <c r="H47" s="53" t="s">
        <v>442</v>
      </c>
      <c r="I47" s="53" t="s">
        <v>1130</v>
      </c>
      <c r="J47" s="53" t="s">
        <v>1107</v>
      </c>
      <c r="K47" s="54">
        <v>1982</v>
      </c>
      <c r="L47" s="64" t="s">
        <v>230</v>
      </c>
      <c r="M47" s="55" t="s">
        <v>52</v>
      </c>
      <c r="N47" s="56">
        <v>7</v>
      </c>
      <c r="O47" s="57">
        <v>1016.5</v>
      </c>
      <c r="P47" s="57">
        <f>IFERROR( VLOOKUP($G47,Liga16_1!$B:$Q,16,0), "")</f>
        <v>1038</v>
      </c>
      <c r="Q47" s="58">
        <f t="shared" si="3"/>
        <v>1027.25</v>
      </c>
      <c r="R47" s="59">
        <f t="shared" si="6"/>
        <v>1027.25</v>
      </c>
      <c r="S47" s="60" t="s">
        <v>216</v>
      </c>
      <c r="T47" s="61" t="s">
        <v>216</v>
      </c>
      <c r="U47" s="61" t="s">
        <v>216</v>
      </c>
      <c r="V47" s="61" t="s">
        <v>216</v>
      </c>
      <c r="W47" s="61" t="s">
        <v>216</v>
      </c>
      <c r="X47" s="61" t="s">
        <v>216</v>
      </c>
      <c r="Y47" s="61" t="s">
        <v>216</v>
      </c>
      <c r="Z47" s="61" t="s">
        <v>216</v>
      </c>
      <c r="AA47" s="61" t="s">
        <v>216</v>
      </c>
      <c r="AB47" s="62" t="s">
        <v>216</v>
      </c>
      <c r="AC47" s="63"/>
      <c r="AD47" s="62" t="s">
        <v>216</v>
      </c>
      <c r="AE47" s="62" t="s">
        <v>216</v>
      </c>
      <c r="AF47" s="67" t="s">
        <v>216</v>
      </c>
      <c r="AG47" s="62" t="s">
        <v>216</v>
      </c>
      <c r="AH47" s="62" t="s">
        <v>216</v>
      </c>
      <c r="AI47" s="62" t="s">
        <v>216</v>
      </c>
      <c r="AJ47" s="62" t="s">
        <v>216</v>
      </c>
      <c r="AK47" s="62" t="s">
        <v>216</v>
      </c>
      <c r="AL47" s="62" t="s">
        <v>216</v>
      </c>
      <c r="AM47" s="62" t="s">
        <v>216</v>
      </c>
      <c r="AN47" s="62" t="s">
        <v>216</v>
      </c>
      <c r="AO47" s="63" t="s">
        <v>216</v>
      </c>
    </row>
    <row r="48" spans="1:41">
      <c r="A48" s="48">
        <f t="shared" si="0"/>
        <v>46</v>
      </c>
      <c r="B48" s="49">
        <v>45</v>
      </c>
      <c r="C48" s="50">
        <f t="shared" si="1"/>
        <v>-1</v>
      </c>
      <c r="D48" s="49">
        <f>COUNTIF($L$3:$L48,$L48)</f>
        <v>12</v>
      </c>
      <c r="E48" s="51">
        <v>12</v>
      </c>
      <c r="F48" s="50" t="str">
        <f t="shared" si="2"/>
        <v>=</v>
      </c>
      <c r="G48" s="52">
        <v>14467</v>
      </c>
      <c r="H48" s="53" t="s">
        <v>549</v>
      </c>
      <c r="I48" s="53" t="s">
        <v>1112</v>
      </c>
      <c r="J48" s="53" t="s">
        <v>1107</v>
      </c>
      <c r="K48" s="54">
        <v>1997</v>
      </c>
      <c r="L48" s="64" t="s">
        <v>228</v>
      </c>
      <c r="M48" s="55" t="s">
        <v>52</v>
      </c>
      <c r="N48" s="56">
        <v>7</v>
      </c>
      <c r="O48" s="57">
        <v>961.5</v>
      </c>
      <c r="P48" s="57">
        <f>IFERROR( VLOOKUP($G48,Liga16_1!$B:$Q,16,0), "")</f>
        <v>1036</v>
      </c>
      <c r="Q48" s="58">
        <f t="shared" si="3"/>
        <v>1023.75</v>
      </c>
      <c r="R48" s="59">
        <f t="shared" si="6"/>
        <v>998.75</v>
      </c>
      <c r="S48" s="60" t="s">
        <v>216</v>
      </c>
      <c r="T48" s="61">
        <v>-1</v>
      </c>
      <c r="U48" s="61" t="s">
        <v>216</v>
      </c>
      <c r="V48" s="61">
        <v>-34</v>
      </c>
      <c r="W48" s="61" t="s">
        <v>216</v>
      </c>
      <c r="X48" s="61" t="s">
        <v>216</v>
      </c>
      <c r="Y48" s="61">
        <v>10</v>
      </c>
      <c r="Z48" s="61">
        <v>27</v>
      </c>
      <c r="AA48" s="61" t="s">
        <v>216</v>
      </c>
      <c r="AB48" s="62">
        <v>-5</v>
      </c>
      <c r="AC48" s="63"/>
      <c r="AD48" s="62" t="s">
        <v>216</v>
      </c>
      <c r="AE48" s="62" t="s">
        <v>216</v>
      </c>
      <c r="AF48" s="67" t="s">
        <v>216</v>
      </c>
      <c r="AG48" s="62" t="s">
        <v>216</v>
      </c>
      <c r="AH48" s="62" t="s">
        <v>216</v>
      </c>
      <c r="AI48" s="62">
        <v>30</v>
      </c>
      <c r="AJ48" s="62" t="s">
        <v>216</v>
      </c>
      <c r="AK48" s="62" t="s">
        <v>216</v>
      </c>
      <c r="AL48" s="62" t="s">
        <v>216</v>
      </c>
      <c r="AM48" s="62" t="s">
        <v>216</v>
      </c>
      <c r="AN48" s="62" t="s">
        <v>216</v>
      </c>
      <c r="AO48" s="63" t="s">
        <v>216</v>
      </c>
    </row>
    <row r="49" spans="1:41">
      <c r="A49" s="48">
        <f t="shared" si="0"/>
        <v>47</v>
      </c>
      <c r="B49" s="49">
        <v>54</v>
      </c>
      <c r="C49" s="50">
        <f t="shared" si="1"/>
        <v>7</v>
      </c>
      <c r="D49" s="49">
        <f>COUNTIF($L$3:$L49,$L49)</f>
        <v>2</v>
      </c>
      <c r="E49" s="51">
        <v>4</v>
      </c>
      <c r="F49" s="50">
        <f t="shared" si="2"/>
        <v>2</v>
      </c>
      <c r="G49" s="52">
        <v>17803</v>
      </c>
      <c r="H49" s="53" t="s">
        <v>613</v>
      </c>
      <c r="I49" s="53" t="s">
        <v>1123</v>
      </c>
      <c r="J49" s="53" t="s">
        <v>1107</v>
      </c>
      <c r="K49" s="54">
        <v>2001</v>
      </c>
      <c r="L49" s="64" t="s">
        <v>226</v>
      </c>
      <c r="M49" s="55" t="s">
        <v>52</v>
      </c>
      <c r="N49" s="56">
        <v>7</v>
      </c>
      <c r="O49" s="57">
        <v>959</v>
      </c>
      <c r="P49" s="57">
        <f>IFERROR( VLOOKUP($G49,Liga16_1!$B:$Q,16,0), "")</f>
        <v>943</v>
      </c>
      <c r="Q49" s="58">
        <f t="shared" si="3"/>
        <v>1022</v>
      </c>
      <c r="R49" s="59">
        <f t="shared" si="6"/>
        <v>951</v>
      </c>
      <c r="S49" s="60">
        <v>20</v>
      </c>
      <c r="T49" s="61">
        <v>17</v>
      </c>
      <c r="U49" s="61">
        <v>-17</v>
      </c>
      <c r="V49" s="61" t="s">
        <v>216</v>
      </c>
      <c r="W49" s="61">
        <v>31</v>
      </c>
      <c r="X49" s="61" t="s">
        <v>216</v>
      </c>
      <c r="Y49" s="61">
        <v>-58</v>
      </c>
      <c r="Z49" s="61">
        <v>9</v>
      </c>
      <c r="AA49" s="61">
        <v>24</v>
      </c>
      <c r="AB49" s="62">
        <v>26</v>
      </c>
      <c r="AC49" s="63"/>
      <c r="AD49" s="62" t="s">
        <v>216</v>
      </c>
      <c r="AE49" s="62" t="s">
        <v>216</v>
      </c>
      <c r="AF49" s="67" t="s">
        <v>216</v>
      </c>
      <c r="AG49" s="62" t="s">
        <v>216</v>
      </c>
      <c r="AH49" s="62">
        <v>24</v>
      </c>
      <c r="AI49" s="62">
        <v>10</v>
      </c>
      <c r="AJ49" s="62" t="s">
        <v>216</v>
      </c>
      <c r="AK49" s="62" t="s">
        <v>216</v>
      </c>
      <c r="AL49" s="62" t="s">
        <v>216</v>
      </c>
      <c r="AM49" s="62" t="s">
        <v>216</v>
      </c>
      <c r="AN49" s="62" t="s">
        <v>216</v>
      </c>
      <c r="AO49" s="63">
        <v>11</v>
      </c>
    </row>
    <row r="50" spans="1:41">
      <c r="A50" s="48">
        <f t="shared" si="0"/>
        <v>48</v>
      </c>
      <c r="B50" s="49">
        <v>47</v>
      </c>
      <c r="C50" s="50">
        <f t="shared" si="1"/>
        <v>-1</v>
      </c>
      <c r="D50" s="49">
        <f>COUNTIF($L$3:$L50,$L50)</f>
        <v>22</v>
      </c>
      <c r="E50" s="51">
        <v>22</v>
      </c>
      <c r="F50" s="50" t="str">
        <f t="shared" si="2"/>
        <v>=</v>
      </c>
      <c r="G50" s="52">
        <v>5688</v>
      </c>
      <c r="H50" s="53" t="s">
        <v>473</v>
      </c>
      <c r="I50" s="53" t="s">
        <v>1123</v>
      </c>
      <c r="J50" s="53" t="s">
        <v>1107</v>
      </c>
      <c r="K50" s="54">
        <v>1992</v>
      </c>
      <c r="L50" s="64" t="s">
        <v>230</v>
      </c>
      <c r="M50" s="55" t="s">
        <v>52</v>
      </c>
      <c r="N50" s="56">
        <v>7</v>
      </c>
      <c r="O50" s="57">
        <v>1006.5</v>
      </c>
      <c r="P50" s="57">
        <f>IFERROR( VLOOKUP($G50,Liga16_1!$B:$Q,16,0), "")</f>
        <v>981</v>
      </c>
      <c r="Q50" s="58">
        <f t="shared" si="3"/>
        <v>1019.75</v>
      </c>
      <c r="R50" s="59">
        <f t="shared" si="6"/>
        <v>993.75</v>
      </c>
      <c r="S50" s="60" t="s">
        <v>216</v>
      </c>
      <c r="T50" s="61" t="s">
        <v>216</v>
      </c>
      <c r="U50" s="61">
        <v>13</v>
      </c>
      <c r="V50" s="61" t="s">
        <v>216</v>
      </c>
      <c r="W50" s="61">
        <v>-8</v>
      </c>
      <c r="X50" s="61" t="s">
        <v>216</v>
      </c>
      <c r="Y50" s="61">
        <v>3</v>
      </c>
      <c r="Z50" s="61" t="s">
        <v>216</v>
      </c>
      <c r="AA50" s="61" t="s">
        <v>216</v>
      </c>
      <c r="AB50" s="62" t="s">
        <v>216</v>
      </c>
      <c r="AC50" s="63"/>
      <c r="AD50" s="62" t="s">
        <v>216</v>
      </c>
      <c r="AE50" s="62" t="s">
        <v>216</v>
      </c>
      <c r="AF50" s="67" t="s">
        <v>216</v>
      </c>
      <c r="AG50" s="62" t="s">
        <v>216</v>
      </c>
      <c r="AH50" s="62" t="s">
        <v>216</v>
      </c>
      <c r="AI50" s="62" t="s">
        <v>216</v>
      </c>
      <c r="AJ50" s="62" t="s">
        <v>216</v>
      </c>
      <c r="AK50" s="62" t="s">
        <v>216</v>
      </c>
      <c r="AL50" s="62" t="s">
        <v>216</v>
      </c>
      <c r="AM50" s="62" t="s">
        <v>216</v>
      </c>
      <c r="AN50" s="62" t="s">
        <v>216</v>
      </c>
      <c r="AO50" s="63">
        <v>26</v>
      </c>
    </row>
    <row r="51" spans="1:41">
      <c r="A51" s="48">
        <f t="shared" si="0"/>
        <v>49</v>
      </c>
      <c r="B51" s="49">
        <v>48</v>
      </c>
      <c r="C51" s="50">
        <f t="shared" si="1"/>
        <v>-1</v>
      </c>
      <c r="D51" s="49">
        <f>COUNTIF($L$3:$L51,$L51)</f>
        <v>4</v>
      </c>
      <c r="E51" s="51">
        <v>4</v>
      </c>
      <c r="F51" s="50" t="str">
        <f t="shared" si="2"/>
        <v>=</v>
      </c>
      <c r="G51" s="52">
        <v>22652</v>
      </c>
      <c r="H51" s="53" t="s">
        <v>868</v>
      </c>
      <c r="I51" s="53" t="s">
        <v>1131</v>
      </c>
      <c r="J51" s="53" t="s">
        <v>1107</v>
      </c>
      <c r="K51" s="54">
        <v>1998</v>
      </c>
      <c r="L51" s="64" t="s">
        <v>227</v>
      </c>
      <c r="M51" s="55" t="s">
        <v>55</v>
      </c>
      <c r="N51" s="56">
        <v>7</v>
      </c>
      <c r="O51" s="57">
        <v>1019</v>
      </c>
      <c r="P51" s="57" t="str">
        <f>IFERROR( VLOOKUP($G51,Liga16_1!$B:$Q,16,0), "")</f>
        <v/>
      </c>
      <c r="Q51" s="58">
        <f t="shared" si="3"/>
        <v>1019</v>
      </c>
      <c r="R51" s="59">
        <f t="shared" si="6"/>
        <v>1019</v>
      </c>
      <c r="S51" s="60" t="s">
        <v>216</v>
      </c>
      <c r="T51" s="61" t="s">
        <v>216</v>
      </c>
      <c r="U51" s="61" t="s">
        <v>216</v>
      </c>
      <c r="V51" s="61" t="s">
        <v>216</v>
      </c>
      <c r="W51" s="61" t="s">
        <v>216</v>
      </c>
      <c r="X51" s="61" t="s">
        <v>216</v>
      </c>
      <c r="Y51" s="61" t="s">
        <v>216</v>
      </c>
      <c r="Z51" s="61" t="s">
        <v>216</v>
      </c>
      <c r="AA51" s="61" t="s">
        <v>216</v>
      </c>
      <c r="AB51" s="62" t="s">
        <v>216</v>
      </c>
      <c r="AC51" s="63"/>
      <c r="AD51" s="62" t="s">
        <v>216</v>
      </c>
      <c r="AE51" s="62" t="s">
        <v>216</v>
      </c>
      <c r="AF51" s="67" t="s">
        <v>216</v>
      </c>
      <c r="AG51" s="62" t="s">
        <v>216</v>
      </c>
      <c r="AH51" s="62" t="s">
        <v>216</v>
      </c>
      <c r="AI51" s="62" t="s">
        <v>216</v>
      </c>
      <c r="AJ51" s="62" t="s">
        <v>216</v>
      </c>
      <c r="AK51" s="62" t="s">
        <v>216</v>
      </c>
      <c r="AL51" s="62" t="s">
        <v>216</v>
      </c>
      <c r="AM51" s="62" t="s">
        <v>216</v>
      </c>
      <c r="AN51" s="62" t="s">
        <v>216</v>
      </c>
      <c r="AO51" s="63" t="s">
        <v>216</v>
      </c>
    </row>
    <row r="52" spans="1:41">
      <c r="A52" s="48">
        <f t="shared" si="0"/>
        <v>50</v>
      </c>
      <c r="B52" s="49">
        <v>49</v>
      </c>
      <c r="C52" s="50">
        <f t="shared" si="1"/>
        <v>-1</v>
      </c>
      <c r="D52" s="49">
        <f>COUNTIF($L$3:$L52,$L52)</f>
        <v>3</v>
      </c>
      <c r="E52" s="51">
        <v>2</v>
      </c>
      <c r="F52" s="50">
        <f t="shared" si="2"/>
        <v>-1</v>
      </c>
      <c r="G52" s="52">
        <v>10001</v>
      </c>
      <c r="H52" s="53" t="s">
        <v>970</v>
      </c>
      <c r="I52" s="53" t="s">
        <v>1109</v>
      </c>
      <c r="J52" s="53" t="s">
        <v>1107</v>
      </c>
      <c r="K52" s="54">
        <v>1999</v>
      </c>
      <c r="L52" s="64" t="s">
        <v>226</v>
      </c>
      <c r="M52" s="55" t="s">
        <v>52</v>
      </c>
      <c r="N52" s="56">
        <v>7</v>
      </c>
      <c r="O52" s="57">
        <v>1045</v>
      </c>
      <c r="P52" s="57">
        <f>IFERROR( VLOOKUP($G52,Liga16_1!$B:$Q,16,0), "")</f>
        <v>981</v>
      </c>
      <c r="Q52" s="58">
        <f t="shared" si="3"/>
        <v>1013</v>
      </c>
      <c r="R52" s="59">
        <f t="shared" si="6"/>
        <v>1013</v>
      </c>
      <c r="S52" s="60" t="s">
        <v>216</v>
      </c>
      <c r="T52" s="61" t="s">
        <v>216</v>
      </c>
      <c r="U52" s="61">
        <v>22</v>
      </c>
      <c r="V52" s="61" t="s">
        <v>216</v>
      </c>
      <c r="W52" s="61">
        <v>22</v>
      </c>
      <c r="X52" s="61" t="s">
        <v>216</v>
      </c>
      <c r="Y52" s="61" t="s">
        <v>216</v>
      </c>
      <c r="Z52" s="61">
        <v>27</v>
      </c>
      <c r="AA52" s="61" t="s">
        <v>216</v>
      </c>
      <c r="AB52" s="62" t="s">
        <v>216</v>
      </c>
      <c r="AC52" s="63"/>
      <c r="AD52" s="62" t="s">
        <v>216</v>
      </c>
      <c r="AE52" s="62" t="s">
        <v>216</v>
      </c>
      <c r="AF52" s="67" t="s">
        <v>216</v>
      </c>
      <c r="AG52" s="62" t="s">
        <v>216</v>
      </c>
      <c r="AH52" s="62" t="s">
        <v>216</v>
      </c>
      <c r="AI52" s="62" t="s">
        <v>216</v>
      </c>
      <c r="AJ52" s="62" t="s">
        <v>216</v>
      </c>
      <c r="AK52" s="62" t="s">
        <v>216</v>
      </c>
      <c r="AL52" s="62" t="s">
        <v>216</v>
      </c>
      <c r="AM52" s="62" t="s">
        <v>216</v>
      </c>
      <c r="AN52" s="62" t="s">
        <v>216</v>
      </c>
      <c r="AO52" s="63" t="s">
        <v>216</v>
      </c>
    </row>
    <row r="53" spans="1:41">
      <c r="A53" s="48">
        <f t="shared" si="0"/>
        <v>51</v>
      </c>
      <c r="B53" s="49">
        <v>50</v>
      </c>
      <c r="C53" s="50">
        <f t="shared" si="1"/>
        <v>-1</v>
      </c>
      <c r="D53" s="49">
        <f>COUNTIF($L$3:$L53,$L53)</f>
        <v>1</v>
      </c>
      <c r="E53" s="51">
        <v>1</v>
      </c>
      <c r="F53" s="50" t="str">
        <f t="shared" si="2"/>
        <v>=</v>
      </c>
      <c r="G53" s="52">
        <v>462</v>
      </c>
      <c r="H53" s="53" t="s">
        <v>505</v>
      </c>
      <c r="I53" s="53" t="s">
        <v>1132</v>
      </c>
      <c r="J53" s="53" t="s">
        <v>1107</v>
      </c>
      <c r="K53" s="54">
        <v>1956</v>
      </c>
      <c r="L53" s="64" t="s">
        <v>237</v>
      </c>
      <c r="M53" s="55" t="s">
        <v>52</v>
      </c>
      <c r="N53" s="56">
        <v>7</v>
      </c>
      <c r="O53" s="57">
        <v>979</v>
      </c>
      <c r="P53" s="57">
        <f>IFERROR( VLOOKUP($G53,Liga16_1!$B:$Q,16,0), "")</f>
        <v>917</v>
      </c>
      <c r="Q53" s="58">
        <f t="shared" si="3"/>
        <v>1008</v>
      </c>
      <c r="R53" s="59">
        <f t="shared" si="6"/>
        <v>948</v>
      </c>
      <c r="S53" s="60" t="s">
        <v>216</v>
      </c>
      <c r="T53" s="61" t="s">
        <v>216</v>
      </c>
      <c r="U53" s="61" t="s">
        <v>216</v>
      </c>
      <c r="V53" s="61" t="s">
        <v>216</v>
      </c>
      <c r="W53" s="61" t="s">
        <v>216</v>
      </c>
      <c r="X53" s="61" t="s">
        <v>216</v>
      </c>
      <c r="Y53" s="61" t="s">
        <v>216</v>
      </c>
      <c r="Z53" s="61" t="s">
        <v>216</v>
      </c>
      <c r="AA53" s="61" t="s">
        <v>216</v>
      </c>
      <c r="AB53" s="62" t="s">
        <v>216</v>
      </c>
      <c r="AC53" s="63"/>
      <c r="AD53" s="62" t="s">
        <v>216</v>
      </c>
      <c r="AE53" s="62" t="s">
        <v>216</v>
      </c>
      <c r="AF53" s="67" t="s">
        <v>216</v>
      </c>
      <c r="AG53" s="62" t="s">
        <v>216</v>
      </c>
      <c r="AH53" s="62" t="s">
        <v>216</v>
      </c>
      <c r="AI53" s="62" t="s">
        <v>216</v>
      </c>
      <c r="AJ53" s="62" t="s">
        <v>216</v>
      </c>
      <c r="AK53" s="62" t="s">
        <v>216</v>
      </c>
      <c r="AL53" s="62">
        <v>60</v>
      </c>
      <c r="AM53" s="62" t="s">
        <v>216</v>
      </c>
      <c r="AN53" s="62" t="s">
        <v>216</v>
      </c>
      <c r="AO53" s="63" t="s">
        <v>216</v>
      </c>
    </row>
    <row r="54" spans="1:41">
      <c r="A54" s="48">
        <f t="shared" si="0"/>
        <v>52</v>
      </c>
      <c r="B54" s="49">
        <v>51</v>
      </c>
      <c r="C54" s="50">
        <f t="shared" si="1"/>
        <v>-1</v>
      </c>
      <c r="D54" s="49">
        <f>COUNTIF($L$3:$L54,$L54)</f>
        <v>2</v>
      </c>
      <c r="E54" s="51">
        <v>2</v>
      </c>
      <c r="F54" s="50" t="str">
        <f t="shared" si="2"/>
        <v>=</v>
      </c>
      <c r="G54" s="52">
        <v>9186</v>
      </c>
      <c r="H54" s="53" t="s">
        <v>577</v>
      </c>
      <c r="I54" s="53" t="s">
        <v>1108</v>
      </c>
      <c r="J54" s="53" t="s">
        <v>1107</v>
      </c>
      <c r="K54" s="54">
        <v>2000</v>
      </c>
      <c r="L54" s="64" t="s">
        <v>225</v>
      </c>
      <c r="M54" s="55" t="s">
        <v>55</v>
      </c>
      <c r="N54" s="56">
        <v>7</v>
      </c>
      <c r="O54" s="57">
        <v>950</v>
      </c>
      <c r="P54" s="57">
        <f>IFERROR( VLOOKUP($G54,Liga16_1!$B:$Q,16,0), "")</f>
        <v>837</v>
      </c>
      <c r="Q54" s="58">
        <f t="shared" si="3"/>
        <v>1005.5</v>
      </c>
      <c r="R54" s="59">
        <f t="shared" si="6"/>
        <v>893.5</v>
      </c>
      <c r="S54" s="60" t="s">
        <v>216</v>
      </c>
      <c r="T54" s="61" t="s">
        <v>216</v>
      </c>
      <c r="U54" s="61">
        <v>-10</v>
      </c>
      <c r="V54" s="61" t="s">
        <v>216</v>
      </c>
      <c r="W54" s="61">
        <v>24</v>
      </c>
      <c r="X54" s="61" t="s">
        <v>216</v>
      </c>
      <c r="Y54" s="61" t="s">
        <v>216</v>
      </c>
      <c r="Z54" s="61" t="s">
        <v>216</v>
      </c>
      <c r="AA54" s="61" t="s">
        <v>216</v>
      </c>
      <c r="AB54" s="62" t="s">
        <v>216</v>
      </c>
      <c r="AC54" s="63"/>
      <c r="AD54" s="62" t="s">
        <v>216</v>
      </c>
      <c r="AE54" s="62" t="s">
        <v>216</v>
      </c>
      <c r="AF54" s="67" t="s">
        <v>216</v>
      </c>
      <c r="AG54" s="62" t="s">
        <v>216</v>
      </c>
      <c r="AH54" s="62">
        <v>43</v>
      </c>
      <c r="AI54" s="62">
        <v>22</v>
      </c>
      <c r="AJ54" s="62" t="s">
        <v>216</v>
      </c>
      <c r="AK54" s="62" t="s">
        <v>216</v>
      </c>
      <c r="AL54" s="62" t="s">
        <v>216</v>
      </c>
      <c r="AM54" s="62" t="s">
        <v>216</v>
      </c>
      <c r="AN54" s="62" t="s">
        <v>216</v>
      </c>
      <c r="AO54" s="63">
        <v>47</v>
      </c>
    </row>
    <row r="55" spans="1:41">
      <c r="A55" s="48">
        <f t="shared" si="0"/>
        <v>53</v>
      </c>
      <c r="B55" s="49">
        <v>52</v>
      </c>
      <c r="C55" s="50">
        <f t="shared" si="1"/>
        <v>-1</v>
      </c>
      <c r="D55" s="49">
        <f>COUNTIF($L$3:$L55,$L55)</f>
        <v>4</v>
      </c>
      <c r="E55" s="51">
        <v>3</v>
      </c>
      <c r="F55" s="50">
        <f t="shared" si="2"/>
        <v>-1</v>
      </c>
      <c r="G55" s="52">
        <v>7583</v>
      </c>
      <c r="H55" s="53" t="s">
        <v>658</v>
      </c>
      <c r="I55" s="53" t="s">
        <v>1112</v>
      </c>
      <c r="J55" s="53" t="s">
        <v>1107</v>
      </c>
      <c r="K55" s="54">
        <v>2000</v>
      </c>
      <c r="L55" s="64" t="s">
        <v>226</v>
      </c>
      <c r="M55" s="55" t="s">
        <v>52</v>
      </c>
      <c r="N55" s="56">
        <v>7</v>
      </c>
      <c r="O55" s="57">
        <v>926</v>
      </c>
      <c r="P55" s="57">
        <f>IFERROR( VLOOKUP($G55,Liga16_1!$B:$Q,16,0), "")</f>
        <v>924</v>
      </c>
      <c r="Q55" s="58">
        <f t="shared" si="3"/>
        <v>1005</v>
      </c>
      <c r="R55" s="59">
        <f t="shared" si="6"/>
        <v>925</v>
      </c>
      <c r="S55" s="60">
        <v>5</v>
      </c>
      <c r="T55" s="61">
        <v>17</v>
      </c>
      <c r="U55" s="61" t="s">
        <v>216</v>
      </c>
      <c r="V55" s="61">
        <v>22</v>
      </c>
      <c r="W55" s="61">
        <v>-4</v>
      </c>
      <c r="X55" s="61">
        <v>-30</v>
      </c>
      <c r="Y55" s="61">
        <v>22</v>
      </c>
      <c r="Z55" s="61">
        <v>-44</v>
      </c>
      <c r="AA55" s="61" t="s">
        <v>216</v>
      </c>
      <c r="AB55" s="62" t="s">
        <v>216</v>
      </c>
      <c r="AC55" s="63"/>
      <c r="AD55" s="62" t="s">
        <v>216</v>
      </c>
      <c r="AE55" s="62" t="s">
        <v>216</v>
      </c>
      <c r="AF55" s="67" t="s">
        <v>216</v>
      </c>
      <c r="AG55" s="62" t="s">
        <v>216</v>
      </c>
      <c r="AH55" s="62">
        <v>59</v>
      </c>
      <c r="AI55" s="62">
        <v>21</v>
      </c>
      <c r="AJ55" s="62" t="s">
        <v>216</v>
      </c>
      <c r="AK55" s="62" t="s">
        <v>216</v>
      </c>
      <c r="AL55" s="62" t="s">
        <v>216</v>
      </c>
      <c r="AM55" s="62" t="s">
        <v>216</v>
      </c>
      <c r="AN55" s="62" t="s">
        <v>216</v>
      </c>
      <c r="AO55" s="63" t="s">
        <v>216</v>
      </c>
    </row>
    <row r="56" spans="1:41">
      <c r="A56" s="48">
        <f t="shared" si="0"/>
        <v>54</v>
      </c>
      <c r="B56" s="49">
        <v>53</v>
      </c>
      <c r="C56" s="50">
        <f t="shared" si="1"/>
        <v>-1</v>
      </c>
      <c r="D56" s="49">
        <f>COUNTIF($L$3:$L56,$L56)</f>
        <v>23</v>
      </c>
      <c r="E56" s="51">
        <v>23</v>
      </c>
      <c r="F56" s="50" t="str">
        <f t="shared" si="2"/>
        <v>=</v>
      </c>
      <c r="G56" s="52">
        <v>3245</v>
      </c>
      <c r="H56" s="53" t="s">
        <v>1054</v>
      </c>
      <c r="I56" s="53" t="s">
        <v>1133</v>
      </c>
      <c r="J56" s="53" t="s">
        <v>1134</v>
      </c>
      <c r="K56" s="54">
        <v>1988</v>
      </c>
      <c r="L56" s="64" t="s">
        <v>230</v>
      </c>
      <c r="M56" s="55" t="s">
        <v>52</v>
      </c>
      <c r="N56" s="56">
        <v>7</v>
      </c>
      <c r="O56" s="57">
        <v>967</v>
      </c>
      <c r="P56" s="57">
        <f>IFERROR( VLOOKUP($G56,Liga16_1!$B:$Q,16,0), "")</f>
        <v>1027</v>
      </c>
      <c r="Q56" s="58">
        <f t="shared" si="3"/>
        <v>997</v>
      </c>
      <c r="R56" s="59">
        <f t="shared" si="6"/>
        <v>997</v>
      </c>
      <c r="S56" s="60">
        <v>7</v>
      </c>
      <c r="T56" s="61" t="s">
        <v>216</v>
      </c>
      <c r="U56" s="61" t="s">
        <v>216</v>
      </c>
      <c r="V56" s="61" t="s">
        <v>216</v>
      </c>
      <c r="W56" s="61" t="s">
        <v>216</v>
      </c>
      <c r="X56" s="61" t="s">
        <v>216</v>
      </c>
      <c r="Y56" s="61" t="s">
        <v>216</v>
      </c>
      <c r="Z56" s="61" t="s">
        <v>216</v>
      </c>
      <c r="AA56" s="61" t="s">
        <v>216</v>
      </c>
      <c r="AB56" s="62" t="s">
        <v>216</v>
      </c>
      <c r="AC56" s="63"/>
      <c r="AD56" s="62" t="s">
        <v>216</v>
      </c>
      <c r="AE56" s="62" t="s">
        <v>216</v>
      </c>
      <c r="AF56" s="67" t="s">
        <v>216</v>
      </c>
      <c r="AG56" s="62" t="s">
        <v>216</v>
      </c>
      <c r="AH56" s="62" t="s">
        <v>216</v>
      </c>
      <c r="AI56" s="62" t="s">
        <v>216</v>
      </c>
      <c r="AJ56" s="62" t="s">
        <v>216</v>
      </c>
      <c r="AK56" s="62" t="s">
        <v>216</v>
      </c>
      <c r="AL56" s="62" t="s">
        <v>216</v>
      </c>
      <c r="AM56" s="62" t="s">
        <v>216</v>
      </c>
      <c r="AN56" s="62" t="s">
        <v>216</v>
      </c>
      <c r="AO56" s="63" t="s">
        <v>216</v>
      </c>
    </row>
    <row r="57" spans="1:41">
      <c r="A57" s="48">
        <f t="shared" si="0"/>
        <v>55</v>
      </c>
      <c r="B57" s="49">
        <v>55</v>
      </c>
      <c r="C57" s="50" t="str">
        <f t="shared" si="1"/>
        <v>=</v>
      </c>
      <c r="D57" s="49">
        <f>COUNTIF($L$3:$L57,$L57)</f>
        <v>13</v>
      </c>
      <c r="E57" s="51">
        <v>13</v>
      </c>
      <c r="F57" s="50" t="str">
        <f t="shared" si="2"/>
        <v>=</v>
      </c>
      <c r="G57" s="52">
        <v>8006</v>
      </c>
      <c r="H57" s="53" t="s">
        <v>772</v>
      </c>
      <c r="I57" s="53" t="s">
        <v>1115</v>
      </c>
      <c r="J57" s="53" t="s">
        <v>1107</v>
      </c>
      <c r="K57" s="54">
        <v>1996</v>
      </c>
      <c r="L57" s="64" t="s">
        <v>228</v>
      </c>
      <c r="M57" s="55" t="s">
        <v>52</v>
      </c>
      <c r="N57" s="56">
        <v>7</v>
      </c>
      <c r="O57" s="57">
        <v>1004</v>
      </c>
      <c r="P57" s="57">
        <f>IFERROR( VLOOKUP($G57,Liga16_1!$B:$Q,16,0), "")</f>
        <v>957</v>
      </c>
      <c r="Q57" s="58">
        <f t="shared" si="3"/>
        <v>985.5</v>
      </c>
      <c r="R57" s="59">
        <f t="shared" si="6"/>
        <v>980.5</v>
      </c>
      <c r="S57" s="60" t="s">
        <v>216</v>
      </c>
      <c r="T57" s="61" t="s">
        <v>216</v>
      </c>
      <c r="U57" s="61" t="s">
        <v>216</v>
      </c>
      <c r="V57" s="61">
        <v>10</v>
      </c>
      <c r="W57" s="61">
        <v>8</v>
      </c>
      <c r="X57" s="61">
        <v>5</v>
      </c>
      <c r="Y57" s="61" t="s">
        <v>216</v>
      </c>
      <c r="Z57" s="61">
        <v>-1</v>
      </c>
      <c r="AA57" s="61" t="s">
        <v>216</v>
      </c>
      <c r="AB57" s="62" t="s">
        <v>216</v>
      </c>
      <c r="AC57" s="63"/>
      <c r="AD57" s="62" t="s">
        <v>216</v>
      </c>
      <c r="AE57" s="62" t="s">
        <v>216</v>
      </c>
      <c r="AF57" s="67" t="s">
        <v>216</v>
      </c>
      <c r="AG57" s="62" t="s">
        <v>216</v>
      </c>
      <c r="AH57" s="62" t="s">
        <v>216</v>
      </c>
      <c r="AI57" s="62">
        <v>46</v>
      </c>
      <c r="AJ57" s="62" t="s">
        <v>216</v>
      </c>
      <c r="AK57" s="62" t="s">
        <v>216</v>
      </c>
      <c r="AL57" s="62" t="s">
        <v>216</v>
      </c>
      <c r="AM57" s="62" t="s">
        <v>216</v>
      </c>
      <c r="AN57" s="62" t="s">
        <v>216</v>
      </c>
      <c r="AO57" s="63">
        <v>-41</v>
      </c>
    </row>
    <row r="58" spans="1:41">
      <c r="A58" s="48">
        <f t="shared" si="0"/>
        <v>56</v>
      </c>
      <c r="B58" s="49">
        <v>56</v>
      </c>
      <c r="C58" s="50" t="str">
        <f t="shared" si="1"/>
        <v>=</v>
      </c>
      <c r="D58" s="49">
        <f>COUNTIF($L$3:$L58,$L58)</f>
        <v>3</v>
      </c>
      <c r="E58" s="51">
        <v>3</v>
      </c>
      <c r="F58" s="50" t="str">
        <f t="shared" si="2"/>
        <v>=</v>
      </c>
      <c r="G58" s="52">
        <v>1501</v>
      </c>
      <c r="H58" s="53" t="s">
        <v>502</v>
      </c>
      <c r="I58" s="53" t="s">
        <v>1130</v>
      </c>
      <c r="J58" s="53" t="s">
        <v>1107</v>
      </c>
      <c r="K58" s="54">
        <v>1974</v>
      </c>
      <c r="L58" s="64" t="s">
        <v>232</v>
      </c>
      <c r="M58" s="55" t="s">
        <v>52</v>
      </c>
      <c r="N58" s="56">
        <v>7</v>
      </c>
      <c r="O58" s="57">
        <v>974</v>
      </c>
      <c r="P58" s="57">
        <f>IFERROR( VLOOKUP($G58,Liga16_1!$B:$Q,16,0), "")</f>
        <v>926</v>
      </c>
      <c r="Q58" s="58">
        <f t="shared" si="3"/>
        <v>984</v>
      </c>
      <c r="R58" s="59">
        <f t="shared" si="6"/>
        <v>950</v>
      </c>
      <c r="S58" s="60" t="s">
        <v>216</v>
      </c>
      <c r="T58" s="61" t="s">
        <v>216</v>
      </c>
      <c r="U58" s="61" t="s">
        <v>216</v>
      </c>
      <c r="V58" s="61" t="s">
        <v>216</v>
      </c>
      <c r="W58" s="61">
        <v>-62</v>
      </c>
      <c r="X58" s="61" t="s">
        <v>216</v>
      </c>
      <c r="Y58" s="61" t="s">
        <v>216</v>
      </c>
      <c r="Z58" s="61">
        <v>0</v>
      </c>
      <c r="AA58" s="61" t="s">
        <v>216</v>
      </c>
      <c r="AB58" s="62" t="s">
        <v>216</v>
      </c>
      <c r="AC58" s="63"/>
      <c r="AD58" s="62" t="s">
        <v>216</v>
      </c>
      <c r="AE58" s="62" t="s">
        <v>216</v>
      </c>
      <c r="AF58" s="67" t="s">
        <v>216</v>
      </c>
      <c r="AG58" s="62" t="s">
        <v>216</v>
      </c>
      <c r="AH58" s="62" t="s">
        <v>216</v>
      </c>
      <c r="AI58" s="62" t="s">
        <v>216</v>
      </c>
      <c r="AJ58" s="62" t="s">
        <v>216</v>
      </c>
      <c r="AK58" s="62">
        <v>34</v>
      </c>
      <c r="AL58" s="62" t="s">
        <v>216</v>
      </c>
      <c r="AM58" s="62" t="s">
        <v>216</v>
      </c>
      <c r="AN58" s="62" t="s">
        <v>216</v>
      </c>
      <c r="AO58" s="63" t="s">
        <v>216</v>
      </c>
    </row>
    <row r="59" spans="1:41">
      <c r="A59" s="48">
        <f t="shared" si="0"/>
        <v>57</v>
      </c>
      <c r="B59" s="49">
        <v>57</v>
      </c>
      <c r="C59" s="50" t="str">
        <f t="shared" si="1"/>
        <v>=</v>
      </c>
      <c r="D59" s="49">
        <f>COUNTIF($L$3:$L59,$L59)</f>
        <v>5</v>
      </c>
      <c r="E59" s="51">
        <v>5</v>
      </c>
      <c r="F59" s="50" t="str">
        <f t="shared" si="2"/>
        <v>=</v>
      </c>
      <c r="G59" s="52">
        <v>16078</v>
      </c>
      <c r="H59" s="53" t="s">
        <v>1059</v>
      </c>
      <c r="I59" s="53" t="s">
        <v>1106</v>
      </c>
      <c r="J59" s="53" t="s">
        <v>1107</v>
      </c>
      <c r="K59" s="54">
        <v>2001</v>
      </c>
      <c r="L59" s="64" t="s">
        <v>226</v>
      </c>
      <c r="M59" s="55" t="s">
        <v>52</v>
      </c>
      <c r="N59" s="56">
        <v>7</v>
      </c>
      <c r="O59" s="57">
        <v>912</v>
      </c>
      <c r="P59" s="57">
        <f>IFERROR( VLOOKUP($G59,Liga16_1!$B:$Q,16,0), "")</f>
        <v>966</v>
      </c>
      <c r="Q59" s="58">
        <f t="shared" si="3"/>
        <v>973</v>
      </c>
      <c r="R59" s="59">
        <f t="shared" si="6"/>
        <v>939</v>
      </c>
      <c r="S59" s="60" t="s">
        <v>216</v>
      </c>
      <c r="T59" s="61" t="s">
        <v>216</v>
      </c>
      <c r="U59" s="61" t="s">
        <v>216</v>
      </c>
      <c r="V59" s="61" t="s">
        <v>216</v>
      </c>
      <c r="W59" s="61">
        <v>11</v>
      </c>
      <c r="X59" s="61">
        <v>8</v>
      </c>
      <c r="Y59" s="61">
        <v>-68</v>
      </c>
      <c r="Z59" s="61">
        <v>8</v>
      </c>
      <c r="AA59" s="61" t="s">
        <v>216</v>
      </c>
      <c r="AB59" s="62" t="s">
        <v>216</v>
      </c>
      <c r="AC59" s="63"/>
      <c r="AD59" s="62" t="s">
        <v>216</v>
      </c>
      <c r="AE59" s="62" t="s">
        <v>216</v>
      </c>
      <c r="AF59" s="67" t="s">
        <v>216</v>
      </c>
      <c r="AG59" s="62" t="s">
        <v>216</v>
      </c>
      <c r="AH59" s="62">
        <v>34</v>
      </c>
      <c r="AI59" s="62" t="s">
        <v>216</v>
      </c>
      <c r="AJ59" s="62" t="s">
        <v>216</v>
      </c>
      <c r="AK59" s="62" t="s">
        <v>216</v>
      </c>
      <c r="AL59" s="62" t="s">
        <v>216</v>
      </c>
      <c r="AM59" s="62" t="s">
        <v>216</v>
      </c>
      <c r="AN59" s="62" t="s">
        <v>216</v>
      </c>
      <c r="AO59" s="63" t="s">
        <v>216</v>
      </c>
    </row>
    <row r="60" spans="1:41">
      <c r="A60" s="48">
        <f t="shared" si="0"/>
        <v>58</v>
      </c>
      <c r="B60" s="49">
        <v>58</v>
      </c>
      <c r="C60" s="50" t="str">
        <f t="shared" si="1"/>
        <v>=</v>
      </c>
      <c r="D60" s="49">
        <f>COUNTIF($L$3:$L60,$L60)</f>
        <v>14</v>
      </c>
      <c r="E60" s="51">
        <v>14</v>
      </c>
      <c r="F60" s="50" t="str">
        <f t="shared" si="2"/>
        <v>=</v>
      </c>
      <c r="G60" s="52">
        <v>5716</v>
      </c>
      <c r="H60" s="53" t="s">
        <v>1023</v>
      </c>
      <c r="I60" s="53" t="s">
        <v>1112</v>
      </c>
      <c r="J60" s="53" t="s">
        <v>1107</v>
      </c>
      <c r="K60" s="54">
        <v>1996</v>
      </c>
      <c r="L60" s="64" t="s">
        <v>228</v>
      </c>
      <c r="M60" s="55" t="s">
        <v>52</v>
      </c>
      <c r="N60" s="56">
        <v>7</v>
      </c>
      <c r="O60" s="57">
        <v>920.5</v>
      </c>
      <c r="P60" s="57">
        <f>IFERROR( VLOOKUP($G60,Liga16_1!$B:$Q,16,0), "")</f>
        <v>959</v>
      </c>
      <c r="Q60" s="58">
        <f t="shared" si="3"/>
        <v>972.75</v>
      </c>
      <c r="R60" s="59">
        <f t="shared" si="6"/>
        <v>939.75</v>
      </c>
      <c r="S60" s="60" t="s">
        <v>216</v>
      </c>
      <c r="T60" s="61">
        <v>-3</v>
      </c>
      <c r="U60" s="61" t="s">
        <v>216</v>
      </c>
      <c r="V60" s="61">
        <v>13</v>
      </c>
      <c r="W60" s="61" t="s">
        <v>216</v>
      </c>
      <c r="X60" s="61">
        <v>0</v>
      </c>
      <c r="Y60" s="61">
        <v>6</v>
      </c>
      <c r="Z60" s="61">
        <v>-17</v>
      </c>
      <c r="AA60" s="61" t="s">
        <v>216</v>
      </c>
      <c r="AB60" s="62" t="s">
        <v>216</v>
      </c>
      <c r="AC60" s="63"/>
      <c r="AD60" s="62" t="s">
        <v>216</v>
      </c>
      <c r="AE60" s="62" t="s">
        <v>216</v>
      </c>
      <c r="AF60" s="67" t="s">
        <v>216</v>
      </c>
      <c r="AG60" s="62" t="s">
        <v>216</v>
      </c>
      <c r="AH60" s="62" t="s">
        <v>216</v>
      </c>
      <c r="AI60" s="62">
        <v>33</v>
      </c>
      <c r="AJ60" s="62" t="s">
        <v>216</v>
      </c>
      <c r="AK60" s="62" t="s">
        <v>216</v>
      </c>
      <c r="AL60" s="62" t="s">
        <v>216</v>
      </c>
      <c r="AM60" s="62" t="s">
        <v>216</v>
      </c>
      <c r="AN60" s="62" t="s">
        <v>216</v>
      </c>
      <c r="AO60" s="63" t="s">
        <v>216</v>
      </c>
    </row>
    <row r="61" spans="1:41">
      <c r="A61" s="48">
        <f t="shared" si="0"/>
        <v>59</v>
      </c>
      <c r="B61" s="49">
        <v>59</v>
      </c>
      <c r="C61" s="50" t="str">
        <f t="shared" si="1"/>
        <v>=</v>
      </c>
      <c r="D61" s="49">
        <f>COUNTIF($L$3:$L61,$L61)</f>
        <v>24</v>
      </c>
      <c r="E61" s="51">
        <v>24</v>
      </c>
      <c r="F61" s="50" t="str">
        <f t="shared" si="2"/>
        <v>=</v>
      </c>
      <c r="G61" s="52">
        <v>2754</v>
      </c>
      <c r="H61" s="53" t="s">
        <v>757</v>
      </c>
      <c r="I61" s="53" t="s">
        <v>1123</v>
      </c>
      <c r="J61" s="53" t="s">
        <v>1107</v>
      </c>
      <c r="K61" s="54">
        <v>1986</v>
      </c>
      <c r="L61" s="64" t="s">
        <v>230</v>
      </c>
      <c r="M61" s="55" t="s">
        <v>52</v>
      </c>
      <c r="N61" s="56">
        <v>7</v>
      </c>
      <c r="O61" s="57">
        <v>941.5</v>
      </c>
      <c r="P61" s="57">
        <f>IFERROR( VLOOKUP($G61,Liga16_1!$B:$Q,16,0), "")</f>
        <v>994</v>
      </c>
      <c r="Q61" s="58">
        <f t="shared" si="3"/>
        <v>967.75</v>
      </c>
      <c r="R61" s="59">
        <f t="shared" si="6"/>
        <v>967.75</v>
      </c>
      <c r="S61" s="60" t="s">
        <v>216</v>
      </c>
      <c r="T61" s="61" t="s">
        <v>216</v>
      </c>
      <c r="U61" s="61">
        <v>-6</v>
      </c>
      <c r="V61" s="61" t="s">
        <v>216</v>
      </c>
      <c r="W61" s="61" t="s">
        <v>216</v>
      </c>
      <c r="X61" s="61" t="s">
        <v>216</v>
      </c>
      <c r="Y61" s="61" t="s">
        <v>216</v>
      </c>
      <c r="Z61" s="61" t="s">
        <v>216</v>
      </c>
      <c r="AA61" s="61" t="s">
        <v>216</v>
      </c>
      <c r="AB61" s="62" t="s">
        <v>216</v>
      </c>
      <c r="AC61" s="63"/>
      <c r="AD61" s="62" t="s">
        <v>216</v>
      </c>
      <c r="AE61" s="62" t="s">
        <v>216</v>
      </c>
      <c r="AF61" s="67" t="s">
        <v>216</v>
      </c>
      <c r="AG61" s="62" t="s">
        <v>216</v>
      </c>
      <c r="AH61" s="62" t="s">
        <v>216</v>
      </c>
      <c r="AI61" s="62" t="s">
        <v>216</v>
      </c>
      <c r="AJ61" s="62" t="s">
        <v>216</v>
      </c>
      <c r="AK61" s="62" t="s">
        <v>216</v>
      </c>
      <c r="AL61" s="62" t="s">
        <v>216</v>
      </c>
      <c r="AM61" s="62" t="s">
        <v>216</v>
      </c>
      <c r="AN61" s="62" t="s">
        <v>216</v>
      </c>
      <c r="AO61" s="63" t="s">
        <v>216</v>
      </c>
    </row>
    <row r="62" spans="1:41">
      <c r="A62" s="48">
        <f t="shared" si="0"/>
        <v>60</v>
      </c>
      <c r="B62" s="49">
        <v>60</v>
      </c>
      <c r="C62" s="50" t="str">
        <f t="shared" si="1"/>
        <v>=</v>
      </c>
      <c r="D62" s="49">
        <f>COUNTIF($L$3:$L62,$L62)</f>
        <v>3</v>
      </c>
      <c r="E62" s="51">
        <v>3</v>
      </c>
      <c r="F62" s="50" t="str">
        <f t="shared" si="2"/>
        <v>=</v>
      </c>
      <c r="G62" s="52">
        <v>9200</v>
      </c>
      <c r="H62" s="53" t="s">
        <v>458</v>
      </c>
      <c r="I62" s="53" t="s">
        <v>1109</v>
      </c>
      <c r="J62" s="53" t="s">
        <v>1107</v>
      </c>
      <c r="K62" s="54">
        <v>1999</v>
      </c>
      <c r="L62" s="64" t="s">
        <v>225</v>
      </c>
      <c r="M62" s="55" t="s">
        <v>55</v>
      </c>
      <c r="N62" s="56">
        <v>7</v>
      </c>
      <c r="O62" s="57">
        <v>933.5</v>
      </c>
      <c r="P62" s="57">
        <f>IFERROR( VLOOKUP($G62,Liga16_1!$B:$Q,16,0), "")</f>
        <v>880</v>
      </c>
      <c r="Q62" s="58">
        <f t="shared" si="3"/>
        <v>966.75</v>
      </c>
      <c r="R62" s="59">
        <f t="shared" si="6"/>
        <v>906.75</v>
      </c>
      <c r="S62" s="60" t="s">
        <v>216</v>
      </c>
      <c r="T62" s="61" t="s">
        <v>216</v>
      </c>
      <c r="U62" s="61">
        <v>27</v>
      </c>
      <c r="V62" s="61" t="s">
        <v>216</v>
      </c>
      <c r="W62" s="61">
        <v>-18</v>
      </c>
      <c r="X62" s="61" t="s">
        <v>216</v>
      </c>
      <c r="Y62" s="61" t="s">
        <v>216</v>
      </c>
      <c r="Z62" s="61" t="s">
        <v>216</v>
      </c>
      <c r="AA62" s="61" t="s">
        <v>216</v>
      </c>
      <c r="AB62" s="62" t="s">
        <v>216</v>
      </c>
      <c r="AC62" s="63"/>
      <c r="AD62" s="62" t="s">
        <v>216</v>
      </c>
      <c r="AE62" s="62" t="s">
        <v>216</v>
      </c>
      <c r="AF62" s="67" t="s">
        <v>216</v>
      </c>
      <c r="AG62" s="62" t="s">
        <v>216</v>
      </c>
      <c r="AH62" s="62">
        <v>27</v>
      </c>
      <c r="AI62" s="62">
        <v>13</v>
      </c>
      <c r="AJ62" s="62" t="s">
        <v>216</v>
      </c>
      <c r="AK62" s="62" t="s">
        <v>216</v>
      </c>
      <c r="AL62" s="62" t="s">
        <v>216</v>
      </c>
      <c r="AM62" s="62" t="s">
        <v>216</v>
      </c>
      <c r="AN62" s="62" t="s">
        <v>216</v>
      </c>
      <c r="AO62" s="63">
        <v>20</v>
      </c>
    </row>
    <row r="63" spans="1:41">
      <c r="A63" s="48">
        <f t="shared" si="0"/>
        <v>61</v>
      </c>
      <c r="B63" s="49">
        <v>61</v>
      </c>
      <c r="C63" s="50" t="str">
        <f t="shared" si="1"/>
        <v>=</v>
      </c>
      <c r="D63" s="49">
        <f>COUNTIF($L$3:$L63,$L63)</f>
        <v>15</v>
      </c>
      <c r="E63" s="51">
        <v>15</v>
      </c>
      <c r="F63" s="50" t="str">
        <f t="shared" si="2"/>
        <v>=</v>
      </c>
      <c r="G63" s="52">
        <v>15909</v>
      </c>
      <c r="H63" s="53" t="s">
        <v>910</v>
      </c>
      <c r="I63" s="53" t="s">
        <v>1115</v>
      </c>
      <c r="J63" s="53" t="s">
        <v>1107</v>
      </c>
      <c r="K63" s="54">
        <v>1996</v>
      </c>
      <c r="L63" s="64" t="s">
        <v>228</v>
      </c>
      <c r="M63" s="55" t="s">
        <v>52</v>
      </c>
      <c r="N63" s="56">
        <v>7</v>
      </c>
      <c r="O63" s="57">
        <v>915.5</v>
      </c>
      <c r="P63" s="57">
        <f>IFERROR( VLOOKUP($G63,Liga16_1!$B:$Q,16,0), "")</f>
        <v>939</v>
      </c>
      <c r="Q63" s="58">
        <f t="shared" si="3"/>
        <v>966.25</v>
      </c>
      <c r="R63" s="59">
        <f t="shared" si="6"/>
        <v>927.25</v>
      </c>
      <c r="S63" s="60" t="s">
        <v>216</v>
      </c>
      <c r="T63" s="61">
        <v>0</v>
      </c>
      <c r="U63" s="61" t="s">
        <v>216</v>
      </c>
      <c r="V63" s="61">
        <v>-7</v>
      </c>
      <c r="W63" s="61">
        <v>-35</v>
      </c>
      <c r="X63" s="61">
        <v>58</v>
      </c>
      <c r="Y63" s="61">
        <v>6</v>
      </c>
      <c r="Z63" s="61" t="s">
        <v>216</v>
      </c>
      <c r="AA63" s="61" t="s">
        <v>216</v>
      </c>
      <c r="AB63" s="62" t="s">
        <v>216</v>
      </c>
      <c r="AC63" s="63"/>
      <c r="AD63" s="62" t="s">
        <v>216</v>
      </c>
      <c r="AE63" s="62" t="s">
        <v>216</v>
      </c>
      <c r="AF63" s="67" t="s">
        <v>216</v>
      </c>
      <c r="AG63" s="62" t="s">
        <v>216</v>
      </c>
      <c r="AH63" s="62" t="s">
        <v>216</v>
      </c>
      <c r="AI63" s="62">
        <v>16</v>
      </c>
      <c r="AJ63" s="62" t="s">
        <v>216</v>
      </c>
      <c r="AK63" s="62" t="s">
        <v>216</v>
      </c>
      <c r="AL63" s="62" t="s">
        <v>216</v>
      </c>
      <c r="AM63" s="62" t="s">
        <v>216</v>
      </c>
      <c r="AN63" s="62" t="s">
        <v>216</v>
      </c>
      <c r="AO63" s="63">
        <v>23</v>
      </c>
    </row>
    <row r="64" spans="1:41">
      <c r="A64" s="48">
        <f t="shared" si="0"/>
        <v>62</v>
      </c>
      <c r="B64" s="49">
        <v>62</v>
      </c>
      <c r="C64" s="50" t="str">
        <f t="shared" si="1"/>
        <v>=</v>
      </c>
      <c r="D64" s="49">
        <f>COUNTIF($L$3:$L64,$L64)</f>
        <v>6</v>
      </c>
      <c r="E64" s="51">
        <v>6</v>
      </c>
      <c r="F64" s="50" t="str">
        <f t="shared" si="2"/>
        <v>=</v>
      </c>
      <c r="G64" s="52" t="s">
        <v>4</v>
      </c>
      <c r="H64" s="53" t="s">
        <v>1135</v>
      </c>
      <c r="I64" s="53" t="s">
        <v>1121</v>
      </c>
      <c r="J64" s="53" t="s">
        <v>1122</v>
      </c>
      <c r="K64" s="54">
        <v>1999</v>
      </c>
      <c r="L64" s="64" t="s">
        <v>226</v>
      </c>
      <c r="M64" s="55" t="s">
        <v>52</v>
      </c>
      <c r="N64" s="56">
        <v>7</v>
      </c>
      <c r="O64" s="57">
        <v>964</v>
      </c>
      <c r="P64" s="57" t="str">
        <f>IFERROR( VLOOKUP($G64,Liga16_1!$B:$Q,16,0), "")</f>
        <v/>
      </c>
      <c r="Q64" s="58">
        <f t="shared" si="3"/>
        <v>964</v>
      </c>
      <c r="R64" s="59">
        <f t="shared" si="6"/>
        <v>964</v>
      </c>
      <c r="S64" s="60" t="s">
        <v>216</v>
      </c>
      <c r="T64" s="61" t="s">
        <v>216</v>
      </c>
      <c r="U64" s="61" t="s">
        <v>216</v>
      </c>
      <c r="V64" s="61" t="s">
        <v>216</v>
      </c>
      <c r="W64" s="61" t="s">
        <v>216</v>
      </c>
      <c r="X64" s="61" t="s">
        <v>216</v>
      </c>
      <c r="Y64" s="61">
        <v>16</v>
      </c>
      <c r="Z64" s="61" t="s">
        <v>216</v>
      </c>
      <c r="AA64" s="61" t="s">
        <v>216</v>
      </c>
      <c r="AB64" s="62" t="s">
        <v>216</v>
      </c>
      <c r="AC64" s="63"/>
      <c r="AD64" s="62" t="s">
        <v>216</v>
      </c>
      <c r="AE64" s="62" t="s">
        <v>216</v>
      </c>
      <c r="AF64" s="67" t="s">
        <v>216</v>
      </c>
      <c r="AG64" s="62" t="s">
        <v>216</v>
      </c>
      <c r="AH64" s="62" t="s">
        <v>216</v>
      </c>
      <c r="AI64" s="62" t="s">
        <v>216</v>
      </c>
      <c r="AJ64" s="62" t="s">
        <v>216</v>
      </c>
      <c r="AK64" s="62" t="s">
        <v>216</v>
      </c>
      <c r="AL64" s="62" t="s">
        <v>216</v>
      </c>
      <c r="AM64" s="62" t="s">
        <v>216</v>
      </c>
      <c r="AN64" s="62" t="s">
        <v>216</v>
      </c>
      <c r="AO64" s="63" t="s">
        <v>216</v>
      </c>
    </row>
    <row r="65" spans="1:41">
      <c r="A65" s="48">
        <f t="shared" si="0"/>
        <v>63</v>
      </c>
      <c r="B65" s="49">
        <v>65</v>
      </c>
      <c r="C65" s="50">
        <f t="shared" si="1"/>
        <v>2</v>
      </c>
      <c r="D65" s="49">
        <f>COUNTIF($L$3:$L65,$L65)</f>
        <v>3</v>
      </c>
      <c r="E65" s="51">
        <v>3</v>
      </c>
      <c r="F65" s="50" t="str">
        <f t="shared" si="2"/>
        <v>=</v>
      </c>
      <c r="G65" s="52">
        <v>7951</v>
      </c>
      <c r="H65" s="53" t="s">
        <v>438</v>
      </c>
      <c r="I65" s="53" t="s">
        <v>1136</v>
      </c>
      <c r="J65" s="53" t="s">
        <v>1107</v>
      </c>
      <c r="K65" s="54">
        <v>1964</v>
      </c>
      <c r="L65" s="64" t="s">
        <v>234</v>
      </c>
      <c r="M65" s="55" t="s">
        <v>52</v>
      </c>
      <c r="N65" s="56">
        <v>7</v>
      </c>
      <c r="O65" s="57">
        <v>943.5</v>
      </c>
      <c r="P65" s="57">
        <f>IFERROR( VLOOKUP($G65,Liga16_1!$B:$Q,16,0), "")</f>
        <v>920</v>
      </c>
      <c r="Q65" s="58">
        <f t="shared" si="3"/>
        <v>963.75</v>
      </c>
      <c r="R65" s="59">
        <f t="shared" si="6"/>
        <v>931.75</v>
      </c>
      <c r="S65" s="60">
        <v>2</v>
      </c>
      <c r="T65" s="61">
        <v>23</v>
      </c>
      <c r="U65" s="61">
        <v>-24</v>
      </c>
      <c r="V65" s="61">
        <v>37</v>
      </c>
      <c r="W65" s="61">
        <v>-26</v>
      </c>
      <c r="X65" s="61">
        <v>2</v>
      </c>
      <c r="Y65" s="61" t="s">
        <v>216</v>
      </c>
      <c r="Z65" s="61">
        <v>19</v>
      </c>
      <c r="AA65" s="61">
        <v>10</v>
      </c>
      <c r="AB65" s="62">
        <v>10</v>
      </c>
      <c r="AC65" s="63"/>
      <c r="AD65" s="62" t="s">
        <v>216</v>
      </c>
      <c r="AE65" s="62" t="s">
        <v>216</v>
      </c>
      <c r="AF65" s="67" t="s">
        <v>216</v>
      </c>
      <c r="AG65" s="62" t="s">
        <v>216</v>
      </c>
      <c r="AH65" s="62" t="s">
        <v>216</v>
      </c>
      <c r="AI65" s="62" t="s">
        <v>216</v>
      </c>
      <c r="AJ65" s="62" t="s">
        <v>216</v>
      </c>
      <c r="AK65" s="62" t="s">
        <v>216</v>
      </c>
      <c r="AL65" s="62">
        <v>22</v>
      </c>
      <c r="AM65" s="62" t="s">
        <v>216</v>
      </c>
      <c r="AN65" s="62" t="s">
        <v>216</v>
      </c>
      <c r="AO65" s="63" t="s">
        <v>216</v>
      </c>
    </row>
    <row r="66" spans="1:41">
      <c r="A66" s="48">
        <f t="shared" si="0"/>
        <v>64</v>
      </c>
      <c r="B66" s="49">
        <v>63</v>
      </c>
      <c r="C66" s="50">
        <f t="shared" si="1"/>
        <v>-1</v>
      </c>
      <c r="D66" s="49">
        <f>COUNTIF($L$3:$L66,$L66)</f>
        <v>16</v>
      </c>
      <c r="E66" s="51">
        <v>16</v>
      </c>
      <c r="F66" s="50" t="str">
        <f t="shared" si="2"/>
        <v>=</v>
      </c>
      <c r="G66" s="52">
        <v>28885</v>
      </c>
      <c r="H66" s="53" t="s">
        <v>1137</v>
      </c>
      <c r="I66" s="53" t="s">
        <v>1106</v>
      </c>
      <c r="J66" s="53" t="s">
        <v>1107</v>
      </c>
      <c r="K66" s="54">
        <v>1998</v>
      </c>
      <c r="L66" s="64" t="s">
        <v>228</v>
      </c>
      <c r="M66" s="55" t="s">
        <v>52</v>
      </c>
      <c r="N66" s="56">
        <v>7</v>
      </c>
      <c r="O66" s="57"/>
      <c r="P66" s="57" t="str">
        <f>IFERROR( VLOOKUP($G66,Liga16_1!$B:$Q,16,0), "")</f>
        <v/>
      </c>
      <c r="Q66" s="58">
        <f t="shared" si="3"/>
        <v>963</v>
      </c>
      <c r="R66" s="59">
        <v>963</v>
      </c>
      <c r="S66" s="60" t="s">
        <v>216</v>
      </c>
      <c r="T66" s="61" t="s">
        <v>216</v>
      </c>
      <c r="U66" s="61" t="s">
        <v>216</v>
      </c>
      <c r="V66" s="61" t="s">
        <v>216</v>
      </c>
      <c r="W66" s="61" t="s">
        <v>216</v>
      </c>
      <c r="X66" s="61"/>
      <c r="Y66" s="61"/>
      <c r="Z66" s="61"/>
      <c r="AA66" s="61"/>
      <c r="AB66" s="62" t="s">
        <v>216</v>
      </c>
      <c r="AC66" s="63"/>
      <c r="AD66" s="62" t="s">
        <v>216</v>
      </c>
      <c r="AE66" s="62" t="s">
        <v>216</v>
      </c>
      <c r="AF66" s="67" t="s">
        <v>216</v>
      </c>
      <c r="AG66" s="62" t="s">
        <v>216</v>
      </c>
      <c r="AH66" s="62" t="s">
        <v>216</v>
      </c>
      <c r="AI66" s="62" t="s">
        <v>216</v>
      </c>
      <c r="AJ66" s="62" t="s">
        <v>216</v>
      </c>
      <c r="AK66" s="62" t="s">
        <v>216</v>
      </c>
      <c r="AL66" s="62" t="s">
        <v>216</v>
      </c>
      <c r="AM66" s="62" t="s">
        <v>216</v>
      </c>
      <c r="AN66" s="62" t="s">
        <v>216</v>
      </c>
      <c r="AO66" s="63" t="s">
        <v>216</v>
      </c>
    </row>
    <row r="67" spans="1:41">
      <c r="A67" s="48">
        <f t="shared" ref="A67:A130" si="7">ROW(G67)-2</f>
        <v>65</v>
      </c>
      <c r="B67" s="49">
        <v>64</v>
      </c>
      <c r="C67" s="50">
        <f t="shared" ref="C67:C130" si="8">IF(B67="","",IF(B67=A67,"=",B67-A67))</f>
        <v>-1</v>
      </c>
      <c r="D67" s="49">
        <f>COUNTIF($L$3:$L67,$L67)</f>
        <v>1</v>
      </c>
      <c r="E67" s="51">
        <v>1</v>
      </c>
      <c r="F67" s="50" t="str">
        <f t="shared" ref="F67:F130" si="9">IF(E67="","",IF(E67=D67,"=",E67-D67))</f>
        <v>=</v>
      </c>
      <c r="G67" s="52" t="s">
        <v>21</v>
      </c>
      <c r="H67" s="53" t="s">
        <v>1138</v>
      </c>
      <c r="I67" s="53" t="s">
        <v>1121</v>
      </c>
      <c r="J67" s="53" t="s">
        <v>1122</v>
      </c>
      <c r="K67" s="54">
        <v>0</v>
      </c>
      <c r="L67" s="64" t="s">
        <v>1139</v>
      </c>
      <c r="M67" s="55" t="s">
        <v>55</v>
      </c>
      <c r="N67" s="56">
        <v>7</v>
      </c>
      <c r="O67" s="57">
        <v>955</v>
      </c>
      <c r="P67" s="57" t="str">
        <f>IFERROR( VLOOKUP($G67,Liga16_1!$B:$Q,16,0), "")</f>
        <v/>
      </c>
      <c r="Q67" s="58">
        <f t="shared" ref="Q67:Q130" si="10">IFERROR(SUM(R67,AB67:AO67), R67)</f>
        <v>955</v>
      </c>
      <c r="R67" s="59">
        <f t="shared" ref="R67:R75" si="11">AVERAGE(O67:P67)</f>
        <v>955</v>
      </c>
      <c r="S67" s="60" t="s">
        <v>216</v>
      </c>
      <c r="T67" s="61" t="s">
        <v>216</v>
      </c>
      <c r="U67" s="61" t="s">
        <v>216</v>
      </c>
      <c r="V67" s="61" t="s">
        <v>216</v>
      </c>
      <c r="W67" s="61" t="s">
        <v>216</v>
      </c>
      <c r="X67" s="61" t="s">
        <v>216</v>
      </c>
      <c r="Y67" s="61">
        <v>14</v>
      </c>
      <c r="Z67" s="61" t="s">
        <v>216</v>
      </c>
      <c r="AA67" s="61" t="s">
        <v>216</v>
      </c>
      <c r="AB67" s="62" t="s">
        <v>216</v>
      </c>
      <c r="AC67" s="63"/>
      <c r="AD67" s="62" t="s">
        <v>216</v>
      </c>
      <c r="AE67" s="62" t="s">
        <v>216</v>
      </c>
      <c r="AF67" s="67" t="s">
        <v>216</v>
      </c>
      <c r="AG67" s="62" t="s">
        <v>216</v>
      </c>
      <c r="AH67" s="62" t="s">
        <v>216</v>
      </c>
      <c r="AI67" s="62" t="s">
        <v>216</v>
      </c>
      <c r="AJ67" s="62" t="s">
        <v>216</v>
      </c>
      <c r="AK67" s="62" t="s">
        <v>216</v>
      </c>
      <c r="AL67" s="62" t="s">
        <v>216</v>
      </c>
      <c r="AM67" s="62" t="s">
        <v>216</v>
      </c>
      <c r="AN67" s="62" t="s">
        <v>216</v>
      </c>
      <c r="AO67" s="63" t="s">
        <v>216</v>
      </c>
    </row>
    <row r="68" spans="1:41">
      <c r="A68" s="48">
        <f t="shared" si="7"/>
        <v>66</v>
      </c>
      <c r="B68" s="49">
        <v>66</v>
      </c>
      <c r="C68" s="50" t="str">
        <f t="shared" si="8"/>
        <v>=</v>
      </c>
      <c r="D68" s="49">
        <f>COUNTIF($L$3:$L68,$L68)</f>
        <v>17</v>
      </c>
      <c r="E68" s="51">
        <v>17</v>
      </c>
      <c r="F68" s="50" t="str">
        <f t="shared" si="9"/>
        <v>=</v>
      </c>
      <c r="G68" s="52">
        <v>5679</v>
      </c>
      <c r="H68" s="53" t="s">
        <v>921</v>
      </c>
      <c r="I68" s="53" t="s">
        <v>1119</v>
      </c>
      <c r="J68" s="53" t="s">
        <v>1107</v>
      </c>
      <c r="K68" s="54">
        <v>1995</v>
      </c>
      <c r="L68" s="64" t="s">
        <v>228</v>
      </c>
      <c r="M68" s="55" t="s">
        <v>52</v>
      </c>
      <c r="N68" s="56">
        <v>7</v>
      </c>
      <c r="O68" s="57">
        <v>900</v>
      </c>
      <c r="P68" s="57">
        <f>IFERROR( VLOOKUP($G68,Liga16_1!$B:$Q,16,0), "")</f>
        <v>931</v>
      </c>
      <c r="Q68" s="58">
        <f t="shared" si="10"/>
        <v>952.5</v>
      </c>
      <c r="R68" s="59">
        <f t="shared" si="11"/>
        <v>915.5</v>
      </c>
      <c r="S68" s="60" t="s">
        <v>216</v>
      </c>
      <c r="T68" s="61">
        <v>-12</v>
      </c>
      <c r="U68" s="61" t="s">
        <v>216</v>
      </c>
      <c r="V68" s="61">
        <v>-29</v>
      </c>
      <c r="W68" s="61">
        <v>15</v>
      </c>
      <c r="X68" s="61" t="s">
        <v>216</v>
      </c>
      <c r="Y68" s="61" t="s">
        <v>216</v>
      </c>
      <c r="Z68" s="61" t="s">
        <v>216</v>
      </c>
      <c r="AA68" s="61" t="s">
        <v>216</v>
      </c>
      <c r="AB68" s="62" t="s">
        <v>216</v>
      </c>
      <c r="AC68" s="63"/>
      <c r="AD68" s="62" t="s">
        <v>216</v>
      </c>
      <c r="AE68" s="62" t="s">
        <v>216</v>
      </c>
      <c r="AF68" s="67" t="s">
        <v>216</v>
      </c>
      <c r="AG68" s="62" t="s">
        <v>216</v>
      </c>
      <c r="AH68" s="62" t="s">
        <v>216</v>
      </c>
      <c r="AI68" s="62">
        <v>37</v>
      </c>
      <c r="AJ68" s="62" t="s">
        <v>216</v>
      </c>
      <c r="AK68" s="62" t="s">
        <v>216</v>
      </c>
      <c r="AL68" s="62" t="s">
        <v>216</v>
      </c>
      <c r="AM68" s="62" t="s">
        <v>216</v>
      </c>
      <c r="AN68" s="62" t="s">
        <v>216</v>
      </c>
      <c r="AO68" s="63" t="s">
        <v>216</v>
      </c>
    </row>
    <row r="69" spans="1:41">
      <c r="A69" s="48">
        <f t="shared" si="7"/>
        <v>67</v>
      </c>
      <c r="B69" s="49">
        <v>67</v>
      </c>
      <c r="C69" s="50" t="str">
        <f t="shared" si="8"/>
        <v>=</v>
      </c>
      <c r="D69" s="49">
        <f>COUNTIF($L$3:$L69,$L69)</f>
        <v>1</v>
      </c>
      <c r="E69" s="51">
        <v>1</v>
      </c>
      <c r="F69" s="50" t="str">
        <f t="shared" si="9"/>
        <v>=</v>
      </c>
      <c r="G69" s="52" t="s">
        <v>20</v>
      </c>
      <c r="H69" s="53" t="s">
        <v>1140</v>
      </c>
      <c r="I69" s="53" t="s">
        <v>1121</v>
      </c>
      <c r="J69" s="53" t="s">
        <v>1122</v>
      </c>
      <c r="K69" s="54">
        <v>2002</v>
      </c>
      <c r="L69" s="64" t="s">
        <v>224</v>
      </c>
      <c r="M69" s="55" t="s">
        <v>52</v>
      </c>
      <c r="N69" s="56">
        <v>7</v>
      </c>
      <c r="O69" s="57">
        <v>949</v>
      </c>
      <c r="P69" s="57" t="str">
        <f>IFERROR( VLOOKUP($G69,Liga16_1!$B:$Q,16,0), "")</f>
        <v/>
      </c>
      <c r="Q69" s="58">
        <f t="shared" si="10"/>
        <v>949</v>
      </c>
      <c r="R69" s="59">
        <f t="shared" si="11"/>
        <v>949</v>
      </c>
      <c r="S69" s="60" t="s">
        <v>216</v>
      </c>
      <c r="T69" s="61" t="s">
        <v>216</v>
      </c>
      <c r="U69" s="61" t="s">
        <v>216</v>
      </c>
      <c r="V69" s="61" t="s">
        <v>216</v>
      </c>
      <c r="W69" s="61" t="s">
        <v>216</v>
      </c>
      <c r="X69" s="61" t="s">
        <v>216</v>
      </c>
      <c r="Y69" s="61">
        <v>13</v>
      </c>
      <c r="Z69" s="61" t="s">
        <v>216</v>
      </c>
      <c r="AA69" s="61" t="s">
        <v>216</v>
      </c>
      <c r="AB69" s="62" t="s">
        <v>216</v>
      </c>
      <c r="AC69" s="63"/>
      <c r="AD69" s="62" t="s">
        <v>216</v>
      </c>
      <c r="AE69" s="62" t="s">
        <v>216</v>
      </c>
      <c r="AF69" s="67" t="s">
        <v>216</v>
      </c>
      <c r="AG69" s="62" t="s">
        <v>216</v>
      </c>
      <c r="AH69" s="62" t="s">
        <v>216</v>
      </c>
      <c r="AI69" s="62" t="s">
        <v>216</v>
      </c>
      <c r="AJ69" s="62" t="s">
        <v>216</v>
      </c>
      <c r="AK69" s="62" t="s">
        <v>216</v>
      </c>
      <c r="AL69" s="62" t="s">
        <v>216</v>
      </c>
      <c r="AM69" s="62" t="s">
        <v>216</v>
      </c>
      <c r="AN69" s="62" t="s">
        <v>216</v>
      </c>
      <c r="AO69" s="63" t="s">
        <v>216</v>
      </c>
    </row>
    <row r="70" spans="1:41">
      <c r="A70" s="48">
        <f t="shared" si="7"/>
        <v>68</v>
      </c>
      <c r="B70" s="49">
        <v>68</v>
      </c>
      <c r="C70" s="50" t="str">
        <f t="shared" si="8"/>
        <v>=</v>
      </c>
      <c r="D70" s="49">
        <f>COUNTIF($L$3:$L70,$L70)</f>
        <v>7</v>
      </c>
      <c r="E70" s="51">
        <v>7</v>
      </c>
      <c r="F70" s="50" t="str">
        <f t="shared" si="9"/>
        <v>=</v>
      </c>
      <c r="G70" s="52" t="s">
        <v>2</v>
      </c>
      <c r="H70" s="53" t="s">
        <v>1141</v>
      </c>
      <c r="I70" s="53" t="s">
        <v>1121</v>
      </c>
      <c r="J70" s="53" t="s">
        <v>1122</v>
      </c>
      <c r="K70" s="54">
        <v>2001</v>
      </c>
      <c r="L70" s="64" t="s">
        <v>226</v>
      </c>
      <c r="M70" s="55" t="s">
        <v>52</v>
      </c>
      <c r="N70" s="56">
        <v>7</v>
      </c>
      <c r="O70" s="57">
        <v>949</v>
      </c>
      <c r="P70" s="57" t="str">
        <f>IFERROR( VLOOKUP($G70,Liga16_1!$B:$Q,16,0), "")</f>
        <v/>
      </c>
      <c r="Q70" s="58">
        <f t="shared" si="10"/>
        <v>949</v>
      </c>
      <c r="R70" s="59">
        <f t="shared" si="11"/>
        <v>949</v>
      </c>
      <c r="S70" s="60" t="s">
        <v>216</v>
      </c>
      <c r="T70" s="61" t="s">
        <v>216</v>
      </c>
      <c r="U70" s="61" t="s">
        <v>216</v>
      </c>
      <c r="V70" s="61" t="s">
        <v>216</v>
      </c>
      <c r="W70" s="61" t="s">
        <v>216</v>
      </c>
      <c r="X70" s="61" t="s">
        <v>216</v>
      </c>
      <c r="Y70" s="61">
        <v>-9</v>
      </c>
      <c r="Z70" s="61" t="s">
        <v>216</v>
      </c>
      <c r="AA70" s="61" t="s">
        <v>216</v>
      </c>
      <c r="AB70" s="62" t="s">
        <v>216</v>
      </c>
      <c r="AC70" s="63"/>
      <c r="AD70" s="62" t="s">
        <v>216</v>
      </c>
      <c r="AE70" s="62" t="s">
        <v>216</v>
      </c>
      <c r="AF70" s="67" t="s">
        <v>216</v>
      </c>
      <c r="AG70" s="62" t="s">
        <v>216</v>
      </c>
      <c r="AH70" s="62" t="s">
        <v>216</v>
      </c>
      <c r="AI70" s="62" t="s">
        <v>216</v>
      </c>
      <c r="AJ70" s="62" t="s">
        <v>216</v>
      </c>
      <c r="AK70" s="62" t="s">
        <v>216</v>
      </c>
      <c r="AL70" s="62" t="s">
        <v>216</v>
      </c>
      <c r="AM70" s="62" t="s">
        <v>216</v>
      </c>
      <c r="AN70" s="62" t="s">
        <v>216</v>
      </c>
      <c r="AO70" s="63" t="s">
        <v>216</v>
      </c>
    </row>
    <row r="71" spans="1:41">
      <c r="A71" s="48">
        <f t="shared" si="7"/>
        <v>69</v>
      </c>
      <c r="B71" s="49">
        <v>69</v>
      </c>
      <c r="C71" s="50" t="str">
        <f t="shared" si="8"/>
        <v>=</v>
      </c>
      <c r="D71" s="49">
        <f>COUNTIF($L$3:$L71,$L71)</f>
        <v>4</v>
      </c>
      <c r="E71" s="51">
        <v>4</v>
      </c>
      <c r="F71" s="50" t="str">
        <f t="shared" si="9"/>
        <v>=</v>
      </c>
      <c r="G71" s="52">
        <v>8368</v>
      </c>
      <c r="H71" s="53" t="s">
        <v>699</v>
      </c>
      <c r="I71" s="53" t="s">
        <v>1142</v>
      </c>
      <c r="J71" s="53" t="s">
        <v>1143</v>
      </c>
      <c r="K71" s="54">
        <v>1976</v>
      </c>
      <c r="L71" s="64" t="s">
        <v>232</v>
      </c>
      <c r="M71" s="55" t="s">
        <v>52</v>
      </c>
      <c r="N71" s="56">
        <v>7</v>
      </c>
      <c r="O71" s="57">
        <v>935</v>
      </c>
      <c r="P71" s="57" t="str">
        <f>IFERROR( VLOOKUP($G71,Liga16_1!$B:$Q,16,0), "")</f>
        <v/>
      </c>
      <c r="Q71" s="58">
        <f t="shared" si="10"/>
        <v>935</v>
      </c>
      <c r="R71" s="59">
        <f t="shared" si="11"/>
        <v>935</v>
      </c>
      <c r="S71" s="60" t="s">
        <v>216</v>
      </c>
      <c r="T71" s="61" t="s">
        <v>216</v>
      </c>
      <c r="U71" s="61">
        <v>-9</v>
      </c>
      <c r="V71" s="61" t="s">
        <v>216</v>
      </c>
      <c r="W71" s="61" t="s">
        <v>216</v>
      </c>
      <c r="X71" s="61" t="s">
        <v>216</v>
      </c>
      <c r="Y71" s="61" t="s">
        <v>216</v>
      </c>
      <c r="Z71" s="61" t="s">
        <v>216</v>
      </c>
      <c r="AA71" s="61" t="s">
        <v>216</v>
      </c>
      <c r="AB71" s="62" t="s">
        <v>216</v>
      </c>
      <c r="AC71" s="63"/>
      <c r="AD71" s="62" t="s">
        <v>216</v>
      </c>
      <c r="AE71" s="62" t="s">
        <v>216</v>
      </c>
      <c r="AF71" s="67" t="s">
        <v>216</v>
      </c>
      <c r="AG71" s="62" t="s">
        <v>216</v>
      </c>
      <c r="AH71" s="62" t="s">
        <v>216</v>
      </c>
      <c r="AI71" s="62" t="s">
        <v>216</v>
      </c>
      <c r="AJ71" s="62" t="s">
        <v>216</v>
      </c>
      <c r="AK71" s="62" t="s">
        <v>216</v>
      </c>
      <c r="AL71" s="62" t="s">
        <v>216</v>
      </c>
      <c r="AM71" s="62" t="s">
        <v>216</v>
      </c>
      <c r="AN71" s="62" t="s">
        <v>216</v>
      </c>
      <c r="AO71" s="63" t="s">
        <v>216</v>
      </c>
    </row>
    <row r="72" spans="1:41">
      <c r="A72" s="48">
        <f t="shared" si="7"/>
        <v>70</v>
      </c>
      <c r="B72" s="49">
        <v>70</v>
      </c>
      <c r="C72" s="50" t="str">
        <f t="shared" si="8"/>
        <v>=</v>
      </c>
      <c r="D72" s="49">
        <f>COUNTIF($L$3:$L72,$L72)</f>
        <v>4</v>
      </c>
      <c r="E72" s="51">
        <v>4</v>
      </c>
      <c r="F72" s="50" t="str">
        <f t="shared" si="9"/>
        <v>=</v>
      </c>
      <c r="G72" s="52">
        <v>957</v>
      </c>
      <c r="H72" s="53" t="s">
        <v>450</v>
      </c>
      <c r="I72" s="53" t="s">
        <v>1115</v>
      </c>
      <c r="J72" s="53" t="s">
        <v>1107</v>
      </c>
      <c r="K72" s="54">
        <v>1965</v>
      </c>
      <c r="L72" s="64" t="s">
        <v>234</v>
      </c>
      <c r="M72" s="55" t="s">
        <v>52</v>
      </c>
      <c r="N72" s="56">
        <v>7</v>
      </c>
      <c r="O72" s="57">
        <v>890</v>
      </c>
      <c r="P72" s="57">
        <f>IFERROR( VLOOKUP($G72,Liga16_1!$B:$Q,16,0), "")</f>
        <v>910</v>
      </c>
      <c r="Q72" s="58">
        <f t="shared" si="10"/>
        <v>935</v>
      </c>
      <c r="R72" s="59">
        <f t="shared" si="11"/>
        <v>900</v>
      </c>
      <c r="S72" s="60" t="s">
        <v>216</v>
      </c>
      <c r="T72" s="61" t="s">
        <v>216</v>
      </c>
      <c r="U72" s="61">
        <v>15</v>
      </c>
      <c r="V72" s="61">
        <v>-17</v>
      </c>
      <c r="W72" s="61">
        <v>0</v>
      </c>
      <c r="X72" s="61" t="s">
        <v>216</v>
      </c>
      <c r="Y72" s="61" t="s">
        <v>216</v>
      </c>
      <c r="Z72" s="61">
        <v>8</v>
      </c>
      <c r="AA72" s="61" t="s">
        <v>216</v>
      </c>
      <c r="AB72" s="62" t="s">
        <v>216</v>
      </c>
      <c r="AC72" s="63"/>
      <c r="AD72" s="62" t="s">
        <v>216</v>
      </c>
      <c r="AE72" s="62" t="s">
        <v>216</v>
      </c>
      <c r="AF72" s="67" t="s">
        <v>216</v>
      </c>
      <c r="AG72" s="62" t="s">
        <v>216</v>
      </c>
      <c r="AH72" s="62" t="s">
        <v>216</v>
      </c>
      <c r="AI72" s="62" t="s">
        <v>216</v>
      </c>
      <c r="AJ72" s="62" t="s">
        <v>216</v>
      </c>
      <c r="AK72" s="62" t="s">
        <v>216</v>
      </c>
      <c r="AL72" s="62">
        <v>35</v>
      </c>
      <c r="AM72" s="62" t="s">
        <v>216</v>
      </c>
      <c r="AN72" s="62" t="s">
        <v>216</v>
      </c>
      <c r="AO72" s="63" t="s">
        <v>216</v>
      </c>
    </row>
    <row r="73" spans="1:41">
      <c r="A73" s="48">
        <f t="shared" si="7"/>
        <v>71</v>
      </c>
      <c r="B73" s="49">
        <v>71</v>
      </c>
      <c r="C73" s="50" t="str">
        <f t="shared" si="8"/>
        <v>=</v>
      </c>
      <c r="D73" s="49">
        <f>COUNTIF($L$3:$L73,$L73)</f>
        <v>25</v>
      </c>
      <c r="E73" s="51">
        <v>25</v>
      </c>
      <c r="F73" s="50" t="str">
        <f t="shared" si="9"/>
        <v>=</v>
      </c>
      <c r="G73" s="52">
        <v>2071</v>
      </c>
      <c r="H73" s="53" t="s">
        <v>953</v>
      </c>
      <c r="I73" s="53" t="s">
        <v>1123</v>
      </c>
      <c r="J73" s="53" t="s">
        <v>1107</v>
      </c>
      <c r="K73" s="54">
        <v>1980</v>
      </c>
      <c r="L73" s="64" t="s">
        <v>230</v>
      </c>
      <c r="M73" s="55" t="s">
        <v>52</v>
      </c>
      <c r="N73" s="56">
        <v>7</v>
      </c>
      <c r="O73" s="57">
        <v>922</v>
      </c>
      <c r="P73" s="57">
        <f>IFERROR( VLOOKUP($G73,Liga16_1!$B:$Q,16,0), "")</f>
        <v>943</v>
      </c>
      <c r="Q73" s="58">
        <f t="shared" si="10"/>
        <v>932.5</v>
      </c>
      <c r="R73" s="59">
        <f t="shared" si="11"/>
        <v>932.5</v>
      </c>
      <c r="S73" s="60">
        <v>-17</v>
      </c>
      <c r="T73" s="61">
        <v>10</v>
      </c>
      <c r="U73" s="61">
        <v>1</v>
      </c>
      <c r="V73" s="61">
        <v>18</v>
      </c>
      <c r="W73" s="61">
        <v>18</v>
      </c>
      <c r="X73" s="61" t="s">
        <v>216</v>
      </c>
      <c r="Y73" s="61" t="s">
        <v>216</v>
      </c>
      <c r="Z73" s="61" t="s">
        <v>216</v>
      </c>
      <c r="AA73" s="61" t="s">
        <v>216</v>
      </c>
      <c r="AB73" s="62" t="s">
        <v>216</v>
      </c>
      <c r="AC73" s="63"/>
      <c r="AD73" s="62" t="s">
        <v>216</v>
      </c>
      <c r="AE73" s="62" t="s">
        <v>216</v>
      </c>
      <c r="AF73" s="67" t="s">
        <v>216</v>
      </c>
      <c r="AG73" s="62" t="s">
        <v>216</v>
      </c>
      <c r="AH73" s="62" t="s">
        <v>216</v>
      </c>
      <c r="AI73" s="62" t="s">
        <v>216</v>
      </c>
      <c r="AJ73" s="62" t="s">
        <v>216</v>
      </c>
      <c r="AK73" s="62" t="s">
        <v>216</v>
      </c>
      <c r="AL73" s="62" t="s">
        <v>216</v>
      </c>
      <c r="AM73" s="62" t="s">
        <v>216</v>
      </c>
      <c r="AN73" s="62" t="s">
        <v>216</v>
      </c>
      <c r="AO73" s="63" t="s">
        <v>216</v>
      </c>
    </row>
    <row r="74" spans="1:41">
      <c r="A74" s="48">
        <f t="shared" si="7"/>
        <v>72</v>
      </c>
      <c r="B74" s="49">
        <v>72</v>
      </c>
      <c r="C74" s="50" t="str">
        <f t="shared" si="8"/>
        <v>=</v>
      </c>
      <c r="D74" s="49">
        <f>COUNTIF($L$3:$L74,$L74)</f>
        <v>18</v>
      </c>
      <c r="E74" s="51">
        <v>18</v>
      </c>
      <c r="F74" s="50" t="str">
        <f t="shared" si="9"/>
        <v>=</v>
      </c>
      <c r="G74" s="52">
        <v>10558</v>
      </c>
      <c r="H74" s="53" t="s">
        <v>985</v>
      </c>
      <c r="I74" s="53" t="s">
        <v>1112</v>
      </c>
      <c r="J74" s="53" t="s">
        <v>1107</v>
      </c>
      <c r="K74" s="54">
        <v>1996</v>
      </c>
      <c r="L74" s="64" t="s">
        <v>228</v>
      </c>
      <c r="M74" s="55" t="s">
        <v>52</v>
      </c>
      <c r="N74" s="56">
        <v>7</v>
      </c>
      <c r="O74" s="57">
        <v>985.5</v>
      </c>
      <c r="P74" s="57">
        <f>IFERROR( VLOOKUP($G74,Liga16_1!$B:$Q,16,0), "")</f>
        <v>867</v>
      </c>
      <c r="Q74" s="58">
        <f t="shared" si="10"/>
        <v>926.25</v>
      </c>
      <c r="R74" s="59">
        <f t="shared" si="11"/>
        <v>926.25</v>
      </c>
      <c r="S74" s="60" t="s">
        <v>216</v>
      </c>
      <c r="T74" s="61" t="s">
        <v>216</v>
      </c>
      <c r="U74" s="61" t="s">
        <v>216</v>
      </c>
      <c r="V74" s="61">
        <v>3</v>
      </c>
      <c r="W74" s="61" t="s">
        <v>216</v>
      </c>
      <c r="X74" s="61">
        <v>0</v>
      </c>
      <c r="Y74" s="61">
        <v>27</v>
      </c>
      <c r="Z74" s="61">
        <v>66</v>
      </c>
      <c r="AA74" s="61" t="s">
        <v>216</v>
      </c>
      <c r="AB74" s="62" t="s">
        <v>216</v>
      </c>
      <c r="AC74" s="63"/>
      <c r="AD74" s="62" t="s">
        <v>216</v>
      </c>
      <c r="AE74" s="62" t="s">
        <v>216</v>
      </c>
      <c r="AF74" s="67" t="s">
        <v>216</v>
      </c>
      <c r="AG74" s="62" t="s">
        <v>216</v>
      </c>
      <c r="AH74" s="62" t="s">
        <v>216</v>
      </c>
      <c r="AI74" s="62" t="s">
        <v>216</v>
      </c>
      <c r="AJ74" s="62" t="s">
        <v>216</v>
      </c>
      <c r="AK74" s="62" t="s">
        <v>216</v>
      </c>
      <c r="AL74" s="62" t="s">
        <v>216</v>
      </c>
      <c r="AM74" s="62" t="s">
        <v>216</v>
      </c>
      <c r="AN74" s="62" t="s">
        <v>216</v>
      </c>
      <c r="AO74" s="63" t="s">
        <v>216</v>
      </c>
    </row>
    <row r="75" spans="1:41">
      <c r="A75" s="48">
        <f t="shared" si="7"/>
        <v>73</v>
      </c>
      <c r="B75" s="49">
        <v>73</v>
      </c>
      <c r="C75" s="50" t="str">
        <f t="shared" si="8"/>
        <v>=</v>
      </c>
      <c r="D75" s="49">
        <f>COUNTIF($L$3:$L75,$L75)</f>
        <v>4</v>
      </c>
      <c r="E75" s="51">
        <v>4</v>
      </c>
      <c r="F75" s="50" t="str">
        <f t="shared" si="9"/>
        <v>=</v>
      </c>
      <c r="G75" s="52">
        <v>21081</v>
      </c>
      <c r="H75" s="53" t="s">
        <v>1071</v>
      </c>
      <c r="I75" s="53" t="s">
        <v>1106</v>
      </c>
      <c r="J75" s="53" t="s">
        <v>1107</v>
      </c>
      <c r="K75" s="54">
        <v>1991</v>
      </c>
      <c r="L75" s="64" t="s">
        <v>229</v>
      </c>
      <c r="M75" s="55" t="s">
        <v>55</v>
      </c>
      <c r="N75" s="56">
        <v>7</v>
      </c>
      <c r="O75" s="57">
        <v>924.5</v>
      </c>
      <c r="P75" s="57">
        <f>IFERROR( VLOOKUP($G75,Liga16_1!$B:$Q,16,0), "")</f>
        <v>927</v>
      </c>
      <c r="Q75" s="58">
        <f t="shared" si="10"/>
        <v>925.75</v>
      </c>
      <c r="R75" s="59">
        <f t="shared" si="11"/>
        <v>925.75</v>
      </c>
      <c r="S75" s="60" t="s">
        <v>216</v>
      </c>
      <c r="T75" s="61" t="s">
        <v>216</v>
      </c>
      <c r="U75" s="61" t="s">
        <v>216</v>
      </c>
      <c r="V75" s="61" t="s">
        <v>216</v>
      </c>
      <c r="W75" s="61" t="s">
        <v>216</v>
      </c>
      <c r="X75" s="61" t="s">
        <v>216</v>
      </c>
      <c r="Y75" s="61" t="s">
        <v>216</v>
      </c>
      <c r="Z75" s="61" t="s">
        <v>216</v>
      </c>
      <c r="AA75" s="61" t="s">
        <v>216</v>
      </c>
      <c r="AB75" s="62" t="s">
        <v>216</v>
      </c>
      <c r="AC75" s="63"/>
      <c r="AD75" s="62" t="s">
        <v>216</v>
      </c>
      <c r="AE75" s="62" t="s">
        <v>216</v>
      </c>
      <c r="AF75" s="67" t="s">
        <v>216</v>
      </c>
      <c r="AG75" s="62" t="s">
        <v>216</v>
      </c>
      <c r="AH75" s="62" t="s">
        <v>216</v>
      </c>
      <c r="AI75" s="62" t="s">
        <v>216</v>
      </c>
      <c r="AJ75" s="62" t="s">
        <v>216</v>
      </c>
      <c r="AK75" s="62" t="s">
        <v>216</v>
      </c>
      <c r="AL75" s="62" t="s">
        <v>216</v>
      </c>
      <c r="AM75" s="62" t="s">
        <v>216</v>
      </c>
      <c r="AN75" s="62" t="s">
        <v>216</v>
      </c>
      <c r="AO75" s="63" t="s">
        <v>216</v>
      </c>
    </row>
    <row r="76" spans="1:41">
      <c r="A76" s="48">
        <f t="shared" si="7"/>
        <v>74</v>
      </c>
      <c r="B76" s="49">
        <v>74</v>
      </c>
      <c r="C76" s="50" t="str">
        <f t="shared" si="8"/>
        <v>=</v>
      </c>
      <c r="D76" s="49">
        <f>COUNTIF($L$3:$L76,$L76)</f>
        <v>4</v>
      </c>
      <c r="E76" s="51">
        <v>4</v>
      </c>
      <c r="F76" s="50" t="str">
        <f t="shared" si="9"/>
        <v>=</v>
      </c>
      <c r="G76" s="52">
        <v>27658</v>
      </c>
      <c r="H76" s="53" t="s">
        <v>624</v>
      </c>
      <c r="I76" s="53" t="s">
        <v>1108</v>
      </c>
      <c r="J76" s="53" t="s">
        <v>1107</v>
      </c>
      <c r="K76" s="54">
        <v>1999</v>
      </c>
      <c r="L76" s="64" t="s">
        <v>225</v>
      </c>
      <c r="M76" s="55" t="s">
        <v>55</v>
      </c>
      <c r="N76" s="56">
        <v>7</v>
      </c>
      <c r="O76" s="57"/>
      <c r="P76" s="57" t="str">
        <f>IFERROR( VLOOKUP($G76,Liga16_1!$B:$Q,16,0), "")</f>
        <v/>
      </c>
      <c r="Q76" s="58">
        <f t="shared" si="10"/>
        <v>921</v>
      </c>
      <c r="R76" s="59">
        <v>921</v>
      </c>
      <c r="S76" s="60" t="s">
        <v>216</v>
      </c>
      <c r="T76" s="61" t="s">
        <v>216</v>
      </c>
      <c r="U76" s="61" t="s">
        <v>216</v>
      </c>
      <c r="V76" s="61" t="s">
        <v>216</v>
      </c>
      <c r="W76" s="61" t="s">
        <v>216</v>
      </c>
      <c r="X76" s="61"/>
      <c r="Y76" s="61"/>
      <c r="Z76" s="61"/>
      <c r="AA76" s="61"/>
      <c r="AB76" s="62" t="s">
        <v>216</v>
      </c>
      <c r="AC76" s="63"/>
      <c r="AD76" s="62" t="s">
        <v>216</v>
      </c>
      <c r="AE76" s="62" t="s">
        <v>216</v>
      </c>
      <c r="AF76" s="67" t="s">
        <v>216</v>
      </c>
      <c r="AG76" s="62" t="s">
        <v>216</v>
      </c>
      <c r="AH76" s="62" t="s">
        <v>216</v>
      </c>
      <c r="AI76" s="62" t="s">
        <v>216</v>
      </c>
      <c r="AJ76" s="62" t="s">
        <v>216</v>
      </c>
      <c r="AK76" s="62" t="s">
        <v>216</v>
      </c>
      <c r="AL76" s="62" t="s">
        <v>216</v>
      </c>
      <c r="AM76" s="62" t="s">
        <v>216</v>
      </c>
      <c r="AN76" s="62" t="s">
        <v>216</v>
      </c>
      <c r="AO76" s="63" t="s">
        <v>216</v>
      </c>
    </row>
    <row r="77" spans="1:41">
      <c r="A77" s="48">
        <f t="shared" si="7"/>
        <v>75</v>
      </c>
      <c r="B77" s="49">
        <v>75</v>
      </c>
      <c r="C77" s="50" t="str">
        <f t="shared" si="8"/>
        <v>=</v>
      </c>
      <c r="D77" s="49">
        <f>COUNTIF($L$3:$L77,$L77)</f>
        <v>26</v>
      </c>
      <c r="E77" s="51">
        <v>26</v>
      </c>
      <c r="F77" s="50" t="str">
        <f t="shared" si="9"/>
        <v>=</v>
      </c>
      <c r="G77" s="52">
        <v>2342</v>
      </c>
      <c r="H77" s="53" t="s">
        <v>848</v>
      </c>
      <c r="I77" s="53" t="s">
        <v>1119</v>
      </c>
      <c r="J77" s="53" t="s">
        <v>1107</v>
      </c>
      <c r="K77" s="54">
        <v>1982</v>
      </c>
      <c r="L77" s="64" t="s">
        <v>230</v>
      </c>
      <c r="M77" s="55" t="s">
        <v>52</v>
      </c>
      <c r="N77" s="56">
        <v>7</v>
      </c>
      <c r="O77" s="57"/>
      <c r="P77" s="57" t="str">
        <f>IFERROR( VLOOKUP($G77,Liga16_1!$B:$Q,16,0), "")</f>
        <v/>
      </c>
      <c r="Q77" s="58">
        <f t="shared" si="10"/>
        <v>920</v>
      </c>
      <c r="R77" s="59">
        <v>860</v>
      </c>
      <c r="S77" s="60" t="s">
        <v>216</v>
      </c>
      <c r="T77" s="61" t="s">
        <v>216</v>
      </c>
      <c r="U77" s="61" t="s">
        <v>216</v>
      </c>
      <c r="V77" s="61" t="s">
        <v>216</v>
      </c>
      <c r="W77" s="61" t="s">
        <v>216</v>
      </c>
      <c r="X77" s="61"/>
      <c r="Y77" s="61"/>
      <c r="Z77" s="61"/>
      <c r="AA77" s="61"/>
      <c r="AB77" s="62" t="s">
        <v>216</v>
      </c>
      <c r="AC77" s="63"/>
      <c r="AD77" s="62" t="s">
        <v>216</v>
      </c>
      <c r="AE77" s="62" t="s">
        <v>216</v>
      </c>
      <c r="AF77" s="67" t="s">
        <v>216</v>
      </c>
      <c r="AG77" s="62" t="s">
        <v>216</v>
      </c>
      <c r="AH77" s="62" t="s">
        <v>216</v>
      </c>
      <c r="AI77" s="62" t="s">
        <v>216</v>
      </c>
      <c r="AJ77" s="62">
        <v>60</v>
      </c>
      <c r="AK77" s="62" t="s">
        <v>216</v>
      </c>
      <c r="AL77" s="62" t="s">
        <v>216</v>
      </c>
      <c r="AM77" s="62" t="s">
        <v>216</v>
      </c>
      <c r="AN77" s="62" t="s">
        <v>216</v>
      </c>
      <c r="AO77" s="63" t="s">
        <v>216</v>
      </c>
    </row>
    <row r="78" spans="1:41">
      <c r="A78" s="48">
        <f t="shared" si="7"/>
        <v>76</v>
      </c>
      <c r="B78" s="49">
        <v>76</v>
      </c>
      <c r="C78" s="50" t="str">
        <f t="shared" si="8"/>
        <v>=</v>
      </c>
      <c r="D78" s="49">
        <f>COUNTIF($L$3:$L78,$L78)</f>
        <v>5</v>
      </c>
      <c r="E78" s="51">
        <v>5</v>
      </c>
      <c r="F78" s="50" t="str">
        <f t="shared" si="9"/>
        <v>=</v>
      </c>
      <c r="G78" s="52">
        <v>637</v>
      </c>
      <c r="H78" s="53" t="s">
        <v>964</v>
      </c>
      <c r="I78" s="53" t="s">
        <v>1110</v>
      </c>
      <c r="J78" s="53" t="s">
        <v>1107</v>
      </c>
      <c r="K78" s="54">
        <v>1959</v>
      </c>
      <c r="L78" s="64" t="s">
        <v>234</v>
      </c>
      <c r="M78" s="55" t="s">
        <v>52</v>
      </c>
      <c r="N78" s="56">
        <v>7</v>
      </c>
      <c r="O78" s="57">
        <v>797</v>
      </c>
      <c r="P78" s="57">
        <f>IFERROR( VLOOKUP($G78,Liga16_1!$B:$Q,16,0), "")</f>
        <v>938</v>
      </c>
      <c r="Q78" s="58">
        <f t="shared" si="10"/>
        <v>918.5</v>
      </c>
      <c r="R78" s="59">
        <f t="shared" ref="R78:R109" si="12">AVERAGE(O78:P78)</f>
        <v>867.5</v>
      </c>
      <c r="S78" s="60" t="s">
        <v>216</v>
      </c>
      <c r="T78" s="61" t="s">
        <v>216</v>
      </c>
      <c r="U78" s="61">
        <v>21</v>
      </c>
      <c r="V78" s="61">
        <v>-18</v>
      </c>
      <c r="W78" s="61" t="s">
        <v>216</v>
      </c>
      <c r="X78" s="61" t="s">
        <v>216</v>
      </c>
      <c r="Y78" s="61" t="s">
        <v>216</v>
      </c>
      <c r="Z78" s="61">
        <v>-64</v>
      </c>
      <c r="AA78" s="61" t="s">
        <v>216</v>
      </c>
      <c r="AB78" s="62" t="s">
        <v>216</v>
      </c>
      <c r="AC78" s="63"/>
      <c r="AD78" s="62" t="s">
        <v>216</v>
      </c>
      <c r="AE78" s="62" t="s">
        <v>216</v>
      </c>
      <c r="AF78" s="67" t="s">
        <v>216</v>
      </c>
      <c r="AG78" s="62" t="s">
        <v>216</v>
      </c>
      <c r="AH78" s="62" t="s">
        <v>216</v>
      </c>
      <c r="AI78" s="62" t="s">
        <v>216</v>
      </c>
      <c r="AJ78" s="62" t="s">
        <v>216</v>
      </c>
      <c r="AK78" s="62" t="s">
        <v>216</v>
      </c>
      <c r="AL78" s="62">
        <v>51</v>
      </c>
      <c r="AM78" s="62" t="s">
        <v>216</v>
      </c>
      <c r="AN78" s="62" t="s">
        <v>216</v>
      </c>
      <c r="AO78" s="63" t="s">
        <v>216</v>
      </c>
    </row>
    <row r="79" spans="1:41">
      <c r="A79" s="48">
        <f t="shared" si="7"/>
        <v>77</v>
      </c>
      <c r="B79" s="49">
        <v>77</v>
      </c>
      <c r="C79" s="50" t="str">
        <f t="shared" si="8"/>
        <v>=</v>
      </c>
      <c r="D79" s="49">
        <f>COUNTIF($L$3:$L79,$L79)</f>
        <v>27</v>
      </c>
      <c r="E79" s="51">
        <v>27</v>
      </c>
      <c r="F79" s="50" t="str">
        <f t="shared" si="9"/>
        <v>=</v>
      </c>
      <c r="G79" s="52">
        <v>4403</v>
      </c>
      <c r="H79" s="53" t="s">
        <v>632</v>
      </c>
      <c r="I79" s="53" t="s">
        <v>1119</v>
      </c>
      <c r="J79" s="53" t="s">
        <v>1107</v>
      </c>
      <c r="K79" s="54">
        <v>1993</v>
      </c>
      <c r="L79" s="64" t="s">
        <v>230</v>
      </c>
      <c r="M79" s="55" t="s">
        <v>52</v>
      </c>
      <c r="N79" s="56">
        <v>7</v>
      </c>
      <c r="O79" s="57">
        <v>825.5</v>
      </c>
      <c r="P79" s="57">
        <f>IFERROR( VLOOKUP($G79,Liga16_1!$B:$Q,16,0), "")</f>
        <v>861</v>
      </c>
      <c r="Q79" s="58">
        <f t="shared" si="10"/>
        <v>918.25</v>
      </c>
      <c r="R79" s="59">
        <f t="shared" si="12"/>
        <v>843.25</v>
      </c>
      <c r="S79" s="60" t="s">
        <v>216</v>
      </c>
      <c r="T79" s="61">
        <v>-64</v>
      </c>
      <c r="U79" s="61" t="s">
        <v>216</v>
      </c>
      <c r="V79" s="61" t="s">
        <v>216</v>
      </c>
      <c r="W79" s="61" t="s">
        <v>216</v>
      </c>
      <c r="X79" s="61" t="s">
        <v>216</v>
      </c>
      <c r="Y79" s="61" t="s">
        <v>216</v>
      </c>
      <c r="Z79" s="61" t="s">
        <v>216</v>
      </c>
      <c r="AA79" s="61" t="s">
        <v>216</v>
      </c>
      <c r="AB79" s="62" t="s">
        <v>216</v>
      </c>
      <c r="AC79" s="63"/>
      <c r="AD79" s="62" t="s">
        <v>216</v>
      </c>
      <c r="AE79" s="62" t="s">
        <v>216</v>
      </c>
      <c r="AF79" s="67" t="s">
        <v>216</v>
      </c>
      <c r="AG79" s="62" t="s">
        <v>216</v>
      </c>
      <c r="AH79" s="62" t="s">
        <v>216</v>
      </c>
      <c r="AI79" s="62" t="s">
        <v>216</v>
      </c>
      <c r="AJ79" s="62">
        <v>37</v>
      </c>
      <c r="AK79" s="62" t="s">
        <v>216</v>
      </c>
      <c r="AL79" s="62" t="s">
        <v>216</v>
      </c>
      <c r="AM79" s="62" t="s">
        <v>216</v>
      </c>
      <c r="AN79" s="62" t="s">
        <v>216</v>
      </c>
      <c r="AO79" s="63">
        <v>38</v>
      </c>
    </row>
    <row r="80" spans="1:41">
      <c r="A80" s="48">
        <f t="shared" si="7"/>
        <v>78</v>
      </c>
      <c r="B80" s="49">
        <v>78</v>
      </c>
      <c r="C80" s="50" t="str">
        <f t="shared" si="8"/>
        <v>=</v>
      </c>
      <c r="D80" s="49">
        <f>COUNTIF($L$3:$L80,$L80)</f>
        <v>19</v>
      </c>
      <c r="E80" s="51">
        <v>19</v>
      </c>
      <c r="F80" s="50" t="str">
        <f t="shared" si="9"/>
        <v>=</v>
      </c>
      <c r="G80" s="52">
        <v>18254</v>
      </c>
      <c r="H80" s="53" t="s">
        <v>480</v>
      </c>
      <c r="I80" s="53" t="s">
        <v>1124</v>
      </c>
      <c r="J80" s="53" t="s">
        <v>1107</v>
      </c>
      <c r="K80" s="54">
        <v>1998</v>
      </c>
      <c r="L80" s="64" t="s">
        <v>228</v>
      </c>
      <c r="M80" s="55" t="s">
        <v>52</v>
      </c>
      <c r="N80" s="56">
        <v>7</v>
      </c>
      <c r="O80" s="57">
        <v>827.5</v>
      </c>
      <c r="P80" s="57">
        <f>IFERROR( VLOOKUP($G80,Liga16_1!$B:$Q,16,0), "")</f>
        <v>868</v>
      </c>
      <c r="Q80" s="58">
        <f t="shared" si="10"/>
        <v>916.75</v>
      </c>
      <c r="R80" s="59">
        <f t="shared" si="12"/>
        <v>847.75</v>
      </c>
      <c r="S80" s="60" t="s">
        <v>216</v>
      </c>
      <c r="T80" s="61">
        <v>-23</v>
      </c>
      <c r="U80" s="61">
        <v>16</v>
      </c>
      <c r="V80" s="61">
        <v>14</v>
      </c>
      <c r="W80" s="61">
        <v>8</v>
      </c>
      <c r="X80" s="61" t="s">
        <v>216</v>
      </c>
      <c r="Y80" s="61">
        <v>8</v>
      </c>
      <c r="Z80" s="61" t="s">
        <v>216</v>
      </c>
      <c r="AA80" s="61" t="s">
        <v>216</v>
      </c>
      <c r="AB80" s="62" t="s">
        <v>216</v>
      </c>
      <c r="AC80" s="63"/>
      <c r="AD80" s="62" t="s">
        <v>216</v>
      </c>
      <c r="AE80" s="62" t="s">
        <v>216</v>
      </c>
      <c r="AF80" s="67" t="s">
        <v>216</v>
      </c>
      <c r="AG80" s="62" t="s">
        <v>216</v>
      </c>
      <c r="AH80" s="62" t="s">
        <v>216</v>
      </c>
      <c r="AI80" s="62">
        <v>21</v>
      </c>
      <c r="AJ80" s="62" t="s">
        <v>216</v>
      </c>
      <c r="AK80" s="62" t="s">
        <v>216</v>
      </c>
      <c r="AL80" s="62" t="s">
        <v>216</v>
      </c>
      <c r="AM80" s="62" t="s">
        <v>216</v>
      </c>
      <c r="AN80" s="62" t="s">
        <v>216</v>
      </c>
      <c r="AO80" s="63">
        <v>48</v>
      </c>
    </row>
    <row r="81" spans="1:41">
      <c r="A81" s="48">
        <f t="shared" si="7"/>
        <v>79</v>
      </c>
      <c r="B81" s="49">
        <v>79</v>
      </c>
      <c r="C81" s="50" t="str">
        <f t="shared" si="8"/>
        <v>=</v>
      </c>
      <c r="D81" s="49">
        <f>COUNTIF($L$3:$L81,$L81)</f>
        <v>28</v>
      </c>
      <c r="E81" s="51">
        <v>28</v>
      </c>
      <c r="F81" s="50" t="str">
        <f t="shared" si="9"/>
        <v>=</v>
      </c>
      <c r="G81" s="52">
        <v>16749</v>
      </c>
      <c r="H81" s="53" t="s">
        <v>1042</v>
      </c>
      <c r="I81" s="53" t="s">
        <v>1108</v>
      </c>
      <c r="J81" s="53" t="s">
        <v>1107</v>
      </c>
      <c r="K81" s="54">
        <v>1978</v>
      </c>
      <c r="L81" s="64" t="s">
        <v>230</v>
      </c>
      <c r="M81" s="55" t="s">
        <v>52</v>
      </c>
      <c r="N81" s="56">
        <v>7</v>
      </c>
      <c r="O81" s="57">
        <v>918</v>
      </c>
      <c r="P81" s="57">
        <f>IFERROR( VLOOKUP($G81,Liga16_1!$B:$Q,16,0), "")</f>
        <v>904</v>
      </c>
      <c r="Q81" s="58">
        <f t="shared" si="10"/>
        <v>911</v>
      </c>
      <c r="R81" s="59">
        <f t="shared" si="12"/>
        <v>911</v>
      </c>
      <c r="S81" s="60" t="s">
        <v>216</v>
      </c>
      <c r="T81" s="61">
        <v>-3</v>
      </c>
      <c r="U81" s="61" t="s">
        <v>216</v>
      </c>
      <c r="V81" s="61" t="s">
        <v>216</v>
      </c>
      <c r="W81" s="61">
        <v>-1</v>
      </c>
      <c r="X81" s="61" t="s">
        <v>216</v>
      </c>
      <c r="Y81" s="61" t="s">
        <v>216</v>
      </c>
      <c r="Z81" s="61" t="s">
        <v>216</v>
      </c>
      <c r="AA81" s="61" t="s">
        <v>216</v>
      </c>
      <c r="AB81" s="62" t="s">
        <v>216</v>
      </c>
      <c r="AC81" s="63"/>
      <c r="AD81" s="62" t="s">
        <v>216</v>
      </c>
      <c r="AE81" s="62" t="s">
        <v>216</v>
      </c>
      <c r="AF81" s="67" t="s">
        <v>216</v>
      </c>
      <c r="AG81" s="62" t="s">
        <v>216</v>
      </c>
      <c r="AH81" s="62" t="s">
        <v>216</v>
      </c>
      <c r="AI81" s="62" t="s">
        <v>216</v>
      </c>
      <c r="AJ81" s="62" t="s">
        <v>216</v>
      </c>
      <c r="AK81" s="62" t="s">
        <v>216</v>
      </c>
      <c r="AL81" s="62" t="s">
        <v>216</v>
      </c>
      <c r="AM81" s="62" t="s">
        <v>216</v>
      </c>
      <c r="AN81" s="62" t="s">
        <v>216</v>
      </c>
      <c r="AO81" s="63" t="s">
        <v>216</v>
      </c>
    </row>
    <row r="82" spans="1:41">
      <c r="A82" s="48">
        <f t="shared" si="7"/>
        <v>80</v>
      </c>
      <c r="B82" s="49">
        <v>80</v>
      </c>
      <c r="C82" s="50" t="str">
        <f t="shared" si="8"/>
        <v>=</v>
      </c>
      <c r="D82" s="49">
        <f>COUNTIF($L$3:$L82,$L82)</f>
        <v>29</v>
      </c>
      <c r="E82" s="51">
        <v>29</v>
      </c>
      <c r="F82" s="50" t="str">
        <f t="shared" si="9"/>
        <v>=</v>
      </c>
      <c r="G82" s="52">
        <v>3901</v>
      </c>
      <c r="H82" s="53" t="s">
        <v>869</v>
      </c>
      <c r="I82" s="53" t="s">
        <v>1106</v>
      </c>
      <c r="J82" s="53" t="s">
        <v>1107</v>
      </c>
      <c r="K82" s="54">
        <v>1992</v>
      </c>
      <c r="L82" s="64" t="s">
        <v>230</v>
      </c>
      <c r="M82" s="55" t="s">
        <v>52</v>
      </c>
      <c r="N82" s="56">
        <v>7</v>
      </c>
      <c r="O82" s="57">
        <v>788.5</v>
      </c>
      <c r="P82" s="57">
        <f>IFERROR( VLOOKUP($G82,Liga16_1!$B:$Q,16,0), "")</f>
        <v>1030</v>
      </c>
      <c r="Q82" s="58">
        <f t="shared" si="10"/>
        <v>909.25</v>
      </c>
      <c r="R82" s="59">
        <f t="shared" si="12"/>
        <v>909.25</v>
      </c>
      <c r="S82" s="60" t="s">
        <v>216</v>
      </c>
      <c r="T82" s="61" t="s">
        <v>216</v>
      </c>
      <c r="U82" s="61" t="s">
        <v>216</v>
      </c>
      <c r="V82" s="61" t="s">
        <v>216</v>
      </c>
      <c r="W82" s="61">
        <v>-64</v>
      </c>
      <c r="X82" s="61">
        <v>-64</v>
      </c>
      <c r="Y82" s="61">
        <v>10</v>
      </c>
      <c r="Z82" s="61">
        <v>-64</v>
      </c>
      <c r="AA82" s="61" t="s">
        <v>216</v>
      </c>
      <c r="AB82" s="62" t="s">
        <v>216</v>
      </c>
      <c r="AC82" s="63"/>
      <c r="AD82" s="62" t="s">
        <v>216</v>
      </c>
      <c r="AE82" s="62" t="s">
        <v>216</v>
      </c>
      <c r="AF82" s="67" t="s">
        <v>216</v>
      </c>
      <c r="AG82" s="62" t="s">
        <v>216</v>
      </c>
      <c r="AH82" s="62" t="s">
        <v>216</v>
      </c>
      <c r="AI82" s="62" t="s">
        <v>216</v>
      </c>
      <c r="AJ82" s="62" t="s">
        <v>216</v>
      </c>
      <c r="AK82" s="62" t="s">
        <v>216</v>
      </c>
      <c r="AL82" s="62" t="s">
        <v>216</v>
      </c>
      <c r="AM82" s="62" t="s">
        <v>216</v>
      </c>
      <c r="AN82" s="62" t="s">
        <v>216</v>
      </c>
      <c r="AO82" s="63" t="s">
        <v>216</v>
      </c>
    </row>
    <row r="83" spans="1:41">
      <c r="A83" s="48">
        <f t="shared" si="7"/>
        <v>81</v>
      </c>
      <c r="B83" s="49">
        <v>81</v>
      </c>
      <c r="C83" s="50" t="str">
        <f t="shared" si="8"/>
        <v>=</v>
      </c>
      <c r="D83" s="49">
        <f>COUNTIF($L$3:$L83,$L83)</f>
        <v>6</v>
      </c>
      <c r="E83" s="51">
        <v>6</v>
      </c>
      <c r="F83" s="50" t="str">
        <f t="shared" si="9"/>
        <v>=</v>
      </c>
      <c r="G83" s="52">
        <v>4937</v>
      </c>
      <c r="H83" s="53" t="s">
        <v>562</v>
      </c>
      <c r="I83" s="53" t="s">
        <v>1144</v>
      </c>
      <c r="J83" s="53" t="s">
        <v>1107</v>
      </c>
      <c r="K83" s="54">
        <v>1963</v>
      </c>
      <c r="L83" s="64" t="s">
        <v>234</v>
      </c>
      <c r="M83" s="55" t="s">
        <v>52</v>
      </c>
      <c r="N83" s="56">
        <v>7</v>
      </c>
      <c r="O83" s="57">
        <v>883.5</v>
      </c>
      <c r="P83" s="57">
        <f>IFERROR( VLOOKUP($G83,Liga16_1!$B:$Q,16,0), "")</f>
        <v>918</v>
      </c>
      <c r="Q83" s="58">
        <f t="shared" si="10"/>
        <v>908.75</v>
      </c>
      <c r="R83" s="59">
        <f t="shared" si="12"/>
        <v>900.75</v>
      </c>
      <c r="S83" s="60" t="s">
        <v>216</v>
      </c>
      <c r="T83" s="61" t="s">
        <v>216</v>
      </c>
      <c r="U83" s="61" t="s">
        <v>216</v>
      </c>
      <c r="V83" s="61" t="s">
        <v>216</v>
      </c>
      <c r="W83" s="61" t="s">
        <v>216</v>
      </c>
      <c r="X83" s="61" t="s">
        <v>216</v>
      </c>
      <c r="Y83" s="61" t="s">
        <v>216</v>
      </c>
      <c r="Z83" s="61" t="s">
        <v>216</v>
      </c>
      <c r="AA83" s="61" t="s">
        <v>216</v>
      </c>
      <c r="AB83" s="62" t="s">
        <v>216</v>
      </c>
      <c r="AC83" s="63"/>
      <c r="AD83" s="62" t="s">
        <v>216</v>
      </c>
      <c r="AE83" s="62" t="s">
        <v>216</v>
      </c>
      <c r="AF83" s="67" t="s">
        <v>216</v>
      </c>
      <c r="AG83" s="62" t="s">
        <v>216</v>
      </c>
      <c r="AH83" s="62" t="s">
        <v>216</v>
      </c>
      <c r="AI83" s="62" t="s">
        <v>216</v>
      </c>
      <c r="AJ83" s="62" t="s">
        <v>216</v>
      </c>
      <c r="AK83" s="62" t="s">
        <v>216</v>
      </c>
      <c r="AL83" s="62">
        <v>8</v>
      </c>
      <c r="AM83" s="62" t="s">
        <v>216</v>
      </c>
      <c r="AN83" s="62" t="s">
        <v>216</v>
      </c>
      <c r="AO83" s="63" t="s">
        <v>216</v>
      </c>
    </row>
    <row r="84" spans="1:41">
      <c r="A84" s="48">
        <f t="shared" si="7"/>
        <v>82</v>
      </c>
      <c r="B84" s="49">
        <v>82</v>
      </c>
      <c r="C84" s="50" t="str">
        <f t="shared" si="8"/>
        <v>=</v>
      </c>
      <c r="D84" s="49">
        <f>COUNTIF($L$3:$L84,$L84)</f>
        <v>2</v>
      </c>
      <c r="E84" s="51">
        <v>2</v>
      </c>
      <c r="F84" s="50" t="str">
        <f t="shared" si="9"/>
        <v>=</v>
      </c>
      <c r="G84" s="52" t="s">
        <v>3</v>
      </c>
      <c r="H84" s="53" t="s">
        <v>1145</v>
      </c>
      <c r="I84" s="53" t="s">
        <v>1121</v>
      </c>
      <c r="J84" s="53" t="s">
        <v>1122</v>
      </c>
      <c r="K84" s="54">
        <v>2003</v>
      </c>
      <c r="L84" s="64" t="s">
        <v>224</v>
      </c>
      <c r="M84" s="55" t="s">
        <v>52</v>
      </c>
      <c r="N84" s="56">
        <v>7</v>
      </c>
      <c r="O84" s="57">
        <v>908</v>
      </c>
      <c r="P84" s="57" t="str">
        <f>IFERROR( VLOOKUP($G84,Liga16_1!$B:$Q,16,0), "")</f>
        <v/>
      </c>
      <c r="Q84" s="58">
        <f t="shared" si="10"/>
        <v>908</v>
      </c>
      <c r="R84" s="59">
        <f t="shared" si="12"/>
        <v>908</v>
      </c>
      <c r="S84" s="60" t="s">
        <v>216</v>
      </c>
      <c r="T84" s="61" t="s">
        <v>216</v>
      </c>
      <c r="U84" s="61" t="s">
        <v>216</v>
      </c>
      <c r="V84" s="61" t="s">
        <v>216</v>
      </c>
      <c r="W84" s="61" t="s">
        <v>216</v>
      </c>
      <c r="X84" s="61" t="s">
        <v>216</v>
      </c>
      <c r="Y84" s="61">
        <v>-7</v>
      </c>
      <c r="Z84" s="61" t="s">
        <v>216</v>
      </c>
      <c r="AA84" s="61" t="s">
        <v>216</v>
      </c>
      <c r="AB84" s="62" t="s">
        <v>216</v>
      </c>
      <c r="AC84" s="63"/>
      <c r="AD84" s="62" t="s">
        <v>216</v>
      </c>
      <c r="AE84" s="62" t="s">
        <v>216</v>
      </c>
      <c r="AF84" s="67" t="s">
        <v>216</v>
      </c>
      <c r="AG84" s="62" t="s">
        <v>216</v>
      </c>
      <c r="AH84" s="62" t="s">
        <v>216</v>
      </c>
      <c r="AI84" s="62" t="s">
        <v>216</v>
      </c>
      <c r="AJ84" s="62" t="s">
        <v>216</v>
      </c>
      <c r="AK84" s="62" t="s">
        <v>216</v>
      </c>
      <c r="AL84" s="62" t="s">
        <v>216</v>
      </c>
      <c r="AM84" s="62" t="s">
        <v>216</v>
      </c>
      <c r="AN84" s="62" t="s">
        <v>216</v>
      </c>
      <c r="AO84" s="63" t="s">
        <v>216</v>
      </c>
    </row>
    <row r="85" spans="1:41">
      <c r="A85" s="48">
        <f t="shared" si="7"/>
        <v>83</v>
      </c>
      <c r="B85" s="49">
        <v>83</v>
      </c>
      <c r="C85" s="50" t="str">
        <f t="shared" si="8"/>
        <v>=</v>
      </c>
      <c r="D85" s="49">
        <f>COUNTIF($L$3:$L85,$L85)</f>
        <v>20</v>
      </c>
      <c r="E85" s="51">
        <v>20</v>
      </c>
      <c r="F85" s="50" t="str">
        <f t="shared" si="9"/>
        <v>=</v>
      </c>
      <c r="G85" s="52">
        <v>8390</v>
      </c>
      <c r="H85" s="53" t="s">
        <v>942</v>
      </c>
      <c r="I85" s="53" t="s">
        <v>1146</v>
      </c>
      <c r="J85" s="53" t="s">
        <v>1107</v>
      </c>
      <c r="K85" s="54">
        <v>1997</v>
      </c>
      <c r="L85" s="64" t="s">
        <v>228</v>
      </c>
      <c r="M85" s="55" t="s">
        <v>52</v>
      </c>
      <c r="N85" s="56">
        <v>7</v>
      </c>
      <c r="O85" s="57"/>
      <c r="P85" s="57">
        <f>IFERROR( VLOOKUP($G85,Liga16_1!$B:$Q,16,0), "")</f>
        <v>876</v>
      </c>
      <c r="Q85" s="58">
        <f t="shared" si="10"/>
        <v>907</v>
      </c>
      <c r="R85" s="59">
        <f t="shared" si="12"/>
        <v>876</v>
      </c>
      <c r="S85" s="60" t="s">
        <v>216</v>
      </c>
      <c r="T85" s="61" t="s">
        <v>216</v>
      </c>
      <c r="U85" s="61" t="s">
        <v>216</v>
      </c>
      <c r="V85" s="61" t="s">
        <v>216</v>
      </c>
      <c r="W85" s="61" t="s">
        <v>216</v>
      </c>
      <c r="X85" s="61"/>
      <c r="Y85" s="61"/>
      <c r="Z85" s="61"/>
      <c r="AA85" s="61"/>
      <c r="AB85" s="62" t="s">
        <v>216</v>
      </c>
      <c r="AC85" s="63"/>
      <c r="AD85" s="62" t="s">
        <v>216</v>
      </c>
      <c r="AE85" s="62" t="s">
        <v>216</v>
      </c>
      <c r="AF85" s="67" t="s">
        <v>216</v>
      </c>
      <c r="AG85" s="62" t="s">
        <v>216</v>
      </c>
      <c r="AH85" s="62" t="s">
        <v>216</v>
      </c>
      <c r="AI85" s="62">
        <v>31</v>
      </c>
      <c r="AJ85" s="62" t="s">
        <v>216</v>
      </c>
      <c r="AK85" s="62" t="s">
        <v>216</v>
      </c>
      <c r="AL85" s="62" t="s">
        <v>216</v>
      </c>
      <c r="AM85" s="62" t="s">
        <v>216</v>
      </c>
      <c r="AN85" s="62" t="s">
        <v>216</v>
      </c>
      <c r="AO85" s="63" t="s">
        <v>216</v>
      </c>
    </row>
    <row r="86" spans="1:41">
      <c r="A86" s="48">
        <f t="shared" si="7"/>
        <v>84</v>
      </c>
      <c r="B86" s="49">
        <v>84</v>
      </c>
      <c r="C86" s="50" t="str">
        <f t="shared" si="8"/>
        <v>=</v>
      </c>
      <c r="D86" s="49">
        <f>COUNTIF($L$3:$L86,$L86)</f>
        <v>30</v>
      </c>
      <c r="E86" s="51">
        <v>30</v>
      </c>
      <c r="F86" s="50" t="str">
        <f t="shared" si="9"/>
        <v>=</v>
      </c>
      <c r="G86" s="52">
        <v>14939</v>
      </c>
      <c r="H86" s="53" t="s">
        <v>457</v>
      </c>
      <c r="I86" s="53" t="s">
        <v>1147</v>
      </c>
      <c r="J86" s="53" t="s">
        <v>1107</v>
      </c>
      <c r="K86" s="54">
        <v>1979</v>
      </c>
      <c r="L86" s="64" t="s">
        <v>230</v>
      </c>
      <c r="M86" s="55" t="s">
        <v>52</v>
      </c>
      <c r="N86" s="56">
        <v>7</v>
      </c>
      <c r="O86" s="57">
        <v>888.5</v>
      </c>
      <c r="P86" s="57">
        <f>IFERROR( VLOOKUP($G86,Liga16_1!$B:$Q,16,0), "")</f>
        <v>850</v>
      </c>
      <c r="Q86" s="58">
        <f t="shared" si="10"/>
        <v>905.25</v>
      </c>
      <c r="R86" s="59">
        <f t="shared" si="12"/>
        <v>869.25</v>
      </c>
      <c r="S86" s="60">
        <v>20</v>
      </c>
      <c r="T86" s="61" t="s">
        <v>216</v>
      </c>
      <c r="U86" s="61">
        <v>-5</v>
      </c>
      <c r="V86" s="61">
        <v>-1</v>
      </c>
      <c r="W86" s="61" t="s">
        <v>216</v>
      </c>
      <c r="X86" s="61">
        <v>-9</v>
      </c>
      <c r="Y86" s="61">
        <v>-1</v>
      </c>
      <c r="Z86" s="61" t="s">
        <v>216</v>
      </c>
      <c r="AA86" s="61">
        <v>8</v>
      </c>
      <c r="AB86" s="62" t="s">
        <v>216</v>
      </c>
      <c r="AC86" s="63"/>
      <c r="AD86" s="62" t="s">
        <v>216</v>
      </c>
      <c r="AE86" s="62" t="s">
        <v>216</v>
      </c>
      <c r="AF86" s="67" t="s">
        <v>216</v>
      </c>
      <c r="AG86" s="62" t="s">
        <v>216</v>
      </c>
      <c r="AH86" s="62" t="s">
        <v>216</v>
      </c>
      <c r="AI86" s="62" t="s">
        <v>216</v>
      </c>
      <c r="AJ86" s="62">
        <v>36</v>
      </c>
      <c r="AK86" s="62" t="s">
        <v>216</v>
      </c>
      <c r="AL86" s="62" t="s">
        <v>216</v>
      </c>
      <c r="AM86" s="62" t="s">
        <v>216</v>
      </c>
      <c r="AN86" s="62" t="s">
        <v>216</v>
      </c>
      <c r="AO86" s="63" t="s">
        <v>216</v>
      </c>
    </row>
    <row r="87" spans="1:41">
      <c r="A87" s="48">
        <f t="shared" si="7"/>
        <v>85</v>
      </c>
      <c r="B87" s="49">
        <v>86</v>
      </c>
      <c r="C87" s="50">
        <f t="shared" si="8"/>
        <v>1</v>
      </c>
      <c r="D87" s="49">
        <f>COUNTIF($L$3:$L87,$L87)</f>
        <v>7</v>
      </c>
      <c r="E87" s="51">
        <v>7</v>
      </c>
      <c r="F87" s="50" t="str">
        <f t="shared" si="9"/>
        <v>=</v>
      </c>
      <c r="G87" s="52">
        <v>827</v>
      </c>
      <c r="H87" s="53" t="s">
        <v>646</v>
      </c>
      <c r="I87" s="53" t="s">
        <v>1144</v>
      </c>
      <c r="J87" s="53" t="s">
        <v>1107</v>
      </c>
      <c r="K87" s="54">
        <v>1963</v>
      </c>
      <c r="L87" s="64" t="s">
        <v>234</v>
      </c>
      <c r="M87" s="55" t="s">
        <v>52</v>
      </c>
      <c r="N87" s="56">
        <v>6</v>
      </c>
      <c r="O87" s="57">
        <v>812</v>
      </c>
      <c r="P87" s="57">
        <f>IFERROR( VLOOKUP($G87,Liga16_1!$B:$Q,16,0), "")</f>
        <v>872</v>
      </c>
      <c r="Q87" s="58">
        <f t="shared" si="10"/>
        <v>895</v>
      </c>
      <c r="R87" s="59">
        <f t="shared" si="12"/>
        <v>842</v>
      </c>
      <c r="S87" s="60">
        <v>-16</v>
      </c>
      <c r="T87" s="61" t="s">
        <v>216</v>
      </c>
      <c r="U87" s="61" t="s">
        <v>216</v>
      </c>
      <c r="V87" s="61">
        <v>-7</v>
      </c>
      <c r="W87" s="61">
        <v>41</v>
      </c>
      <c r="X87" s="61">
        <v>-1</v>
      </c>
      <c r="Y87" s="61">
        <v>-39</v>
      </c>
      <c r="Z87" s="61">
        <v>-3</v>
      </c>
      <c r="AA87" s="61" t="s">
        <v>216</v>
      </c>
      <c r="AB87" s="62" t="s">
        <v>216</v>
      </c>
      <c r="AC87" s="63"/>
      <c r="AD87" s="62" t="s">
        <v>216</v>
      </c>
      <c r="AE87" s="62" t="s">
        <v>216</v>
      </c>
      <c r="AF87" s="67" t="s">
        <v>216</v>
      </c>
      <c r="AG87" s="62" t="s">
        <v>216</v>
      </c>
      <c r="AH87" s="62" t="s">
        <v>216</v>
      </c>
      <c r="AI87" s="62" t="s">
        <v>216</v>
      </c>
      <c r="AJ87" s="62" t="s">
        <v>216</v>
      </c>
      <c r="AK87" s="62" t="s">
        <v>216</v>
      </c>
      <c r="AL87" s="62">
        <v>30</v>
      </c>
      <c r="AM87" s="62" t="s">
        <v>216</v>
      </c>
      <c r="AN87" s="62" t="s">
        <v>216</v>
      </c>
      <c r="AO87" s="63">
        <v>23</v>
      </c>
    </row>
    <row r="88" spans="1:41">
      <c r="A88" s="48">
        <f t="shared" si="7"/>
        <v>86</v>
      </c>
      <c r="B88" s="49">
        <v>87</v>
      </c>
      <c r="C88" s="50">
        <f t="shared" si="8"/>
        <v>1</v>
      </c>
      <c r="D88" s="49">
        <f>COUNTIF($L$3:$L88,$L88)</f>
        <v>2</v>
      </c>
      <c r="E88" s="51">
        <v>2</v>
      </c>
      <c r="F88" s="50" t="str">
        <f t="shared" si="9"/>
        <v>=</v>
      </c>
      <c r="G88" s="52">
        <v>27261</v>
      </c>
      <c r="H88" s="53" t="s">
        <v>1148</v>
      </c>
      <c r="I88" s="53" t="s">
        <v>1112</v>
      </c>
      <c r="J88" s="53" t="s">
        <v>1107</v>
      </c>
      <c r="K88" s="54">
        <v>0</v>
      </c>
      <c r="L88" s="64" t="s">
        <v>1139</v>
      </c>
      <c r="M88" s="55" t="s">
        <v>55</v>
      </c>
      <c r="N88" s="56">
        <v>6</v>
      </c>
      <c r="O88" s="57">
        <v>890</v>
      </c>
      <c r="P88" s="57" t="str">
        <f>IFERROR( VLOOKUP($G88,Liga16_1!$B:$Q,16,0), "")</f>
        <v/>
      </c>
      <c r="Q88" s="58">
        <f t="shared" si="10"/>
        <v>890</v>
      </c>
      <c r="R88" s="59">
        <f t="shared" si="12"/>
        <v>890</v>
      </c>
      <c r="S88" s="60" t="s">
        <v>216</v>
      </c>
      <c r="T88" s="61" t="s">
        <v>216</v>
      </c>
      <c r="U88" s="61" t="s">
        <v>216</v>
      </c>
      <c r="V88" s="61" t="s">
        <v>216</v>
      </c>
      <c r="W88" s="61" t="s">
        <v>216</v>
      </c>
      <c r="X88" s="61"/>
      <c r="Y88" s="61"/>
      <c r="Z88" s="61">
        <v>-10</v>
      </c>
      <c r="AA88" s="61" t="s">
        <v>216</v>
      </c>
      <c r="AB88" s="62" t="s">
        <v>216</v>
      </c>
      <c r="AC88" s="63"/>
      <c r="AD88" s="62" t="s">
        <v>216</v>
      </c>
      <c r="AE88" s="62" t="s">
        <v>216</v>
      </c>
      <c r="AF88" s="67" t="s">
        <v>216</v>
      </c>
      <c r="AG88" s="62" t="s">
        <v>216</v>
      </c>
      <c r="AH88" s="62" t="s">
        <v>216</v>
      </c>
      <c r="AI88" s="62" t="s">
        <v>216</v>
      </c>
      <c r="AJ88" s="62" t="s">
        <v>216</v>
      </c>
      <c r="AK88" s="62" t="s">
        <v>216</v>
      </c>
      <c r="AL88" s="62" t="s">
        <v>216</v>
      </c>
      <c r="AM88" s="62" t="s">
        <v>216</v>
      </c>
      <c r="AN88" s="62" t="s">
        <v>216</v>
      </c>
      <c r="AO88" s="63" t="s">
        <v>216</v>
      </c>
    </row>
    <row r="89" spans="1:41">
      <c r="A89" s="48">
        <f t="shared" si="7"/>
        <v>87</v>
      </c>
      <c r="B89" s="49">
        <v>91</v>
      </c>
      <c r="C89" s="50">
        <f t="shared" si="8"/>
        <v>4</v>
      </c>
      <c r="D89" s="49">
        <f>COUNTIF($L$3:$L89,$L89)</f>
        <v>1</v>
      </c>
      <c r="E89" s="51">
        <v>1</v>
      </c>
      <c r="F89" s="50" t="str">
        <f t="shared" si="9"/>
        <v>=</v>
      </c>
      <c r="G89" s="52">
        <v>225</v>
      </c>
      <c r="H89" s="53" t="s">
        <v>728</v>
      </c>
      <c r="I89" s="53" t="s">
        <v>1149</v>
      </c>
      <c r="J89" s="53" t="s">
        <v>1107</v>
      </c>
      <c r="K89" s="54">
        <v>1951</v>
      </c>
      <c r="L89" s="64" t="s">
        <v>235</v>
      </c>
      <c r="M89" s="55" t="s">
        <v>52</v>
      </c>
      <c r="N89" s="56">
        <v>6</v>
      </c>
      <c r="O89" s="57">
        <v>874</v>
      </c>
      <c r="P89" s="57">
        <f>IFERROR( VLOOKUP($G89,Liga16_1!$B:$Q,16,0), "")</f>
        <v>819</v>
      </c>
      <c r="Q89" s="58">
        <f t="shared" si="10"/>
        <v>887.5</v>
      </c>
      <c r="R89" s="59">
        <f t="shared" si="12"/>
        <v>846.5</v>
      </c>
      <c r="S89" s="60" t="s">
        <v>216</v>
      </c>
      <c r="T89" s="61" t="s">
        <v>216</v>
      </c>
      <c r="U89" s="61" t="s">
        <v>216</v>
      </c>
      <c r="V89" s="61" t="s">
        <v>216</v>
      </c>
      <c r="W89" s="61">
        <v>10</v>
      </c>
      <c r="X89" s="61" t="s">
        <v>216</v>
      </c>
      <c r="Y89" s="61" t="s">
        <v>216</v>
      </c>
      <c r="Z89" s="61" t="s">
        <v>216</v>
      </c>
      <c r="AA89" s="61">
        <v>11</v>
      </c>
      <c r="AB89" s="62">
        <v>7</v>
      </c>
      <c r="AC89" s="63"/>
      <c r="AD89" s="62" t="s">
        <v>216</v>
      </c>
      <c r="AE89" s="62" t="s">
        <v>216</v>
      </c>
      <c r="AF89" s="67" t="s">
        <v>216</v>
      </c>
      <c r="AG89" s="62" t="s">
        <v>216</v>
      </c>
      <c r="AH89" s="62" t="s">
        <v>216</v>
      </c>
      <c r="AI89" s="62" t="s">
        <v>216</v>
      </c>
      <c r="AJ89" s="62" t="s">
        <v>216</v>
      </c>
      <c r="AK89" s="62" t="s">
        <v>216</v>
      </c>
      <c r="AL89" s="62" t="s">
        <v>216</v>
      </c>
      <c r="AM89" s="62">
        <v>34</v>
      </c>
      <c r="AN89" s="62" t="s">
        <v>216</v>
      </c>
      <c r="AO89" s="63" t="s">
        <v>216</v>
      </c>
    </row>
    <row r="90" spans="1:41">
      <c r="A90" s="48">
        <f t="shared" si="7"/>
        <v>88</v>
      </c>
      <c r="B90" s="49">
        <v>85</v>
      </c>
      <c r="C90" s="50">
        <f t="shared" si="8"/>
        <v>-3</v>
      </c>
      <c r="D90" s="49">
        <f>COUNTIF($L$3:$L90,$L90)</f>
        <v>1</v>
      </c>
      <c r="E90" s="51">
        <v>1</v>
      </c>
      <c r="F90" s="50" t="str">
        <f t="shared" si="9"/>
        <v>=</v>
      </c>
      <c r="G90" s="52">
        <v>17434</v>
      </c>
      <c r="H90" s="53" t="s">
        <v>537</v>
      </c>
      <c r="I90" s="53" t="s">
        <v>1119</v>
      </c>
      <c r="J90" s="53" t="s">
        <v>1107</v>
      </c>
      <c r="K90" s="54">
        <v>2002</v>
      </c>
      <c r="L90" s="64" t="s">
        <v>223</v>
      </c>
      <c r="M90" s="55" t="s">
        <v>55</v>
      </c>
      <c r="N90" s="56">
        <v>6</v>
      </c>
      <c r="O90" s="57">
        <v>727</v>
      </c>
      <c r="P90" s="57">
        <f>IFERROR( VLOOKUP($G90,Liga16_1!$B:$Q,16,0), "")</f>
        <v>806</v>
      </c>
      <c r="Q90" s="58">
        <f t="shared" si="10"/>
        <v>886.5</v>
      </c>
      <c r="R90" s="59">
        <f t="shared" si="12"/>
        <v>766.5</v>
      </c>
      <c r="S90" s="60" t="s">
        <v>216</v>
      </c>
      <c r="T90" s="61">
        <v>-24</v>
      </c>
      <c r="U90" s="61" t="s">
        <v>216</v>
      </c>
      <c r="V90" s="61" t="s">
        <v>216</v>
      </c>
      <c r="W90" s="61" t="s">
        <v>216</v>
      </c>
      <c r="X90" s="61" t="s">
        <v>216</v>
      </c>
      <c r="Y90" s="61" t="s">
        <v>216</v>
      </c>
      <c r="Z90" s="61">
        <v>0</v>
      </c>
      <c r="AA90" s="61" t="s">
        <v>216</v>
      </c>
      <c r="AB90" s="62">
        <v>-10</v>
      </c>
      <c r="AC90" s="63"/>
      <c r="AD90" s="62" t="s">
        <v>216</v>
      </c>
      <c r="AE90" s="62" t="s">
        <v>216</v>
      </c>
      <c r="AF90" s="67" t="s">
        <v>216</v>
      </c>
      <c r="AG90" s="62">
        <v>45</v>
      </c>
      <c r="AH90" s="62">
        <v>-1</v>
      </c>
      <c r="AI90" s="62">
        <v>54</v>
      </c>
      <c r="AJ90" s="62" t="s">
        <v>216</v>
      </c>
      <c r="AK90" s="62" t="s">
        <v>216</v>
      </c>
      <c r="AL90" s="62" t="s">
        <v>216</v>
      </c>
      <c r="AM90" s="62" t="s">
        <v>216</v>
      </c>
      <c r="AN90" s="62" t="s">
        <v>216</v>
      </c>
      <c r="AO90" s="63">
        <v>32</v>
      </c>
    </row>
    <row r="91" spans="1:41">
      <c r="A91" s="48">
        <f t="shared" si="7"/>
        <v>89</v>
      </c>
      <c r="B91" s="49">
        <v>88</v>
      </c>
      <c r="C91" s="50">
        <f t="shared" si="8"/>
        <v>-1</v>
      </c>
      <c r="D91" s="49">
        <f>COUNTIF($L$3:$L91,$L91)</f>
        <v>8</v>
      </c>
      <c r="E91" s="51">
        <v>8</v>
      </c>
      <c r="F91" s="50" t="str">
        <f t="shared" si="9"/>
        <v>=</v>
      </c>
      <c r="G91" s="52">
        <v>19110</v>
      </c>
      <c r="H91" s="53" t="s">
        <v>570</v>
      </c>
      <c r="I91" s="53" t="s">
        <v>1106</v>
      </c>
      <c r="J91" s="53" t="s">
        <v>1107</v>
      </c>
      <c r="K91" s="54">
        <v>2001</v>
      </c>
      <c r="L91" s="64" t="s">
        <v>226</v>
      </c>
      <c r="M91" s="55" t="s">
        <v>52</v>
      </c>
      <c r="N91" s="56">
        <v>6</v>
      </c>
      <c r="O91" s="57">
        <v>803.5</v>
      </c>
      <c r="P91" s="57">
        <f>IFERROR( VLOOKUP($G91,Liga16_1!$B:$Q,16,0), "")</f>
        <v>863</v>
      </c>
      <c r="Q91" s="58">
        <f t="shared" si="10"/>
        <v>883.25</v>
      </c>
      <c r="R91" s="59">
        <f t="shared" si="12"/>
        <v>833.25</v>
      </c>
      <c r="S91" s="60" t="s">
        <v>216</v>
      </c>
      <c r="T91" s="61" t="s">
        <v>216</v>
      </c>
      <c r="U91" s="61" t="s">
        <v>216</v>
      </c>
      <c r="V91" s="61" t="s">
        <v>216</v>
      </c>
      <c r="W91" s="61">
        <v>-20</v>
      </c>
      <c r="X91" s="61">
        <v>25</v>
      </c>
      <c r="Y91" s="61">
        <v>138</v>
      </c>
      <c r="Z91" s="61">
        <v>1</v>
      </c>
      <c r="AA91" s="61" t="s">
        <v>216</v>
      </c>
      <c r="AB91" s="62" t="s">
        <v>216</v>
      </c>
      <c r="AC91" s="63"/>
      <c r="AD91" s="62" t="s">
        <v>216</v>
      </c>
      <c r="AE91" s="62" t="s">
        <v>216</v>
      </c>
      <c r="AF91" s="67" t="s">
        <v>216</v>
      </c>
      <c r="AG91" s="62" t="s">
        <v>216</v>
      </c>
      <c r="AH91" s="62">
        <v>29</v>
      </c>
      <c r="AI91" s="62">
        <v>21</v>
      </c>
      <c r="AJ91" s="62" t="s">
        <v>216</v>
      </c>
      <c r="AK91" s="62" t="s">
        <v>216</v>
      </c>
      <c r="AL91" s="62" t="s">
        <v>216</v>
      </c>
      <c r="AM91" s="62" t="s">
        <v>216</v>
      </c>
      <c r="AN91" s="62" t="s">
        <v>216</v>
      </c>
      <c r="AO91" s="63" t="s">
        <v>216</v>
      </c>
    </row>
    <row r="92" spans="1:41">
      <c r="A92" s="48">
        <f t="shared" si="7"/>
        <v>90</v>
      </c>
      <c r="B92" s="49">
        <v>89</v>
      </c>
      <c r="C92" s="50">
        <f t="shared" si="8"/>
        <v>-1</v>
      </c>
      <c r="D92" s="49">
        <f>COUNTIF($L$3:$L92,$L92)</f>
        <v>31</v>
      </c>
      <c r="E92" s="51">
        <v>31</v>
      </c>
      <c r="F92" s="50" t="str">
        <f t="shared" si="9"/>
        <v>=</v>
      </c>
      <c r="G92" s="52">
        <v>3292</v>
      </c>
      <c r="H92" s="53" t="s">
        <v>978</v>
      </c>
      <c r="I92" s="53" t="s">
        <v>1119</v>
      </c>
      <c r="J92" s="53" t="s">
        <v>1107</v>
      </c>
      <c r="K92" s="54">
        <v>1989</v>
      </c>
      <c r="L92" s="64" t="s">
        <v>230</v>
      </c>
      <c r="M92" s="55" t="s">
        <v>52</v>
      </c>
      <c r="N92" s="56">
        <v>6</v>
      </c>
      <c r="O92" s="57">
        <v>898.5</v>
      </c>
      <c r="P92" s="57">
        <f>IFERROR( VLOOKUP($G92,Liga16_1!$B:$Q,16,0), "")</f>
        <v>866</v>
      </c>
      <c r="Q92" s="58">
        <f t="shared" si="10"/>
        <v>882.25</v>
      </c>
      <c r="R92" s="59">
        <f t="shared" si="12"/>
        <v>882.25</v>
      </c>
      <c r="S92" s="60" t="s">
        <v>216</v>
      </c>
      <c r="T92" s="61" t="s">
        <v>216</v>
      </c>
      <c r="U92" s="61" t="s">
        <v>216</v>
      </c>
      <c r="V92" s="61" t="s">
        <v>216</v>
      </c>
      <c r="W92" s="61" t="s">
        <v>216</v>
      </c>
      <c r="X92" s="61" t="s">
        <v>216</v>
      </c>
      <c r="Y92" s="61" t="s">
        <v>216</v>
      </c>
      <c r="Z92" s="61" t="s">
        <v>216</v>
      </c>
      <c r="AA92" s="61" t="s">
        <v>216</v>
      </c>
      <c r="AB92" s="62" t="s">
        <v>216</v>
      </c>
      <c r="AC92" s="63"/>
      <c r="AD92" s="62" t="s">
        <v>216</v>
      </c>
      <c r="AE92" s="62" t="s">
        <v>216</v>
      </c>
      <c r="AF92" s="67" t="s">
        <v>216</v>
      </c>
      <c r="AG92" s="62" t="s">
        <v>216</v>
      </c>
      <c r="AH92" s="62" t="s">
        <v>216</v>
      </c>
      <c r="AI92" s="62" t="s">
        <v>216</v>
      </c>
      <c r="AJ92" s="62" t="s">
        <v>216</v>
      </c>
      <c r="AK92" s="62" t="s">
        <v>216</v>
      </c>
      <c r="AL92" s="62" t="s">
        <v>216</v>
      </c>
      <c r="AM92" s="62" t="s">
        <v>216</v>
      </c>
      <c r="AN92" s="62" t="s">
        <v>216</v>
      </c>
      <c r="AO92" s="63" t="s">
        <v>216</v>
      </c>
    </row>
    <row r="93" spans="1:41">
      <c r="A93" s="48">
        <f t="shared" si="7"/>
        <v>91</v>
      </c>
      <c r="B93" s="49">
        <v>90</v>
      </c>
      <c r="C93" s="50">
        <f t="shared" si="8"/>
        <v>-1</v>
      </c>
      <c r="D93" s="49">
        <f>COUNTIF($L$3:$L93,$L93)</f>
        <v>32</v>
      </c>
      <c r="E93" s="51">
        <v>32</v>
      </c>
      <c r="F93" s="50" t="str">
        <f t="shared" si="9"/>
        <v>=</v>
      </c>
      <c r="G93" s="52">
        <v>3087</v>
      </c>
      <c r="H93" s="53" t="s">
        <v>634</v>
      </c>
      <c r="I93" s="53" t="s">
        <v>1130</v>
      </c>
      <c r="J93" s="53" t="s">
        <v>1107</v>
      </c>
      <c r="K93" s="54">
        <v>1988</v>
      </c>
      <c r="L93" s="64" t="s">
        <v>230</v>
      </c>
      <c r="M93" s="55" t="s">
        <v>52</v>
      </c>
      <c r="N93" s="56">
        <v>6</v>
      </c>
      <c r="O93" s="57">
        <v>919</v>
      </c>
      <c r="P93" s="57">
        <f>IFERROR( VLOOKUP($G93,Liga16_1!$B:$Q,16,0), "")</f>
        <v>842</v>
      </c>
      <c r="Q93" s="58">
        <f t="shared" si="10"/>
        <v>880.5</v>
      </c>
      <c r="R93" s="59">
        <f t="shared" si="12"/>
        <v>880.5</v>
      </c>
      <c r="S93" s="60">
        <v>17</v>
      </c>
      <c r="T93" s="61" t="s">
        <v>216</v>
      </c>
      <c r="U93" s="61" t="s">
        <v>216</v>
      </c>
      <c r="V93" s="61" t="s">
        <v>216</v>
      </c>
      <c r="W93" s="61" t="s">
        <v>216</v>
      </c>
      <c r="X93" s="61" t="s">
        <v>216</v>
      </c>
      <c r="Y93" s="61" t="s">
        <v>216</v>
      </c>
      <c r="Z93" s="61">
        <v>-6</v>
      </c>
      <c r="AA93" s="61">
        <v>11</v>
      </c>
      <c r="AB93" s="62" t="s">
        <v>216</v>
      </c>
      <c r="AC93" s="63"/>
      <c r="AD93" s="62" t="s">
        <v>216</v>
      </c>
      <c r="AE93" s="62" t="s">
        <v>216</v>
      </c>
      <c r="AF93" s="67" t="s">
        <v>216</v>
      </c>
      <c r="AG93" s="62" t="s">
        <v>216</v>
      </c>
      <c r="AH93" s="62" t="s">
        <v>216</v>
      </c>
      <c r="AI93" s="62" t="s">
        <v>216</v>
      </c>
      <c r="AJ93" s="62" t="s">
        <v>216</v>
      </c>
      <c r="AK93" s="62" t="s">
        <v>216</v>
      </c>
      <c r="AL93" s="62" t="s">
        <v>216</v>
      </c>
      <c r="AM93" s="62" t="s">
        <v>216</v>
      </c>
      <c r="AN93" s="62" t="s">
        <v>216</v>
      </c>
      <c r="AO93" s="63" t="s">
        <v>216</v>
      </c>
    </row>
    <row r="94" spans="1:41">
      <c r="A94" s="48">
        <f t="shared" si="7"/>
        <v>92</v>
      </c>
      <c r="B94" s="49">
        <v>92</v>
      </c>
      <c r="C94" s="50" t="str">
        <f t="shared" si="8"/>
        <v>=</v>
      </c>
      <c r="D94" s="49">
        <f>COUNTIF($L$3:$L94,$L94)</f>
        <v>33</v>
      </c>
      <c r="E94" s="51">
        <v>33</v>
      </c>
      <c r="F94" s="50" t="str">
        <f t="shared" si="9"/>
        <v>=</v>
      </c>
      <c r="G94" s="52">
        <v>3073</v>
      </c>
      <c r="H94" s="53" t="s">
        <v>920</v>
      </c>
      <c r="I94" s="53" t="s">
        <v>1119</v>
      </c>
      <c r="J94" s="53" t="s">
        <v>1107</v>
      </c>
      <c r="K94" s="54">
        <v>1987</v>
      </c>
      <c r="L94" s="64" t="s">
        <v>230</v>
      </c>
      <c r="M94" s="55" t="s">
        <v>52</v>
      </c>
      <c r="N94" s="56">
        <v>6</v>
      </c>
      <c r="O94" s="57">
        <v>867</v>
      </c>
      <c r="P94" s="57">
        <f>IFERROR( VLOOKUP($G94,Liga16_1!$B:$Q,16,0), "")</f>
        <v>878</v>
      </c>
      <c r="Q94" s="58">
        <f t="shared" si="10"/>
        <v>872.5</v>
      </c>
      <c r="R94" s="59">
        <f t="shared" si="12"/>
        <v>872.5</v>
      </c>
      <c r="S94" s="60" t="s">
        <v>216</v>
      </c>
      <c r="T94" s="61">
        <v>-33</v>
      </c>
      <c r="U94" s="61" t="s">
        <v>216</v>
      </c>
      <c r="V94" s="61" t="s">
        <v>216</v>
      </c>
      <c r="W94" s="61" t="s">
        <v>216</v>
      </c>
      <c r="X94" s="61" t="s">
        <v>216</v>
      </c>
      <c r="Y94" s="61" t="s">
        <v>216</v>
      </c>
      <c r="Z94" s="61" t="s">
        <v>216</v>
      </c>
      <c r="AA94" s="61">
        <v>-1</v>
      </c>
      <c r="AB94" s="62" t="s">
        <v>216</v>
      </c>
      <c r="AC94" s="63"/>
      <c r="AD94" s="62" t="s">
        <v>216</v>
      </c>
      <c r="AE94" s="62" t="s">
        <v>216</v>
      </c>
      <c r="AF94" s="67" t="s">
        <v>216</v>
      </c>
      <c r="AG94" s="62" t="s">
        <v>216</v>
      </c>
      <c r="AH94" s="62" t="s">
        <v>216</v>
      </c>
      <c r="AI94" s="62" t="s">
        <v>216</v>
      </c>
      <c r="AJ94" s="62" t="s">
        <v>216</v>
      </c>
      <c r="AK94" s="62" t="s">
        <v>216</v>
      </c>
      <c r="AL94" s="62" t="s">
        <v>216</v>
      </c>
      <c r="AM94" s="62" t="s">
        <v>216</v>
      </c>
      <c r="AN94" s="62" t="s">
        <v>216</v>
      </c>
      <c r="AO94" s="63" t="s">
        <v>216</v>
      </c>
    </row>
    <row r="95" spans="1:41">
      <c r="A95" s="48">
        <f t="shared" si="7"/>
        <v>93</v>
      </c>
      <c r="B95" s="49">
        <v>93</v>
      </c>
      <c r="C95" s="50" t="str">
        <f t="shared" si="8"/>
        <v>=</v>
      </c>
      <c r="D95" s="49">
        <f>COUNTIF($L$3:$L95,$L95)</f>
        <v>8</v>
      </c>
      <c r="E95" s="51">
        <v>8</v>
      </c>
      <c r="F95" s="50" t="str">
        <f t="shared" si="9"/>
        <v>=</v>
      </c>
      <c r="G95" s="52">
        <v>27558</v>
      </c>
      <c r="H95" s="53" t="s">
        <v>585</v>
      </c>
      <c r="I95" s="53" t="s">
        <v>1110</v>
      </c>
      <c r="J95" s="53" t="s">
        <v>1107</v>
      </c>
      <c r="K95" s="54">
        <v>1966</v>
      </c>
      <c r="L95" s="64" t="s">
        <v>234</v>
      </c>
      <c r="M95" s="55" t="s">
        <v>52</v>
      </c>
      <c r="N95" s="56">
        <v>6</v>
      </c>
      <c r="O95" s="57"/>
      <c r="P95" s="57">
        <f>IFERROR( VLOOKUP($G95,Liga16_1!$B:$Q,16,0), "")</f>
        <v>844</v>
      </c>
      <c r="Q95" s="58">
        <f t="shared" si="10"/>
        <v>869</v>
      </c>
      <c r="R95" s="59">
        <f t="shared" si="12"/>
        <v>844</v>
      </c>
      <c r="S95" s="60" t="s">
        <v>216</v>
      </c>
      <c r="T95" s="61" t="s">
        <v>216</v>
      </c>
      <c r="U95" s="61" t="s">
        <v>216</v>
      </c>
      <c r="V95" s="61" t="s">
        <v>216</v>
      </c>
      <c r="W95" s="61" t="s">
        <v>216</v>
      </c>
      <c r="X95" s="61"/>
      <c r="Y95" s="61"/>
      <c r="Z95" s="61"/>
      <c r="AA95" s="61"/>
      <c r="AB95" s="62" t="s">
        <v>216</v>
      </c>
      <c r="AC95" s="63"/>
      <c r="AD95" s="62" t="s">
        <v>216</v>
      </c>
      <c r="AE95" s="62" t="s">
        <v>216</v>
      </c>
      <c r="AF95" s="67" t="s">
        <v>216</v>
      </c>
      <c r="AG95" s="62" t="s">
        <v>216</v>
      </c>
      <c r="AH95" s="62" t="s">
        <v>216</v>
      </c>
      <c r="AI95" s="62" t="s">
        <v>216</v>
      </c>
      <c r="AJ95" s="62" t="s">
        <v>216</v>
      </c>
      <c r="AK95" s="62" t="s">
        <v>216</v>
      </c>
      <c r="AL95" s="62">
        <v>25</v>
      </c>
      <c r="AM95" s="62" t="s">
        <v>216</v>
      </c>
      <c r="AN95" s="62" t="s">
        <v>216</v>
      </c>
      <c r="AO95" s="63" t="s">
        <v>216</v>
      </c>
    </row>
    <row r="96" spans="1:41">
      <c r="A96" s="48">
        <f t="shared" si="7"/>
        <v>94</v>
      </c>
      <c r="B96" s="49">
        <v>94</v>
      </c>
      <c r="C96" s="50" t="str">
        <f t="shared" si="8"/>
        <v>=</v>
      </c>
      <c r="D96" s="49">
        <f>COUNTIF($L$3:$L96,$L96)</f>
        <v>5</v>
      </c>
      <c r="E96" s="51">
        <v>5</v>
      </c>
      <c r="F96" s="50" t="str">
        <f t="shared" si="9"/>
        <v>=</v>
      </c>
      <c r="G96" s="52">
        <v>1290</v>
      </c>
      <c r="H96" s="53" t="s">
        <v>774</v>
      </c>
      <c r="I96" s="53" t="s">
        <v>1108</v>
      </c>
      <c r="J96" s="53" t="s">
        <v>1107</v>
      </c>
      <c r="K96" s="54">
        <v>1971</v>
      </c>
      <c r="L96" s="64" t="s">
        <v>232</v>
      </c>
      <c r="M96" s="55" t="s">
        <v>52</v>
      </c>
      <c r="N96" s="56">
        <v>6</v>
      </c>
      <c r="O96" s="57">
        <v>848.5</v>
      </c>
      <c r="P96" s="57">
        <f>IFERROR( VLOOKUP($G96,Liga16_1!$B:$Q,16,0), "")</f>
        <v>886</v>
      </c>
      <c r="Q96" s="58">
        <f t="shared" si="10"/>
        <v>867.25</v>
      </c>
      <c r="R96" s="59">
        <f t="shared" si="12"/>
        <v>867.25</v>
      </c>
      <c r="S96" s="60" t="s">
        <v>216</v>
      </c>
      <c r="T96" s="61" t="s">
        <v>216</v>
      </c>
      <c r="U96" s="61" t="s">
        <v>216</v>
      </c>
      <c r="V96" s="61" t="s">
        <v>216</v>
      </c>
      <c r="W96" s="61">
        <v>18</v>
      </c>
      <c r="X96" s="61" t="s">
        <v>216</v>
      </c>
      <c r="Y96" s="61" t="s">
        <v>216</v>
      </c>
      <c r="Z96" s="61" t="s">
        <v>216</v>
      </c>
      <c r="AA96" s="61" t="s">
        <v>216</v>
      </c>
      <c r="AB96" s="62" t="s">
        <v>216</v>
      </c>
      <c r="AC96" s="63"/>
      <c r="AD96" s="62" t="s">
        <v>216</v>
      </c>
      <c r="AE96" s="62" t="s">
        <v>216</v>
      </c>
      <c r="AF96" s="67" t="s">
        <v>216</v>
      </c>
      <c r="AG96" s="62" t="s">
        <v>216</v>
      </c>
      <c r="AH96" s="62" t="s">
        <v>216</v>
      </c>
      <c r="AI96" s="62" t="s">
        <v>216</v>
      </c>
      <c r="AJ96" s="62" t="s">
        <v>216</v>
      </c>
      <c r="AK96" s="62" t="s">
        <v>216</v>
      </c>
      <c r="AL96" s="62" t="s">
        <v>216</v>
      </c>
      <c r="AM96" s="62" t="s">
        <v>216</v>
      </c>
      <c r="AN96" s="62" t="s">
        <v>216</v>
      </c>
      <c r="AO96" s="63" t="s">
        <v>216</v>
      </c>
    </row>
    <row r="97" spans="1:41">
      <c r="A97" s="48">
        <f t="shared" si="7"/>
        <v>95</v>
      </c>
      <c r="B97" s="49">
        <v>95</v>
      </c>
      <c r="C97" s="50" t="str">
        <f t="shared" si="8"/>
        <v>=</v>
      </c>
      <c r="D97" s="49">
        <f>COUNTIF($L$3:$L97,$L97)</f>
        <v>3</v>
      </c>
      <c r="E97" s="51">
        <v>3</v>
      </c>
      <c r="F97" s="50" t="str">
        <f t="shared" si="9"/>
        <v>=</v>
      </c>
      <c r="G97" s="52">
        <v>16657</v>
      </c>
      <c r="H97" s="53" t="s">
        <v>1070</v>
      </c>
      <c r="I97" s="53" t="s">
        <v>1123</v>
      </c>
      <c r="J97" s="53" t="s">
        <v>1107</v>
      </c>
      <c r="K97" s="54">
        <v>2003</v>
      </c>
      <c r="L97" s="64" t="s">
        <v>224</v>
      </c>
      <c r="M97" s="55" t="s">
        <v>52</v>
      </c>
      <c r="N97" s="56">
        <v>6</v>
      </c>
      <c r="O97" s="57">
        <v>797.5</v>
      </c>
      <c r="P97" s="57">
        <f>IFERROR( VLOOKUP($G97,Liga16_1!$B:$Q,16,0), "")</f>
        <v>837</v>
      </c>
      <c r="Q97" s="58">
        <f t="shared" si="10"/>
        <v>867.25</v>
      </c>
      <c r="R97" s="59">
        <f t="shared" si="12"/>
        <v>817.25</v>
      </c>
      <c r="S97" s="60">
        <v>-16</v>
      </c>
      <c r="T97" s="61">
        <v>9</v>
      </c>
      <c r="U97" s="61">
        <v>38</v>
      </c>
      <c r="V97" s="61">
        <v>3</v>
      </c>
      <c r="W97" s="61">
        <v>-59</v>
      </c>
      <c r="X97" s="61" t="s">
        <v>216</v>
      </c>
      <c r="Y97" s="61" t="s">
        <v>216</v>
      </c>
      <c r="Z97" s="61">
        <v>-5</v>
      </c>
      <c r="AA97" s="61">
        <v>7</v>
      </c>
      <c r="AB97" s="62" t="s">
        <v>216</v>
      </c>
      <c r="AC97" s="63"/>
      <c r="AD97" s="62" t="s">
        <v>216</v>
      </c>
      <c r="AE97" s="62" t="s">
        <v>216</v>
      </c>
      <c r="AF97" s="67" t="s">
        <v>216</v>
      </c>
      <c r="AG97" s="62">
        <v>20</v>
      </c>
      <c r="AH97" s="62">
        <v>3</v>
      </c>
      <c r="AI97" s="62" t="s">
        <v>216</v>
      </c>
      <c r="AJ97" s="62" t="s">
        <v>216</v>
      </c>
      <c r="AK97" s="62" t="s">
        <v>216</v>
      </c>
      <c r="AL97" s="62" t="s">
        <v>216</v>
      </c>
      <c r="AM97" s="62" t="s">
        <v>216</v>
      </c>
      <c r="AN97" s="62" t="s">
        <v>216</v>
      </c>
      <c r="AO97" s="63">
        <v>27</v>
      </c>
    </row>
    <row r="98" spans="1:41">
      <c r="A98" s="48">
        <f t="shared" si="7"/>
        <v>96</v>
      </c>
      <c r="B98" s="49">
        <v>96</v>
      </c>
      <c r="C98" s="50" t="str">
        <f t="shared" si="8"/>
        <v>=</v>
      </c>
      <c r="D98" s="49">
        <f>COUNTIF($L$3:$L98,$L98)</f>
        <v>34</v>
      </c>
      <c r="E98" s="51">
        <v>34</v>
      </c>
      <c r="F98" s="50" t="str">
        <f t="shared" si="9"/>
        <v>=</v>
      </c>
      <c r="G98" s="52">
        <v>9976</v>
      </c>
      <c r="H98" s="53" t="s">
        <v>723</v>
      </c>
      <c r="I98" s="53" t="s">
        <v>1115</v>
      </c>
      <c r="J98" s="53" t="s">
        <v>1107</v>
      </c>
      <c r="K98" s="54">
        <v>1991</v>
      </c>
      <c r="L98" s="64" t="s">
        <v>230</v>
      </c>
      <c r="M98" s="55" t="s">
        <v>52</v>
      </c>
      <c r="N98" s="56">
        <v>6</v>
      </c>
      <c r="O98" s="57">
        <v>795</v>
      </c>
      <c r="P98" s="57">
        <f>IFERROR( VLOOKUP($G98,Liga16_1!$B:$Q,16,0), "")</f>
        <v>872</v>
      </c>
      <c r="Q98" s="58">
        <f t="shared" si="10"/>
        <v>864.5</v>
      </c>
      <c r="R98" s="59">
        <f t="shared" si="12"/>
        <v>833.5</v>
      </c>
      <c r="S98" s="60" t="s">
        <v>216</v>
      </c>
      <c r="T98" s="61" t="s">
        <v>216</v>
      </c>
      <c r="U98" s="61" t="s">
        <v>216</v>
      </c>
      <c r="V98" s="61" t="s">
        <v>216</v>
      </c>
      <c r="W98" s="61" t="s">
        <v>216</v>
      </c>
      <c r="X98" s="61">
        <v>-61</v>
      </c>
      <c r="Y98" s="61">
        <v>-67</v>
      </c>
      <c r="Z98" s="61">
        <v>13</v>
      </c>
      <c r="AA98" s="61" t="s">
        <v>216</v>
      </c>
      <c r="AB98" s="62" t="s">
        <v>216</v>
      </c>
      <c r="AC98" s="63"/>
      <c r="AD98" s="62" t="s">
        <v>216</v>
      </c>
      <c r="AE98" s="62" t="s">
        <v>216</v>
      </c>
      <c r="AF98" s="67" t="s">
        <v>216</v>
      </c>
      <c r="AG98" s="62" t="s">
        <v>216</v>
      </c>
      <c r="AH98" s="62" t="s">
        <v>216</v>
      </c>
      <c r="AI98" s="62" t="s">
        <v>216</v>
      </c>
      <c r="AJ98" s="62" t="s">
        <v>216</v>
      </c>
      <c r="AK98" s="62" t="s">
        <v>216</v>
      </c>
      <c r="AL98" s="62" t="s">
        <v>216</v>
      </c>
      <c r="AM98" s="62" t="s">
        <v>216</v>
      </c>
      <c r="AN98" s="62" t="s">
        <v>216</v>
      </c>
      <c r="AO98" s="63">
        <v>31</v>
      </c>
    </row>
    <row r="99" spans="1:41">
      <c r="A99" s="48">
        <f t="shared" si="7"/>
        <v>97</v>
      </c>
      <c r="B99" s="49">
        <v>97</v>
      </c>
      <c r="C99" s="50" t="str">
        <f t="shared" si="8"/>
        <v>=</v>
      </c>
      <c r="D99" s="49">
        <f>COUNTIF($L$3:$L99,$L99)</f>
        <v>5</v>
      </c>
      <c r="E99" s="51">
        <v>5</v>
      </c>
      <c r="F99" s="50" t="str">
        <f t="shared" si="9"/>
        <v>=</v>
      </c>
      <c r="G99" s="52">
        <v>10552</v>
      </c>
      <c r="H99" s="53" t="s">
        <v>1025</v>
      </c>
      <c r="I99" s="53" t="s">
        <v>1112</v>
      </c>
      <c r="J99" s="53" t="s">
        <v>1107</v>
      </c>
      <c r="K99" s="54">
        <v>2001</v>
      </c>
      <c r="L99" s="64" t="s">
        <v>225</v>
      </c>
      <c r="M99" s="55" t="s">
        <v>55</v>
      </c>
      <c r="N99" s="56">
        <v>6</v>
      </c>
      <c r="O99" s="57">
        <v>816</v>
      </c>
      <c r="P99" s="57">
        <f>IFERROR( VLOOKUP($G99,Liga16_1!$B:$Q,16,0), "")</f>
        <v>897</v>
      </c>
      <c r="Q99" s="58">
        <f t="shared" si="10"/>
        <v>860.5</v>
      </c>
      <c r="R99" s="59">
        <f t="shared" si="12"/>
        <v>856.5</v>
      </c>
      <c r="S99" s="60" t="s">
        <v>216</v>
      </c>
      <c r="T99" s="61">
        <v>-9</v>
      </c>
      <c r="U99" s="61" t="s">
        <v>216</v>
      </c>
      <c r="V99" s="61">
        <v>-5</v>
      </c>
      <c r="W99" s="61" t="s">
        <v>216</v>
      </c>
      <c r="X99" s="61">
        <v>-17</v>
      </c>
      <c r="Y99" s="61">
        <v>20</v>
      </c>
      <c r="Z99" s="61">
        <v>-10</v>
      </c>
      <c r="AA99" s="61" t="s">
        <v>216</v>
      </c>
      <c r="AB99" s="62" t="s">
        <v>216</v>
      </c>
      <c r="AC99" s="63"/>
      <c r="AD99" s="62" t="s">
        <v>216</v>
      </c>
      <c r="AE99" s="62" t="s">
        <v>216</v>
      </c>
      <c r="AF99" s="67" t="s">
        <v>216</v>
      </c>
      <c r="AG99" s="62" t="s">
        <v>216</v>
      </c>
      <c r="AH99" s="62">
        <v>4</v>
      </c>
      <c r="AI99" s="62" t="s">
        <v>216</v>
      </c>
      <c r="AJ99" s="62" t="s">
        <v>216</v>
      </c>
      <c r="AK99" s="62" t="s">
        <v>216</v>
      </c>
      <c r="AL99" s="62" t="s">
        <v>216</v>
      </c>
      <c r="AM99" s="62" t="s">
        <v>216</v>
      </c>
      <c r="AN99" s="62" t="s">
        <v>216</v>
      </c>
      <c r="AO99" s="63" t="s">
        <v>216</v>
      </c>
    </row>
    <row r="100" spans="1:41">
      <c r="A100" s="48">
        <f t="shared" si="7"/>
        <v>98</v>
      </c>
      <c r="B100" s="49">
        <v>98</v>
      </c>
      <c r="C100" s="50" t="str">
        <f t="shared" si="8"/>
        <v>=</v>
      </c>
      <c r="D100" s="49">
        <f>COUNTIF($L$3:$L100,$L100)</f>
        <v>9</v>
      </c>
      <c r="E100" s="51">
        <v>9</v>
      </c>
      <c r="F100" s="50" t="str">
        <f t="shared" si="9"/>
        <v>=</v>
      </c>
      <c r="G100" s="52">
        <v>8005</v>
      </c>
      <c r="H100" s="53" t="s">
        <v>544</v>
      </c>
      <c r="I100" s="53" t="s">
        <v>1108</v>
      </c>
      <c r="J100" s="53" t="s">
        <v>1107</v>
      </c>
      <c r="K100" s="54">
        <v>1960</v>
      </c>
      <c r="L100" s="64" t="s">
        <v>234</v>
      </c>
      <c r="M100" s="55" t="s">
        <v>52</v>
      </c>
      <c r="N100" s="56">
        <v>6</v>
      </c>
      <c r="O100" s="57">
        <v>906</v>
      </c>
      <c r="P100" s="57">
        <f>IFERROR( VLOOKUP($G100,Liga16_1!$B:$Q,16,0), "")</f>
        <v>789</v>
      </c>
      <c r="Q100" s="58">
        <f t="shared" si="10"/>
        <v>860.5</v>
      </c>
      <c r="R100" s="59">
        <f t="shared" si="12"/>
        <v>847.5</v>
      </c>
      <c r="S100" s="60" t="s">
        <v>216</v>
      </c>
      <c r="T100" s="61" t="s">
        <v>216</v>
      </c>
      <c r="U100" s="61">
        <v>-12</v>
      </c>
      <c r="V100" s="61" t="s">
        <v>216</v>
      </c>
      <c r="W100" s="61" t="s">
        <v>216</v>
      </c>
      <c r="X100" s="61" t="s">
        <v>216</v>
      </c>
      <c r="Y100" s="61" t="s">
        <v>216</v>
      </c>
      <c r="Z100" s="61" t="s">
        <v>216</v>
      </c>
      <c r="AA100" s="61" t="s">
        <v>216</v>
      </c>
      <c r="AB100" s="62" t="s">
        <v>216</v>
      </c>
      <c r="AC100" s="63"/>
      <c r="AD100" s="62" t="s">
        <v>216</v>
      </c>
      <c r="AE100" s="62" t="s">
        <v>216</v>
      </c>
      <c r="AF100" s="67" t="s">
        <v>216</v>
      </c>
      <c r="AG100" s="62" t="s">
        <v>216</v>
      </c>
      <c r="AH100" s="62" t="s">
        <v>216</v>
      </c>
      <c r="AI100" s="62" t="s">
        <v>216</v>
      </c>
      <c r="AJ100" s="62" t="s">
        <v>216</v>
      </c>
      <c r="AK100" s="62" t="s">
        <v>216</v>
      </c>
      <c r="AL100" s="62">
        <v>13</v>
      </c>
      <c r="AM100" s="62" t="s">
        <v>216</v>
      </c>
      <c r="AN100" s="62" t="s">
        <v>216</v>
      </c>
      <c r="AO100" s="63" t="s">
        <v>216</v>
      </c>
    </row>
    <row r="101" spans="1:41">
      <c r="A101" s="48">
        <f t="shared" si="7"/>
        <v>99</v>
      </c>
      <c r="B101" s="49">
        <v>99</v>
      </c>
      <c r="C101" s="50" t="str">
        <f t="shared" si="8"/>
        <v>=</v>
      </c>
      <c r="D101" s="49">
        <f>COUNTIF($L$3:$L101,$L101)</f>
        <v>2</v>
      </c>
      <c r="E101" s="51">
        <v>2</v>
      </c>
      <c r="F101" s="50" t="str">
        <f t="shared" si="9"/>
        <v>=</v>
      </c>
      <c r="G101" s="52">
        <v>18409</v>
      </c>
      <c r="H101" s="53" t="s">
        <v>510</v>
      </c>
      <c r="I101" s="53" t="s">
        <v>1112</v>
      </c>
      <c r="J101" s="53" t="s">
        <v>1107</v>
      </c>
      <c r="K101" s="54">
        <v>2002</v>
      </c>
      <c r="L101" s="64" t="s">
        <v>223</v>
      </c>
      <c r="M101" s="55" t="s">
        <v>55</v>
      </c>
      <c r="N101" s="56">
        <v>6</v>
      </c>
      <c r="O101" s="57">
        <v>830.5</v>
      </c>
      <c r="P101" s="57">
        <f>IFERROR( VLOOKUP($G101,Liga16_1!$B:$Q,16,0), "")</f>
        <v>740</v>
      </c>
      <c r="Q101" s="58">
        <f t="shared" si="10"/>
        <v>858.25</v>
      </c>
      <c r="R101" s="59">
        <f t="shared" si="12"/>
        <v>785.25</v>
      </c>
      <c r="S101" s="60" t="s">
        <v>216</v>
      </c>
      <c r="T101" s="61">
        <v>33</v>
      </c>
      <c r="U101" s="61" t="s">
        <v>216</v>
      </c>
      <c r="V101" s="61">
        <v>12</v>
      </c>
      <c r="W101" s="61" t="s">
        <v>216</v>
      </c>
      <c r="X101" s="61" t="s">
        <v>216</v>
      </c>
      <c r="Y101" s="61">
        <v>22</v>
      </c>
      <c r="Z101" s="61">
        <v>46</v>
      </c>
      <c r="AA101" s="61" t="s">
        <v>216</v>
      </c>
      <c r="AB101" s="62" t="s">
        <v>216</v>
      </c>
      <c r="AC101" s="63"/>
      <c r="AD101" s="62" t="s">
        <v>216</v>
      </c>
      <c r="AE101" s="62" t="s">
        <v>216</v>
      </c>
      <c r="AF101" s="67" t="s">
        <v>216</v>
      </c>
      <c r="AG101" s="62">
        <v>26</v>
      </c>
      <c r="AH101" s="62">
        <v>47</v>
      </c>
      <c r="AI101" s="62" t="s">
        <v>216</v>
      </c>
      <c r="AJ101" s="62" t="s">
        <v>216</v>
      </c>
      <c r="AK101" s="62" t="s">
        <v>216</v>
      </c>
      <c r="AL101" s="62" t="s">
        <v>216</v>
      </c>
      <c r="AM101" s="62" t="s">
        <v>216</v>
      </c>
      <c r="AN101" s="62" t="s">
        <v>216</v>
      </c>
      <c r="AO101" s="63" t="s">
        <v>216</v>
      </c>
    </row>
    <row r="102" spans="1:41">
      <c r="A102" s="48">
        <f t="shared" si="7"/>
        <v>100</v>
      </c>
      <c r="B102" s="49">
        <v>100</v>
      </c>
      <c r="C102" s="50" t="str">
        <f t="shared" si="8"/>
        <v>=</v>
      </c>
      <c r="D102" s="49">
        <f>COUNTIF($L$3:$L102,$L102)</f>
        <v>35</v>
      </c>
      <c r="E102" s="51">
        <v>35</v>
      </c>
      <c r="F102" s="50" t="str">
        <f t="shared" si="9"/>
        <v>=</v>
      </c>
      <c r="G102" s="52" t="s">
        <v>263</v>
      </c>
      <c r="H102" s="53" t="s">
        <v>1150</v>
      </c>
      <c r="I102" s="53" t="s">
        <v>1151</v>
      </c>
      <c r="J102" s="53" t="s">
        <v>1122</v>
      </c>
      <c r="K102" s="54">
        <v>1981</v>
      </c>
      <c r="L102" s="64" t="s">
        <v>230</v>
      </c>
      <c r="M102" s="55" t="s">
        <v>52</v>
      </c>
      <c r="N102" s="56">
        <v>6</v>
      </c>
      <c r="O102" s="57">
        <v>858</v>
      </c>
      <c r="P102" s="57" t="str">
        <f>IFERROR( VLOOKUP($G102,Liga16_1!$B:$Q,16,0), "")</f>
        <v/>
      </c>
      <c r="Q102" s="58">
        <f t="shared" si="10"/>
        <v>858</v>
      </c>
      <c r="R102" s="59">
        <f t="shared" si="12"/>
        <v>858</v>
      </c>
      <c r="S102" s="60" t="s">
        <v>216</v>
      </c>
      <c r="T102" s="61" t="s">
        <v>216</v>
      </c>
      <c r="U102" s="61" t="s">
        <v>216</v>
      </c>
      <c r="V102" s="61" t="s">
        <v>216</v>
      </c>
      <c r="W102" s="61" t="s">
        <v>216</v>
      </c>
      <c r="X102" s="61" t="s">
        <v>216</v>
      </c>
      <c r="Y102" s="61">
        <v>-14</v>
      </c>
      <c r="Z102" s="61" t="s">
        <v>216</v>
      </c>
      <c r="AA102" s="61" t="s">
        <v>216</v>
      </c>
      <c r="AB102" s="62" t="s">
        <v>216</v>
      </c>
      <c r="AC102" s="63"/>
      <c r="AD102" s="62" t="s">
        <v>216</v>
      </c>
      <c r="AE102" s="62" t="s">
        <v>216</v>
      </c>
      <c r="AF102" s="67" t="s">
        <v>216</v>
      </c>
      <c r="AG102" s="62" t="s">
        <v>216</v>
      </c>
      <c r="AH102" s="62" t="s">
        <v>216</v>
      </c>
      <c r="AI102" s="62" t="s">
        <v>216</v>
      </c>
      <c r="AJ102" s="62" t="s">
        <v>216</v>
      </c>
      <c r="AK102" s="62" t="s">
        <v>216</v>
      </c>
      <c r="AL102" s="62" t="s">
        <v>216</v>
      </c>
      <c r="AM102" s="62" t="s">
        <v>216</v>
      </c>
      <c r="AN102" s="62" t="s">
        <v>216</v>
      </c>
      <c r="AO102" s="63" t="s">
        <v>216</v>
      </c>
    </row>
    <row r="103" spans="1:41">
      <c r="A103" s="48">
        <f t="shared" si="7"/>
        <v>101</v>
      </c>
      <c r="B103" s="49">
        <v>101</v>
      </c>
      <c r="C103" s="50" t="str">
        <f t="shared" si="8"/>
        <v>=</v>
      </c>
      <c r="D103" s="49">
        <f>COUNTIF($L$3:$L103,$L103)</f>
        <v>9</v>
      </c>
      <c r="E103" s="51">
        <v>9</v>
      </c>
      <c r="F103" s="50" t="str">
        <f t="shared" si="9"/>
        <v>=</v>
      </c>
      <c r="G103" s="52">
        <v>18407</v>
      </c>
      <c r="H103" s="53" t="s">
        <v>561</v>
      </c>
      <c r="I103" s="53" t="s">
        <v>1124</v>
      </c>
      <c r="J103" s="53" t="s">
        <v>1107</v>
      </c>
      <c r="K103" s="54">
        <v>2001</v>
      </c>
      <c r="L103" s="64" t="s">
        <v>226</v>
      </c>
      <c r="M103" s="55" t="s">
        <v>52</v>
      </c>
      <c r="N103" s="56">
        <v>6</v>
      </c>
      <c r="O103" s="57">
        <v>697.5</v>
      </c>
      <c r="P103" s="57">
        <f>IFERROR( VLOOKUP($G103,Liga16_1!$B:$Q,16,0), "")</f>
        <v>750</v>
      </c>
      <c r="Q103" s="58">
        <f t="shared" si="10"/>
        <v>854.75</v>
      </c>
      <c r="R103" s="59">
        <f t="shared" si="12"/>
        <v>723.75</v>
      </c>
      <c r="S103" s="60" t="s">
        <v>216</v>
      </c>
      <c r="T103" s="61">
        <v>-4</v>
      </c>
      <c r="U103" s="61" t="s">
        <v>216</v>
      </c>
      <c r="V103" s="61" t="s">
        <v>216</v>
      </c>
      <c r="W103" s="61">
        <v>46</v>
      </c>
      <c r="X103" s="61" t="s">
        <v>216</v>
      </c>
      <c r="Y103" s="61">
        <v>-22</v>
      </c>
      <c r="Z103" s="61" t="s">
        <v>216</v>
      </c>
      <c r="AA103" s="61" t="s">
        <v>216</v>
      </c>
      <c r="AB103" s="62" t="s">
        <v>216</v>
      </c>
      <c r="AC103" s="63"/>
      <c r="AD103" s="62" t="s">
        <v>216</v>
      </c>
      <c r="AE103" s="62" t="s">
        <v>216</v>
      </c>
      <c r="AF103" s="67" t="s">
        <v>216</v>
      </c>
      <c r="AG103" s="62" t="s">
        <v>216</v>
      </c>
      <c r="AH103" s="62">
        <v>46</v>
      </c>
      <c r="AI103" s="62" t="s">
        <v>216</v>
      </c>
      <c r="AJ103" s="62" t="s">
        <v>216</v>
      </c>
      <c r="AK103" s="62" t="s">
        <v>216</v>
      </c>
      <c r="AL103" s="62" t="s">
        <v>216</v>
      </c>
      <c r="AM103" s="62" t="s">
        <v>216</v>
      </c>
      <c r="AN103" s="62" t="s">
        <v>216</v>
      </c>
      <c r="AO103" s="63">
        <v>85</v>
      </c>
    </row>
    <row r="104" spans="1:41">
      <c r="A104" s="48">
        <f t="shared" si="7"/>
        <v>102</v>
      </c>
      <c r="B104" s="49">
        <v>102</v>
      </c>
      <c r="C104" s="50" t="str">
        <f t="shared" si="8"/>
        <v>=</v>
      </c>
      <c r="D104" s="49">
        <f>COUNTIF($L$3:$L104,$L104)</f>
        <v>36</v>
      </c>
      <c r="E104" s="51">
        <v>36</v>
      </c>
      <c r="F104" s="50" t="str">
        <f t="shared" si="9"/>
        <v>=</v>
      </c>
      <c r="G104" s="52">
        <v>50074</v>
      </c>
      <c r="H104" s="53" t="s">
        <v>454</v>
      </c>
      <c r="I104" s="53" t="s">
        <v>1152</v>
      </c>
      <c r="J104" s="53" t="s">
        <v>1107</v>
      </c>
      <c r="K104" s="54">
        <v>1983</v>
      </c>
      <c r="L104" s="64" t="s">
        <v>230</v>
      </c>
      <c r="M104" s="55" t="s">
        <v>52</v>
      </c>
      <c r="N104" s="56">
        <v>6</v>
      </c>
      <c r="O104" s="57">
        <v>812.5</v>
      </c>
      <c r="P104" s="57">
        <f>IFERROR( VLOOKUP($G104,Liga16_1!$B:$Q,16,0), "")</f>
        <v>895</v>
      </c>
      <c r="Q104" s="58">
        <f t="shared" si="10"/>
        <v>853.75</v>
      </c>
      <c r="R104" s="59">
        <f t="shared" si="12"/>
        <v>853.75</v>
      </c>
      <c r="S104" s="60" t="s">
        <v>216</v>
      </c>
      <c r="T104" s="61" t="s">
        <v>216</v>
      </c>
      <c r="U104" s="61" t="s">
        <v>216</v>
      </c>
      <c r="V104" s="61" t="s">
        <v>216</v>
      </c>
      <c r="W104" s="61" t="s">
        <v>216</v>
      </c>
      <c r="X104" s="61" t="s">
        <v>216</v>
      </c>
      <c r="Y104" s="61" t="s">
        <v>216</v>
      </c>
      <c r="Z104" s="61" t="s">
        <v>216</v>
      </c>
      <c r="AA104" s="61" t="s">
        <v>216</v>
      </c>
      <c r="AB104" s="62" t="s">
        <v>216</v>
      </c>
      <c r="AC104" s="63"/>
      <c r="AD104" s="62" t="s">
        <v>216</v>
      </c>
      <c r="AE104" s="62" t="s">
        <v>216</v>
      </c>
      <c r="AF104" s="67" t="s">
        <v>216</v>
      </c>
      <c r="AG104" s="62" t="s">
        <v>216</v>
      </c>
      <c r="AH104" s="62" t="s">
        <v>216</v>
      </c>
      <c r="AI104" s="62" t="s">
        <v>216</v>
      </c>
      <c r="AJ104" s="62" t="s">
        <v>216</v>
      </c>
      <c r="AK104" s="62" t="s">
        <v>216</v>
      </c>
      <c r="AL104" s="62" t="s">
        <v>216</v>
      </c>
      <c r="AM104" s="62" t="s">
        <v>216</v>
      </c>
      <c r="AN104" s="62" t="s">
        <v>216</v>
      </c>
      <c r="AO104" s="63" t="s">
        <v>216</v>
      </c>
    </row>
    <row r="105" spans="1:41">
      <c r="A105" s="48">
        <f t="shared" si="7"/>
        <v>103</v>
      </c>
      <c r="B105" s="49">
        <v>103</v>
      </c>
      <c r="C105" s="50" t="str">
        <f t="shared" si="8"/>
        <v>=</v>
      </c>
      <c r="D105" s="49">
        <f>COUNTIF($L$3:$L105,$L105)</f>
        <v>37</v>
      </c>
      <c r="E105" s="51">
        <v>37</v>
      </c>
      <c r="F105" s="50" t="str">
        <f t="shared" si="9"/>
        <v>=</v>
      </c>
      <c r="G105" s="52">
        <v>5878</v>
      </c>
      <c r="H105" s="53" t="s">
        <v>933</v>
      </c>
      <c r="I105" s="53" t="s">
        <v>1124</v>
      </c>
      <c r="J105" s="53" t="s">
        <v>1107</v>
      </c>
      <c r="K105" s="54">
        <v>1986</v>
      </c>
      <c r="L105" s="64" t="s">
        <v>230</v>
      </c>
      <c r="M105" s="55" t="s">
        <v>52</v>
      </c>
      <c r="N105" s="56">
        <v>6</v>
      </c>
      <c r="O105" s="57">
        <v>790</v>
      </c>
      <c r="P105" s="57">
        <f>IFERROR( VLOOKUP($G105,Liga16_1!$B:$Q,16,0), "")</f>
        <v>852</v>
      </c>
      <c r="Q105" s="58">
        <f t="shared" si="10"/>
        <v>850</v>
      </c>
      <c r="R105" s="59">
        <f t="shared" si="12"/>
        <v>821</v>
      </c>
      <c r="S105" s="60" t="s">
        <v>216</v>
      </c>
      <c r="T105" s="61" t="s">
        <v>216</v>
      </c>
      <c r="U105" s="61">
        <v>17</v>
      </c>
      <c r="V105" s="61">
        <v>0</v>
      </c>
      <c r="W105" s="61" t="s">
        <v>216</v>
      </c>
      <c r="X105" s="61" t="s">
        <v>216</v>
      </c>
      <c r="Y105" s="61">
        <v>-3</v>
      </c>
      <c r="Z105" s="61" t="s">
        <v>216</v>
      </c>
      <c r="AA105" s="61" t="s">
        <v>216</v>
      </c>
      <c r="AB105" s="62" t="s">
        <v>216</v>
      </c>
      <c r="AC105" s="63"/>
      <c r="AD105" s="62" t="s">
        <v>216</v>
      </c>
      <c r="AE105" s="62" t="s">
        <v>216</v>
      </c>
      <c r="AF105" s="67" t="s">
        <v>216</v>
      </c>
      <c r="AG105" s="62" t="s">
        <v>216</v>
      </c>
      <c r="AH105" s="62" t="s">
        <v>216</v>
      </c>
      <c r="AI105" s="62" t="s">
        <v>216</v>
      </c>
      <c r="AJ105" s="62" t="s">
        <v>216</v>
      </c>
      <c r="AK105" s="62" t="s">
        <v>216</v>
      </c>
      <c r="AL105" s="62" t="s">
        <v>216</v>
      </c>
      <c r="AM105" s="62" t="s">
        <v>216</v>
      </c>
      <c r="AN105" s="62" t="s">
        <v>216</v>
      </c>
      <c r="AO105" s="63">
        <v>29</v>
      </c>
    </row>
    <row r="106" spans="1:41">
      <c r="A106" s="48">
        <f t="shared" si="7"/>
        <v>104</v>
      </c>
      <c r="B106" s="49">
        <v>108</v>
      </c>
      <c r="C106" s="50">
        <f t="shared" si="8"/>
        <v>4</v>
      </c>
      <c r="D106" s="49">
        <f>COUNTIF($L$3:$L106,$L106)</f>
        <v>5</v>
      </c>
      <c r="E106" s="51">
        <v>5</v>
      </c>
      <c r="F106" s="50" t="str">
        <f t="shared" si="9"/>
        <v>=</v>
      </c>
      <c r="G106" s="52">
        <v>2294</v>
      </c>
      <c r="H106" s="53" t="s">
        <v>908</v>
      </c>
      <c r="I106" s="53" t="s">
        <v>1153</v>
      </c>
      <c r="J106" s="53" t="s">
        <v>1107</v>
      </c>
      <c r="K106" s="54">
        <v>1982</v>
      </c>
      <c r="L106" s="64" t="s">
        <v>229</v>
      </c>
      <c r="M106" s="55" t="s">
        <v>55</v>
      </c>
      <c r="N106" s="56">
        <v>6</v>
      </c>
      <c r="O106" s="57">
        <v>832.5</v>
      </c>
      <c r="P106" s="57" t="str">
        <f>IFERROR( VLOOKUP($G106,Liga16_1!$B:$Q,16,0), "")</f>
        <v/>
      </c>
      <c r="Q106" s="58">
        <f t="shared" si="10"/>
        <v>842.5</v>
      </c>
      <c r="R106" s="59">
        <f t="shared" si="12"/>
        <v>832.5</v>
      </c>
      <c r="S106" s="60" t="s">
        <v>216</v>
      </c>
      <c r="T106" s="61" t="s">
        <v>216</v>
      </c>
      <c r="U106" s="61" t="s">
        <v>216</v>
      </c>
      <c r="V106" s="61" t="s">
        <v>216</v>
      </c>
      <c r="W106" s="61" t="s">
        <v>216</v>
      </c>
      <c r="X106" s="61" t="s">
        <v>216</v>
      </c>
      <c r="Y106" s="61" t="s">
        <v>216</v>
      </c>
      <c r="Z106" s="61" t="s">
        <v>216</v>
      </c>
      <c r="AA106" s="61" t="s">
        <v>216</v>
      </c>
      <c r="AB106" s="62">
        <v>10</v>
      </c>
      <c r="AC106" s="63"/>
      <c r="AD106" s="62" t="s">
        <v>216</v>
      </c>
      <c r="AE106" s="62" t="s">
        <v>216</v>
      </c>
      <c r="AF106" s="67" t="s">
        <v>216</v>
      </c>
      <c r="AG106" s="62" t="s">
        <v>216</v>
      </c>
      <c r="AH106" s="62" t="s">
        <v>216</v>
      </c>
      <c r="AI106" s="62" t="s">
        <v>216</v>
      </c>
      <c r="AJ106" s="62" t="s">
        <v>216</v>
      </c>
      <c r="AK106" s="62" t="s">
        <v>216</v>
      </c>
      <c r="AL106" s="62" t="s">
        <v>216</v>
      </c>
      <c r="AM106" s="62" t="s">
        <v>216</v>
      </c>
      <c r="AN106" s="62" t="s">
        <v>216</v>
      </c>
      <c r="AO106" s="63" t="s">
        <v>216</v>
      </c>
    </row>
    <row r="107" spans="1:41">
      <c r="A107" s="48">
        <f t="shared" si="7"/>
        <v>105</v>
      </c>
      <c r="B107" s="49">
        <v>111</v>
      </c>
      <c r="C107" s="50">
        <f t="shared" si="8"/>
        <v>6</v>
      </c>
      <c r="D107" s="49">
        <f>COUNTIF($L$3:$L107,$L107)</f>
        <v>10</v>
      </c>
      <c r="E107" s="51">
        <v>11</v>
      </c>
      <c r="F107" s="50">
        <f t="shared" si="9"/>
        <v>1</v>
      </c>
      <c r="G107" s="52">
        <v>927</v>
      </c>
      <c r="H107" s="53" t="s">
        <v>923</v>
      </c>
      <c r="I107" s="53" t="s">
        <v>1132</v>
      </c>
      <c r="J107" s="53" t="s">
        <v>1107</v>
      </c>
      <c r="K107" s="54">
        <v>1964</v>
      </c>
      <c r="L107" s="64" t="s">
        <v>234</v>
      </c>
      <c r="M107" s="55" t="s">
        <v>52</v>
      </c>
      <c r="N107" s="56">
        <v>6</v>
      </c>
      <c r="O107" s="57">
        <v>816.5</v>
      </c>
      <c r="P107" s="57">
        <f>IFERROR( VLOOKUP($G107,Liga16_1!$B:$Q,16,0), "")</f>
        <v>822</v>
      </c>
      <c r="Q107" s="58">
        <f t="shared" si="10"/>
        <v>842.25</v>
      </c>
      <c r="R107" s="59">
        <f t="shared" si="12"/>
        <v>819.25</v>
      </c>
      <c r="S107" s="60">
        <v>0</v>
      </c>
      <c r="T107" s="61">
        <v>-3</v>
      </c>
      <c r="U107" s="61" t="s">
        <v>216</v>
      </c>
      <c r="V107" s="61">
        <v>-38</v>
      </c>
      <c r="W107" s="61">
        <v>0</v>
      </c>
      <c r="X107" s="61" t="s">
        <v>216</v>
      </c>
      <c r="Y107" s="61" t="s">
        <v>216</v>
      </c>
      <c r="Z107" s="61">
        <v>4</v>
      </c>
      <c r="AA107" s="61">
        <v>-41</v>
      </c>
      <c r="AB107" s="62">
        <v>13</v>
      </c>
      <c r="AC107" s="63"/>
      <c r="AD107" s="62" t="s">
        <v>216</v>
      </c>
      <c r="AE107" s="62" t="s">
        <v>216</v>
      </c>
      <c r="AF107" s="67" t="s">
        <v>216</v>
      </c>
      <c r="AG107" s="62" t="s">
        <v>216</v>
      </c>
      <c r="AH107" s="62" t="s">
        <v>216</v>
      </c>
      <c r="AI107" s="62" t="s">
        <v>216</v>
      </c>
      <c r="AJ107" s="62" t="s">
        <v>216</v>
      </c>
      <c r="AK107" s="62" t="s">
        <v>216</v>
      </c>
      <c r="AL107" s="62">
        <v>10</v>
      </c>
      <c r="AM107" s="62" t="s">
        <v>216</v>
      </c>
      <c r="AN107" s="62" t="s">
        <v>216</v>
      </c>
      <c r="AO107" s="63" t="s">
        <v>216</v>
      </c>
    </row>
    <row r="108" spans="1:41">
      <c r="A108" s="48">
        <f t="shared" si="7"/>
        <v>106</v>
      </c>
      <c r="B108" s="49">
        <v>105</v>
      </c>
      <c r="C108" s="50">
        <f t="shared" si="8"/>
        <v>-1</v>
      </c>
      <c r="D108" s="49">
        <f>COUNTIF($L$3:$L108,$L108)</f>
        <v>2</v>
      </c>
      <c r="E108" s="51">
        <v>2</v>
      </c>
      <c r="F108" s="50" t="str">
        <f t="shared" si="9"/>
        <v>=</v>
      </c>
      <c r="G108" s="52">
        <v>6980</v>
      </c>
      <c r="H108" s="53" t="s">
        <v>589</v>
      </c>
      <c r="I108" s="53" t="s">
        <v>1115</v>
      </c>
      <c r="J108" s="53" t="s">
        <v>1107</v>
      </c>
      <c r="K108" s="54">
        <v>1952</v>
      </c>
      <c r="L108" s="64" t="s">
        <v>235</v>
      </c>
      <c r="M108" s="55" t="s">
        <v>52</v>
      </c>
      <c r="N108" s="56">
        <v>6</v>
      </c>
      <c r="O108" s="57">
        <v>869.5</v>
      </c>
      <c r="P108" s="57">
        <f>IFERROR( VLOOKUP($G108,Liga16_1!$B:$Q,16,0), "")</f>
        <v>809</v>
      </c>
      <c r="Q108" s="58">
        <f t="shared" si="10"/>
        <v>839.25</v>
      </c>
      <c r="R108" s="59">
        <f t="shared" si="12"/>
        <v>839.25</v>
      </c>
      <c r="S108" s="60" t="s">
        <v>216</v>
      </c>
      <c r="T108" s="61" t="s">
        <v>216</v>
      </c>
      <c r="U108" s="61" t="s">
        <v>216</v>
      </c>
      <c r="V108" s="61">
        <v>-4</v>
      </c>
      <c r="W108" s="61" t="s">
        <v>216</v>
      </c>
      <c r="X108" s="61">
        <v>18</v>
      </c>
      <c r="Y108" s="61" t="s">
        <v>216</v>
      </c>
      <c r="Z108" s="61" t="s">
        <v>216</v>
      </c>
      <c r="AA108" s="61" t="s">
        <v>216</v>
      </c>
      <c r="AB108" s="62" t="s">
        <v>216</v>
      </c>
      <c r="AC108" s="63"/>
      <c r="AD108" s="62" t="s">
        <v>216</v>
      </c>
      <c r="AE108" s="62" t="s">
        <v>216</v>
      </c>
      <c r="AF108" s="67" t="s">
        <v>216</v>
      </c>
      <c r="AG108" s="62" t="s">
        <v>216</v>
      </c>
      <c r="AH108" s="62" t="s">
        <v>216</v>
      </c>
      <c r="AI108" s="62" t="s">
        <v>216</v>
      </c>
      <c r="AJ108" s="62" t="s">
        <v>216</v>
      </c>
      <c r="AK108" s="62" t="s">
        <v>216</v>
      </c>
      <c r="AL108" s="62" t="s">
        <v>216</v>
      </c>
      <c r="AM108" s="62" t="s">
        <v>216</v>
      </c>
      <c r="AN108" s="62" t="s">
        <v>216</v>
      </c>
      <c r="AO108" s="63" t="s">
        <v>216</v>
      </c>
    </row>
    <row r="109" spans="1:41">
      <c r="A109" s="48">
        <f t="shared" si="7"/>
        <v>107</v>
      </c>
      <c r="B109" s="49">
        <v>106</v>
      </c>
      <c r="C109" s="50">
        <f t="shared" si="8"/>
        <v>-1</v>
      </c>
      <c r="D109" s="49">
        <f>COUNTIF($L$3:$L109,$L109)</f>
        <v>38</v>
      </c>
      <c r="E109" s="51">
        <v>38</v>
      </c>
      <c r="F109" s="50" t="str">
        <f t="shared" si="9"/>
        <v>=</v>
      </c>
      <c r="G109" s="52">
        <v>6022</v>
      </c>
      <c r="H109" s="53" t="s">
        <v>642</v>
      </c>
      <c r="I109" s="53" t="s">
        <v>1154</v>
      </c>
      <c r="J109" s="53" t="s">
        <v>1107</v>
      </c>
      <c r="K109" s="54">
        <v>1982</v>
      </c>
      <c r="L109" s="64" t="s">
        <v>230</v>
      </c>
      <c r="M109" s="55" t="s">
        <v>52</v>
      </c>
      <c r="N109" s="56">
        <v>6</v>
      </c>
      <c r="O109" s="57">
        <v>834.5</v>
      </c>
      <c r="P109" s="57" t="str">
        <f>IFERROR( VLOOKUP($G109,Liga16_1!$B:$Q,16,0), "")</f>
        <v/>
      </c>
      <c r="Q109" s="58">
        <f t="shared" si="10"/>
        <v>834.5</v>
      </c>
      <c r="R109" s="59">
        <f t="shared" si="12"/>
        <v>834.5</v>
      </c>
      <c r="S109" s="60" t="s">
        <v>216</v>
      </c>
      <c r="T109" s="61" t="s">
        <v>216</v>
      </c>
      <c r="U109" s="61" t="s">
        <v>216</v>
      </c>
      <c r="V109" s="61" t="s">
        <v>216</v>
      </c>
      <c r="W109" s="61" t="s">
        <v>216</v>
      </c>
      <c r="X109" s="61" t="s">
        <v>216</v>
      </c>
      <c r="Y109" s="61" t="s">
        <v>216</v>
      </c>
      <c r="Z109" s="61" t="s">
        <v>216</v>
      </c>
      <c r="AA109" s="61" t="s">
        <v>216</v>
      </c>
      <c r="AB109" s="62" t="s">
        <v>216</v>
      </c>
      <c r="AC109" s="63"/>
      <c r="AD109" s="62" t="s">
        <v>216</v>
      </c>
      <c r="AE109" s="62" t="s">
        <v>216</v>
      </c>
      <c r="AF109" s="67" t="s">
        <v>216</v>
      </c>
      <c r="AG109" s="62" t="s">
        <v>216</v>
      </c>
      <c r="AH109" s="62" t="s">
        <v>216</v>
      </c>
      <c r="AI109" s="62" t="s">
        <v>216</v>
      </c>
      <c r="AJ109" s="62" t="s">
        <v>216</v>
      </c>
      <c r="AK109" s="62" t="s">
        <v>216</v>
      </c>
      <c r="AL109" s="62" t="s">
        <v>216</v>
      </c>
      <c r="AM109" s="62" t="s">
        <v>216</v>
      </c>
      <c r="AN109" s="62" t="s">
        <v>216</v>
      </c>
      <c r="AO109" s="63" t="s">
        <v>216</v>
      </c>
    </row>
    <row r="110" spans="1:41">
      <c r="A110" s="48">
        <f t="shared" si="7"/>
        <v>108</v>
      </c>
      <c r="B110" s="49">
        <v>107</v>
      </c>
      <c r="C110" s="50">
        <f t="shared" si="8"/>
        <v>-1</v>
      </c>
      <c r="D110" s="49">
        <f>COUNTIF($L$3:$L110,$L110)</f>
        <v>11</v>
      </c>
      <c r="E110" s="51">
        <v>10</v>
      </c>
      <c r="F110" s="50">
        <f t="shared" si="9"/>
        <v>-1</v>
      </c>
      <c r="G110" s="52">
        <v>1079</v>
      </c>
      <c r="H110" s="53" t="s">
        <v>636</v>
      </c>
      <c r="I110" s="53" t="s">
        <v>1147</v>
      </c>
      <c r="J110" s="53" t="s">
        <v>1107</v>
      </c>
      <c r="K110" s="54">
        <v>1967</v>
      </c>
      <c r="L110" s="64" t="s">
        <v>234</v>
      </c>
      <c r="M110" s="55" t="s">
        <v>52</v>
      </c>
      <c r="N110" s="56">
        <v>6</v>
      </c>
      <c r="O110" s="57">
        <v>833</v>
      </c>
      <c r="P110" s="57" t="str">
        <f>IFERROR( VLOOKUP($G110,Liga16_1!$B:$Q,16,0), "")</f>
        <v/>
      </c>
      <c r="Q110" s="58">
        <f t="shared" si="10"/>
        <v>833</v>
      </c>
      <c r="R110" s="59">
        <f t="shared" ref="R110:R141" si="13">AVERAGE(O110:P110)</f>
        <v>833</v>
      </c>
      <c r="S110" s="60">
        <v>14</v>
      </c>
      <c r="T110" s="61" t="s">
        <v>216</v>
      </c>
      <c r="U110" s="61" t="s">
        <v>216</v>
      </c>
      <c r="V110" s="61" t="s">
        <v>216</v>
      </c>
      <c r="W110" s="61">
        <v>18</v>
      </c>
      <c r="X110" s="61">
        <v>-38</v>
      </c>
      <c r="Y110" s="61" t="s">
        <v>216</v>
      </c>
      <c r="Z110" s="61" t="s">
        <v>216</v>
      </c>
      <c r="AA110" s="61" t="s">
        <v>216</v>
      </c>
      <c r="AB110" s="62" t="s">
        <v>216</v>
      </c>
      <c r="AC110" s="63"/>
      <c r="AD110" s="62" t="s">
        <v>216</v>
      </c>
      <c r="AE110" s="62" t="s">
        <v>216</v>
      </c>
      <c r="AF110" s="67" t="s">
        <v>216</v>
      </c>
      <c r="AG110" s="62" t="s">
        <v>216</v>
      </c>
      <c r="AH110" s="62" t="s">
        <v>216</v>
      </c>
      <c r="AI110" s="62" t="s">
        <v>216</v>
      </c>
      <c r="AJ110" s="62" t="s">
        <v>216</v>
      </c>
      <c r="AK110" s="62" t="s">
        <v>216</v>
      </c>
      <c r="AL110" s="62" t="s">
        <v>216</v>
      </c>
      <c r="AM110" s="62" t="s">
        <v>216</v>
      </c>
      <c r="AN110" s="62" t="s">
        <v>216</v>
      </c>
      <c r="AO110" s="63" t="s">
        <v>216</v>
      </c>
    </row>
    <row r="111" spans="1:41">
      <c r="A111" s="48">
        <f t="shared" si="7"/>
        <v>109</v>
      </c>
      <c r="B111" s="49">
        <v>109</v>
      </c>
      <c r="C111" s="50" t="str">
        <f t="shared" si="8"/>
        <v>=</v>
      </c>
      <c r="D111" s="49">
        <f>COUNTIF($L$3:$L111,$L111)</f>
        <v>6</v>
      </c>
      <c r="E111" s="51">
        <v>6</v>
      </c>
      <c r="F111" s="50" t="str">
        <f t="shared" si="9"/>
        <v>=</v>
      </c>
      <c r="G111" s="52">
        <v>1452</v>
      </c>
      <c r="H111" s="53" t="s">
        <v>856</v>
      </c>
      <c r="I111" s="53" t="s">
        <v>1132</v>
      </c>
      <c r="J111" s="53" t="s">
        <v>1107</v>
      </c>
      <c r="K111" s="54">
        <v>1973</v>
      </c>
      <c r="L111" s="64" t="s">
        <v>232</v>
      </c>
      <c r="M111" s="55" t="s">
        <v>52</v>
      </c>
      <c r="N111" s="56">
        <v>6</v>
      </c>
      <c r="O111" s="57">
        <v>853.5</v>
      </c>
      <c r="P111" s="57">
        <f>IFERROR( VLOOKUP($G111,Liga16_1!$B:$Q,16,0), "")</f>
        <v>811</v>
      </c>
      <c r="Q111" s="58">
        <f t="shared" si="10"/>
        <v>832.25</v>
      </c>
      <c r="R111" s="59">
        <f t="shared" si="13"/>
        <v>832.25</v>
      </c>
      <c r="S111" s="60" t="s">
        <v>216</v>
      </c>
      <c r="T111" s="61" t="s">
        <v>216</v>
      </c>
      <c r="U111" s="61" t="s">
        <v>216</v>
      </c>
      <c r="V111" s="61" t="s">
        <v>216</v>
      </c>
      <c r="W111" s="61" t="s">
        <v>216</v>
      </c>
      <c r="X111" s="61" t="s">
        <v>216</v>
      </c>
      <c r="Y111" s="61" t="s">
        <v>216</v>
      </c>
      <c r="Z111" s="61" t="s">
        <v>216</v>
      </c>
      <c r="AA111" s="61" t="s">
        <v>216</v>
      </c>
      <c r="AB111" s="62" t="s">
        <v>216</v>
      </c>
      <c r="AC111" s="63"/>
      <c r="AD111" s="62" t="s">
        <v>216</v>
      </c>
      <c r="AE111" s="62" t="s">
        <v>216</v>
      </c>
      <c r="AF111" s="67" t="s">
        <v>216</v>
      </c>
      <c r="AG111" s="62" t="s">
        <v>216</v>
      </c>
      <c r="AH111" s="62" t="s">
        <v>216</v>
      </c>
      <c r="AI111" s="62" t="s">
        <v>216</v>
      </c>
      <c r="AJ111" s="62" t="s">
        <v>216</v>
      </c>
      <c r="AK111" s="62" t="s">
        <v>216</v>
      </c>
      <c r="AL111" s="62" t="s">
        <v>216</v>
      </c>
      <c r="AM111" s="62" t="s">
        <v>216</v>
      </c>
      <c r="AN111" s="62" t="s">
        <v>216</v>
      </c>
      <c r="AO111" s="63" t="s">
        <v>216</v>
      </c>
    </row>
    <row r="112" spans="1:41">
      <c r="A112" s="48">
        <f t="shared" si="7"/>
        <v>110</v>
      </c>
      <c r="B112" s="49">
        <v>110</v>
      </c>
      <c r="C112" s="50" t="str">
        <f t="shared" si="8"/>
        <v>=</v>
      </c>
      <c r="D112" s="49">
        <f>COUNTIF($L$3:$L112,$L112)</f>
        <v>21</v>
      </c>
      <c r="E112" s="51">
        <v>22</v>
      </c>
      <c r="F112" s="50">
        <f t="shared" si="9"/>
        <v>1</v>
      </c>
      <c r="G112" s="52">
        <v>19809</v>
      </c>
      <c r="H112" s="53" t="s">
        <v>1155</v>
      </c>
      <c r="I112" s="53" t="s">
        <v>1126</v>
      </c>
      <c r="J112" s="53" t="s">
        <v>1127</v>
      </c>
      <c r="K112" s="54">
        <v>1994</v>
      </c>
      <c r="L112" s="64" t="s">
        <v>228</v>
      </c>
      <c r="M112" s="55" t="s">
        <v>52</v>
      </c>
      <c r="N112" s="56">
        <v>6</v>
      </c>
      <c r="O112" s="57">
        <v>830</v>
      </c>
      <c r="P112" s="57" t="str">
        <f>IFERROR( VLOOKUP($G112,Liga16_1!$B:$Q,16,0), "")</f>
        <v/>
      </c>
      <c r="Q112" s="58">
        <f t="shared" si="10"/>
        <v>830</v>
      </c>
      <c r="R112" s="59">
        <f t="shared" si="13"/>
        <v>830</v>
      </c>
      <c r="S112" s="60">
        <v>12</v>
      </c>
      <c r="T112" s="61" t="s">
        <v>216</v>
      </c>
      <c r="U112" s="61" t="s">
        <v>216</v>
      </c>
      <c r="V112" s="61" t="s">
        <v>216</v>
      </c>
      <c r="W112" s="61" t="s">
        <v>216</v>
      </c>
      <c r="X112" s="61" t="s">
        <v>216</v>
      </c>
      <c r="Y112" s="61" t="s">
        <v>216</v>
      </c>
      <c r="Z112" s="61" t="s">
        <v>216</v>
      </c>
      <c r="AA112" s="61" t="s">
        <v>216</v>
      </c>
      <c r="AB112" s="62" t="s">
        <v>216</v>
      </c>
      <c r="AC112" s="63"/>
      <c r="AD112" s="62" t="s">
        <v>216</v>
      </c>
      <c r="AE112" s="62" t="s">
        <v>216</v>
      </c>
      <c r="AF112" s="67" t="s">
        <v>216</v>
      </c>
      <c r="AG112" s="62" t="s">
        <v>216</v>
      </c>
      <c r="AH112" s="62" t="s">
        <v>216</v>
      </c>
      <c r="AI112" s="62" t="s">
        <v>216</v>
      </c>
      <c r="AJ112" s="62" t="s">
        <v>216</v>
      </c>
      <c r="AK112" s="62" t="s">
        <v>216</v>
      </c>
      <c r="AL112" s="62" t="s">
        <v>216</v>
      </c>
      <c r="AM112" s="62" t="s">
        <v>216</v>
      </c>
      <c r="AN112" s="62" t="s">
        <v>216</v>
      </c>
      <c r="AO112" s="63" t="s">
        <v>216</v>
      </c>
    </row>
    <row r="113" spans="1:41">
      <c r="A113" s="48">
        <f t="shared" si="7"/>
        <v>111</v>
      </c>
      <c r="B113" s="49">
        <v>112</v>
      </c>
      <c r="C113" s="50">
        <f t="shared" si="8"/>
        <v>1</v>
      </c>
      <c r="D113" s="49">
        <f>COUNTIF($L$3:$L113,$L113)</f>
        <v>22</v>
      </c>
      <c r="E113" s="51">
        <v>23</v>
      </c>
      <c r="F113" s="50">
        <f t="shared" si="9"/>
        <v>1</v>
      </c>
      <c r="G113" s="52">
        <v>10048</v>
      </c>
      <c r="H113" s="53" t="s">
        <v>779</v>
      </c>
      <c r="I113" s="53" t="s">
        <v>1130</v>
      </c>
      <c r="J113" s="53" t="s">
        <v>1107</v>
      </c>
      <c r="K113" s="54">
        <v>1995</v>
      </c>
      <c r="L113" s="64" t="s">
        <v>228</v>
      </c>
      <c r="M113" s="55" t="s">
        <v>52</v>
      </c>
      <c r="N113" s="56">
        <v>6</v>
      </c>
      <c r="O113" s="57">
        <v>850</v>
      </c>
      <c r="P113" s="57">
        <f>IFERROR( VLOOKUP($G113,Liga16_1!$B:$Q,16,0), "")</f>
        <v>802</v>
      </c>
      <c r="Q113" s="58">
        <f t="shared" si="10"/>
        <v>826</v>
      </c>
      <c r="R113" s="59">
        <f t="shared" si="13"/>
        <v>826</v>
      </c>
      <c r="S113" s="60">
        <v>0</v>
      </c>
      <c r="T113" s="61" t="s">
        <v>216</v>
      </c>
      <c r="U113" s="61">
        <v>-58</v>
      </c>
      <c r="V113" s="61" t="s">
        <v>216</v>
      </c>
      <c r="W113" s="61" t="s">
        <v>216</v>
      </c>
      <c r="X113" s="61" t="s">
        <v>216</v>
      </c>
      <c r="Y113" s="61" t="s">
        <v>216</v>
      </c>
      <c r="Z113" s="61">
        <v>-9</v>
      </c>
      <c r="AA113" s="61" t="s">
        <v>216</v>
      </c>
      <c r="AB113" s="62" t="s">
        <v>216</v>
      </c>
      <c r="AC113" s="63"/>
      <c r="AD113" s="62" t="s">
        <v>216</v>
      </c>
      <c r="AE113" s="62" t="s">
        <v>216</v>
      </c>
      <c r="AF113" s="67" t="s">
        <v>216</v>
      </c>
      <c r="AG113" s="62" t="s">
        <v>216</v>
      </c>
      <c r="AH113" s="62" t="s">
        <v>216</v>
      </c>
      <c r="AI113" s="62" t="s">
        <v>216</v>
      </c>
      <c r="AJ113" s="62" t="s">
        <v>216</v>
      </c>
      <c r="AK113" s="62" t="s">
        <v>216</v>
      </c>
      <c r="AL113" s="62" t="s">
        <v>216</v>
      </c>
      <c r="AM113" s="62" t="s">
        <v>216</v>
      </c>
      <c r="AN113" s="62" t="s">
        <v>216</v>
      </c>
      <c r="AO113" s="63" t="s">
        <v>216</v>
      </c>
    </row>
    <row r="114" spans="1:41">
      <c r="A114" s="48">
        <f t="shared" si="7"/>
        <v>112</v>
      </c>
      <c r="B114" s="49">
        <v>113</v>
      </c>
      <c r="C114" s="50">
        <f t="shared" si="8"/>
        <v>1</v>
      </c>
      <c r="D114" s="49">
        <f>COUNTIF($L$3:$L114,$L114)</f>
        <v>12</v>
      </c>
      <c r="E114" s="51">
        <v>12</v>
      </c>
      <c r="F114" s="50" t="str">
        <f t="shared" si="9"/>
        <v>=</v>
      </c>
      <c r="G114" s="52">
        <v>995</v>
      </c>
      <c r="H114" s="53" t="s">
        <v>564</v>
      </c>
      <c r="I114" s="53" t="s">
        <v>1110</v>
      </c>
      <c r="J114" s="53" t="s">
        <v>1107</v>
      </c>
      <c r="K114" s="54">
        <v>1966</v>
      </c>
      <c r="L114" s="64" t="s">
        <v>234</v>
      </c>
      <c r="M114" s="55" t="s">
        <v>52</v>
      </c>
      <c r="N114" s="56">
        <v>6</v>
      </c>
      <c r="O114" s="57">
        <v>808.5</v>
      </c>
      <c r="P114" s="57">
        <f>IFERROR( VLOOKUP($G114,Liga16_1!$B:$Q,16,0), "")</f>
        <v>788</v>
      </c>
      <c r="Q114" s="58">
        <f t="shared" si="10"/>
        <v>824.25</v>
      </c>
      <c r="R114" s="59">
        <f t="shared" si="13"/>
        <v>798.25</v>
      </c>
      <c r="S114" s="60" t="s">
        <v>216</v>
      </c>
      <c r="T114" s="61" t="s">
        <v>216</v>
      </c>
      <c r="U114" s="61">
        <v>-12</v>
      </c>
      <c r="V114" s="61">
        <v>1</v>
      </c>
      <c r="W114" s="61" t="s">
        <v>216</v>
      </c>
      <c r="X114" s="61" t="s">
        <v>216</v>
      </c>
      <c r="Y114" s="61" t="s">
        <v>216</v>
      </c>
      <c r="Z114" s="61">
        <v>-8</v>
      </c>
      <c r="AA114" s="61" t="s">
        <v>216</v>
      </c>
      <c r="AB114" s="62" t="s">
        <v>216</v>
      </c>
      <c r="AC114" s="63"/>
      <c r="AD114" s="62" t="s">
        <v>216</v>
      </c>
      <c r="AE114" s="62" t="s">
        <v>216</v>
      </c>
      <c r="AF114" s="67" t="s">
        <v>216</v>
      </c>
      <c r="AG114" s="62" t="s">
        <v>216</v>
      </c>
      <c r="AH114" s="62" t="s">
        <v>216</v>
      </c>
      <c r="AI114" s="62" t="s">
        <v>216</v>
      </c>
      <c r="AJ114" s="62" t="s">
        <v>216</v>
      </c>
      <c r="AK114" s="62" t="s">
        <v>216</v>
      </c>
      <c r="AL114" s="62">
        <v>26</v>
      </c>
      <c r="AM114" s="62" t="s">
        <v>216</v>
      </c>
      <c r="AN114" s="62" t="s">
        <v>216</v>
      </c>
      <c r="AO114" s="63" t="s">
        <v>216</v>
      </c>
    </row>
    <row r="115" spans="1:41">
      <c r="A115" s="48">
        <f t="shared" si="7"/>
        <v>113</v>
      </c>
      <c r="B115" s="49">
        <v>114</v>
      </c>
      <c r="C115" s="50">
        <f t="shared" si="8"/>
        <v>1</v>
      </c>
      <c r="D115" s="49">
        <f>COUNTIF($L$3:$L115,$L115)</f>
        <v>10</v>
      </c>
      <c r="E115" s="51">
        <v>10</v>
      </c>
      <c r="F115" s="50" t="str">
        <f t="shared" si="9"/>
        <v>=</v>
      </c>
      <c r="G115" s="52">
        <v>20863</v>
      </c>
      <c r="H115" s="53" t="s">
        <v>835</v>
      </c>
      <c r="I115" s="53" t="s">
        <v>1124</v>
      </c>
      <c r="J115" s="53" t="s">
        <v>1107</v>
      </c>
      <c r="K115" s="54">
        <v>2000</v>
      </c>
      <c r="L115" s="64" t="s">
        <v>226</v>
      </c>
      <c r="M115" s="55" t="s">
        <v>52</v>
      </c>
      <c r="N115" s="56">
        <v>6</v>
      </c>
      <c r="O115" s="57">
        <v>742.5</v>
      </c>
      <c r="P115" s="57">
        <f>IFERROR( VLOOKUP($G115,Liga16_1!$B:$Q,16,0), "")</f>
        <v>810</v>
      </c>
      <c r="Q115" s="58">
        <f t="shared" si="10"/>
        <v>822.25</v>
      </c>
      <c r="R115" s="59">
        <f t="shared" si="13"/>
        <v>776.25</v>
      </c>
      <c r="S115" s="60" t="s">
        <v>216</v>
      </c>
      <c r="T115" s="61">
        <v>-1</v>
      </c>
      <c r="U115" s="61" t="s">
        <v>216</v>
      </c>
      <c r="V115" s="61" t="s">
        <v>216</v>
      </c>
      <c r="W115" s="61">
        <v>-16</v>
      </c>
      <c r="X115" s="61" t="s">
        <v>216</v>
      </c>
      <c r="Y115" s="61">
        <v>39</v>
      </c>
      <c r="Z115" s="61" t="s">
        <v>216</v>
      </c>
      <c r="AA115" s="61" t="s">
        <v>216</v>
      </c>
      <c r="AB115" s="62" t="s">
        <v>216</v>
      </c>
      <c r="AC115" s="63"/>
      <c r="AD115" s="62" t="s">
        <v>216</v>
      </c>
      <c r="AE115" s="62" t="s">
        <v>216</v>
      </c>
      <c r="AF115" s="67" t="s">
        <v>216</v>
      </c>
      <c r="AG115" s="62" t="s">
        <v>216</v>
      </c>
      <c r="AH115" s="62">
        <v>25</v>
      </c>
      <c r="AI115" s="62" t="s">
        <v>216</v>
      </c>
      <c r="AJ115" s="62" t="s">
        <v>216</v>
      </c>
      <c r="AK115" s="62" t="s">
        <v>216</v>
      </c>
      <c r="AL115" s="62" t="s">
        <v>216</v>
      </c>
      <c r="AM115" s="62" t="s">
        <v>216</v>
      </c>
      <c r="AN115" s="62" t="s">
        <v>216</v>
      </c>
      <c r="AO115" s="63">
        <v>21</v>
      </c>
    </row>
    <row r="116" spans="1:41">
      <c r="A116" s="48">
        <f t="shared" si="7"/>
        <v>114</v>
      </c>
      <c r="B116" s="49">
        <v>115</v>
      </c>
      <c r="C116" s="50">
        <f t="shared" si="8"/>
        <v>1</v>
      </c>
      <c r="D116" s="49">
        <f>COUNTIF($L$3:$L116,$L116)</f>
        <v>39</v>
      </c>
      <c r="E116" s="51">
        <v>39</v>
      </c>
      <c r="F116" s="50" t="str">
        <f t="shared" si="9"/>
        <v>=</v>
      </c>
      <c r="G116" s="52">
        <v>6813</v>
      </c>
      <c r="H116" s="53" t="s">
        <v>861</v>
      </c>
      <c r="I116" s="53" t="s">
        <v>1131</v>
      </c>
      <c r="J116" s="53" t="s">
        <v>1107</v>
      </c>
      <c r="K116" s="54">
        <v>1989</v>
      </c>
      <c r="L116" s="64" t="s">
        <v>230</v>
      </c>
      <c r="M116" s="55" t="s">
        <v>52</v>
      </c>
      <c r="N116" s="56">
        <v>6</v>
      </c>
      <c r="O116" s="57">
        <v>813</v>
      </c>
      <c r="P116" s="57">
        <f>IFERROR( VLOOKUP($G116,Liga16_1!$B:$Q,16,0), "")</f>
        <v>829</v>
      </c>
      <c r="Q116" s="58">
        <f t="shared" si="10"/>
        <v>821</v>
      </c>
      <c r="R116" s="59">
        <f t="shared" si="13"/>
        <v>821</v>
      </c>
      <c r="S116" s="60" t="s">
        <v>216</v>
      </c>
      <c r="T116" s="61" t="s">
        <v>216</v>
      </c>
      <c r="U116" s="61" t="s">
        <v>216</v>
      </c>
      <c r="V116" s="61" t="s">
        <v>216</v>
      </c>
      <c r="W116" s="61" t="s">
        <v>216</v>
      </c>
      <c r="X116" s="61" t="s">
        <v>216</v>
      </c>
      <c r="Y116" s="61" t="s">
        <v>216</v>
      </c>
      <c r="Z116" s="61" t="s">
        <v>216</v>
      </c>
      <c r="AA116" s="61" t="s">
        <v>216</v>
      </c>
      <c r="AB116" s="62" t="s">
        <v>216</v>
      </c>
      <c r="AC116" s="63"/>
      <c r="AD116" s="62" t="s">
        <v>216</v>
      </c>
      <c r="AE116" s="62" t="s">
        <v>216</v>
      </c>
      <c r="AF116" s="67" t="s">
        <v>216</v>
      </c>
      <c r="AG116" s="62" t="s">
        <v>216</v>
      </c>
      <c r="AH116" s="62" t="s">
        <v>216</v>
      </c>
      <c r="AI116" s="62" t="s">
        <v>216</v>
      </c>
      <c r="AJ116" s="62" t="s">
        <v>216</v>
      </c>
      <c r="AK116" s="62" t="s">
        <v>216</v>
      </c>
      <c r="AL116" s="62" t="s">
        <v>216</v>
      </c>
      <c r="AM116" s="62" t="s">
        <v>216</v>
      </c>
      <c r="AN116" s="62" t="s">
        <v>216</v>
      </c>
      <c r="AO116" s="63" t="s">
        <v>216</v>
      </c>
    </row>
    <row r="117" spans="1:41">
      <c r="A117" s="48">
        <f t="shared" si="7"/>
        <v>115</v>
      </c>
      <c r="B117" s="49">
        <v>116</v>
      </c>
      <c r="C117" s="50">
        <f t="shared" si="8"/>
        <v>1</v>
      </c>
      <c r="D117" s="49">
        <f>COUNTIF($L$3:$L117,$L117)</f>
        <v>4</v>
      </c>
      <c r="E117" s="51">
        <v>4</v>
      </c>
      <c r="F117" s="50" t="str">
        <f t="shared" si="9"/>
        <v>=</v>
      </c>
      <c r="G117" s="52">
        <v>16669</v>
      </c>
      <c r="H117" s="53" t="s">
        <v>550</v>
      </c>
      <c r="I117" s="53" t="s">
        <v>1106</v>
      </c>
      <c r="J117" s="53" t="s">
        <v>1107</v>
      </c>
      <c r="K117" s="54">
        <v>2002</v>
      </c>
      <c r="L117" s="64" t="s">
        <v>224</v>
      </c>
      <c r="M117" s="55" t="s">
        <v>52</v>
      </c>
      <c r="N117" s="56">
        <v>6</v>
      </c>
      <c r="O117" s="57">
        <v>754.5</v>
      </c>
      <c r="P117" s="57">
        <f>IFERROR( VLOOKUP($G117,Liga16_1!$B:$Q,16,0), "")</f>
        <v>725</v>
      </c>
      <c r="Q117" s="58">
        <f t="shared" si="10"/>
        <v>820.75</v>
      </c>
      <c r="R117" s="59">
        <f t="shared" si="13"/>
        <v>739.75</v>
      </c>
      <c r="S117" s="60" t="s">
        <v>216</v>
      </c>
      <c r="T117" s="61" t="s">
        <v>216</v>
      </c>
      <c r="U117" s="61" t="s">
        <v>216</v>
      </c>
      <c r="V117" s="61" t="s">
        <v>216</v>
      </c>
      <c r="W117" s="61">
        <v>7</v>
      </c>
      <c r="X117" s="61" t="s">
        <v>216</v>
      </c>
      <c r="Y117" s="61">
        <v>16</v>
      </c>
      <c r="Z117" s="61">
        <v>-24</v>
      </c>
      <c r="AA117" s="61" t="s">
        <v>216</v>
      </c>
      <c r="AB117" s="62" t="s">
        <v>216</v>
      </c>
      <c r="AC117" s="63"/>
      <c r="AD117" s="62" t="s">
        <v>216</v>
      </c>
      <c r="AE117" s="62" t="s">
        <v>216</v>
      </c>
      <c r="AF117" s="67" t="s">
        <v>216</v>
      </c>
      <c r="AG117" s="62">
        <v>51</v>
      </c>
      <c r="AH117" s="62">
        <v>30</v>
      </c>
      <c r="AI117" s="62" t="s">
        <v>216</v>
      </c>
      <c r="AJ117" s="62" t="s">
        <v>216</v>
      </c>
      <c r="AK117" s="62" t="s">
        <v>216</v>
      </c>
      <c r="AL117" s="62" t="s">
        <v>216</v>
      </c>
      <c r="AM117" s="62" t="s">
        <v>216</v>
      </c>
      <c r="AN117" s="62" t="s">
        <v>216</v>
      </c>
      <c r="AO117" s="63" t="s">
        <v>216</v>
      </c>
    </row>
    <row r="118" spans="1:41">
      <c r="A118" s="48">
        <f t="shared" si="7"/>
        <v>116</v>
      </c>
      <c r="B118" s="49">
        <v>117</v>
      </c>
      <c r="C118" s="50">
        <f t="shared" si="8"/>
        <v>1</v>
      </c>
      <c r="D118" s="49">
        <f>COUNTIF($L$3:$L118,$L118)</f>
        <v>5</v>
      </c>
      <c r="E118" s="51">
        <v>5</v>
      </c>
      <c r="F118" s="50" t="str">
        <f t="shared" si="9"/>
        <v>=</v>
      </c>
      <c r="G118" s="52">
        <v>6853</v>
      </c>
      <c r="H118" s="53" t="s">
        <v>648</v>
      </c>
      <c r="I118" s="53" t="s">
        <v>1123</v>
      </c>
      <c r="J118" s="53" t="s">
        <v>1107</v>
      </c>
      <c r="K118" s="54">
        <v>1998</v>
      </c>
      <c r="L118" s="64" t="s">
        <v>227</v>
      </c>
      <c r="M118" s="55" t="s">
        <v>55</v>
      </c>
      <c r="N118" s="56">
        <v>6</v>
      </c>
      <c r="O118" s="57">
        <v>889</v>
      </c>
      <c r="P118" s="57">
        <f>IFERROR( VLOOKUP($G118,Liga16_1!$B:$Q,16,0), "")</f>
        <v>752</v>
      </c>
      <c r="Q118" s="58">
        <f t="shared" si="10"/>
        <v>820.5</v>
      </c>
      <c r="R118" s="59">
        <f t="shared" si="13"/>
        <v>820.5</v>
      </c>
      <c r="S118" s="60">
        <v>-9</v>
      </c>
      <c r="T118" s="61">
        <v>10</v>
      </c>
      <c r="U118" s="61">
        <v>-12</v>
      </c>
      <c r="V118" s="61">
        <v>-9</v>
      </c>
      <c r="W118" s="61" t="s">
        <v>216</v>
      </c>
      <c r="X118" s="61" t="s">
        <v>216</v>
      </c>
      <c r="Y118" s="61">
        <v>-4</v>
      </c>
      <c r="Z118" s="61" t="s">
        <v>216</v>
      </c>
      <c r="AA118" s="61" t="s">
        <v>216</v>
      </c>
      <c r="AB118" s="62" t="s">
        <v>216</v>
      </c>
      <c r="AC118" s="63"/>
      <c r="AD118" s="62" t="s">
        <v>216</v>
      </c>
      <c r="AE118" s="62" t="s">
        <v>216</v>
      </c>
      <c r="AF118" s="67" t="s">
        <v>216</v>
      </c>
      <c r="AG118" s="62" t="s">
        <v>216</v>
      </c>
      <c r="AH118" s="62" t="s">
        <v>216</v>
      </c>
      <c r="AI118" s="62" t="s">
        <v>216</v>
      </c>
      <c r="AJ118" s="62" t="s">
        <v>216</v>
      </c>
      <c r="AK118" s="62" t="s">
        <v>216</v>
      </c>
      <c r="AL118" s="62" t="s">
        <v>216</v>
      </c>
      <c r="AM118" s="62" t="s">
        <v>216</v>
      </c>
      <c r="AN118" s="62" t="s">
        <v>216</v>
      </c>
      <c r="AO118" s="63" t="s">
        <v>216</v>
      </c>
    </row>
    <row r="119" spans="1:41">
      <c r="A119" s="48">
        <f t="shared" si="7"/>
        <v>117</v>
      </c>
      <c r="B119" s="49">
        <v>118</v>
      </c>
      <c r="C119" s="50">
        <f t="shared" si="8"/>
        <v>1</v>
      </c>
      <c r="D119" s="49">
        <f>COUNTIF($L$3:$L119,$L119)</f>
        <v>6</v>
      </c>
      <c r="E119" s="51">
        <v>6</v>
      </c>
      <c r="F119" s="50" t="str">
        <f t="shared" si="9"/>
        <v>=</v>
      </c>
      <c r="G119" s="52">
        <v>2426</v>
      </c>
      <c r="H119" s="53" t="s">
        <v>855</v>
      </c>
      <c r="I119" s="53" t="s">
        <v>1108</v>
      </c>
      <c r="J119" s="53" t="s">
        <v>1107</v>
      </c>
      <c r="K119" s="54">
        <v>1983</v>
      </c>
      <c r="L119" s="64" t="s">
        <v>229</v>
      </c>
      <c r="M119" s="55" t="s">
        <v>55</v>
      </c>
      <c r="N119" s="56">
        <v>6</v>
      </c>
      <c r="O119" s="57">
        <v>914.5</v>
      </c>
      <c r="P119" s="57">
        <f>IFERROR( VLOOKUP($G119,Liga16_1!$B:$Q,16,0), "")</f>
        <v>851</v>
      </c>
      <c r="Q119" s="58">
        <f t="shared" si="10"/>
        <v>818.75</v>
      </c>
      <c r="R119" s="59">
        <f t="shared" si="13"/>
        <v>882.75</v>
      </c>
      <c r="S119" s="60" t="s">
        <v>216</v>
      </c>
      <c r="T119" s="61" t="s">
        <v>216</v>
      </c>
      <c r="U119" s="61" t="s">
        <v>216</v>
      </c>
      <c r="V119" s="61" t="s">
        <v>216</v>
      </c>
      <c r="W119" s="61" t="s">
        <v>216</v>
      </c>
      <c r="X119" s="61" t="s">
        <v>216</v>
      </c>
      <c r="Y119" s="61" t="s">
        <v>216</v>
      </c>
      <c r="Z119" s="61" t="s">
        <v>216</v>
      </c>
      <c r="AA119" s="61" t="s">
        <v>216</v>
      </c>
      <c r="AB119" s="62" t="s">
        <v>216</v>
      </c>
      <c r="AC119" s="63"/>
      <c r="AD119" s="62" t="s">
        <v>216</v>
      </c>
      <c r="AE119" s="62" t="s">
        <v>216</v>
      </c>
      <c r="AF119" s="67" t="s">
        <v>216</v>
      </c>
      <c r="AG119" s="62" t="s">
        <v>216</v>
      </c>
      <c r="AH119" s="62" t="s">
        <v>216</v>
      </c>
      <c r="AI119" s="62" t="s">
        <v>216</v>
      </c>
      <c r="AJ119" s="62" t="s">
        <v>216</v>
      </c>
      <c r="AK119" s="62" t="s">
        <v>216</v>
      </c>
      <c r="AL119" s="62" t="s">
        <v>216</v>
      </c>
      <c r="AM119" s="62" t="s">
        <v>216</v>
      </c>
      <c r="AN119" s="62" t="s">
        <v>216</v>
      </c>
      <c r="AO119" s="63">
        <v>-64</v>
      </c>
    </row>
    <row r="120" spans="1:41">
      <c r="A120" s="48">
        <f t="shared" si="7"/>
        <v>118</v>
      </c>
      <c r="B120" s="49">
        <v>119</v>
      </c>
      <c r="C120" s="50">
        <f t="shared" si="8"/>
        <v>1</v>
      </c>
      <c r="D120" s="49">
        <f>COUNTIF($L$3:$L120,$L120)</f>
        <v>7</v>
      </c>
      <c r="E120" s="51">
        <v>7</v>
      </c>
      <c r="F120" s="50" t="str">
        <f t="shared" si="9"/>
        <v>=</v>
      </c>
      <c r="G120" s="52">
        <v>10061</v>
      </c>
      <c r="H120" s="53" t="s">
        <v>501</v>
      </c>
      <c r="I120" s="53" t="s">
        <v>1130</v>
      </c>
      <c r="J120" s="53" t="s">
        <v>1107</v>
      </c>
      <c r="K120" s="54">
        <v>1976</v>
      </c>
      <c r="L120" s="64" t="s">
        <v>232</v>
      </c>
      <c r="M120" s="55" t="s">
        <v>52</v>
      </c>
      <c r="N120" s="56">
        <v>6</v>
      </c>
      <c r="O120" s="57">
        <v>815</v>
      </c>
      <c r="P120" s="57">
        <f>IFERROR( VLOOKUP($G120,Liga16_1!$B:$Q,16,0), "")</f>
        <v>822</v>
      </c>
      <c r="Q120" s="58">
        <f t="shared" si="10"/>
        <v>818.5</v>
      </c>
      <c r="R120" s="59">
        <f t="shared" si="13"/>
        <v>818.5</v>
      </c>
      <c r="S120" s="60" t="s">
        <v>216</v>
      </c>
      <c r="T120" s="61" t="s">
        <v>216</v>
      </c>
      <c r="U120" s="61">
        <v>25</v>
      </c>
      <c r="V120" s="61" t="s">
        <v>216</v>
      </c>
      <c r="W120" s="61">
        <v>-85</v>
      </c>
      <c r="X120" s="61" t="s">
        <v>216</v>
      </c>
      <c r="Y120" s="61" t="s">
        <v>216</v>
      </c>
      <c r="Z120" s="61" t="s">
        <v>216</v>
      </c>
      <c r="AA120" s="61">
        <v>-13</v>
      </c>
      <c r="AB120" s="62" t="s">
        <v>216</v>
      </c>
      <c r="AC120" s="63"/>
      <c r="AD120" s="62" t="s">
        <v>216</v>
      </c>
      <c r="AE120" s="62" t="s">
        <v>216</v>
      </c>
      <c r="AF120" s="67" t="s">
        <v>216</v>
      </c>
      <c r="AG120" s="62" t="s">
        <v>216</v>
      </c>
      <c r="AH120" s="62" t="s">
        <v>216</v>
      </c>
      <c r="AI120" s="62" t="s">
        <v>216</v>
      </c>
      <c r="AJ120" s="62" t="s">
        <v>216</v>
      </c>
      <c r="AK120" s="62" t="s">
        <v>216</v>
      </c>
      <c r="AL120" s="62" t="s">
        <v>216</v>
      </c>
      <c r="AM120" s="62" t="s">
        <v>216</v>
      </c>
      <c r="AN120" s="62" t="s">
        <v>216</v>
      </c>
      <c r="AO120" s="63" t="s">
        <v>216</v>
      </c>
    </row>
    <row r="121" spans="1:41">
      <c r="A121" s="48">
        <f t="shared" si="7"/>
        <v>119</v>
      </c>
      <c r="B121" s="49">
        <v>120</v>
      </c>
      <c r="C121" s="50">
        <f t="shared" si="8"/>
        <v>1</v>
      </c>
      <c r="D121" s="49">
        <f>COUNTIF($L$3:$L121,$L121)</f>
        <v>7</v>
      </c>
      <c r="E121" s="51">
        <v>7</v>
      </c>
      <c r="F121" s="50" t="str">
        <f t="shared" si="9"/>
        <v>=</v>
      </c>
      <c r="G121" s="52">
        <v>3414</v>
      </c>
      <c r="H121" s="53" t="s">
        <v>528</v>
      </c>
      <c r="I121" s="53" t="s">
        <v>1112</v>
      </c>
      <c r="J121" s="53" t="s">
        <v>1107</v>
      </c>
      <c r="K121" s="54">
        <v>1989</v>
      </c>
      <c r="L121" s="64" t="s">
        <v>229</v>
      </c>
      <c r="M121" s="55" t="s">
        <v>55</v>
      </c>
      <c r="N121" s="56">
        <v>6</v>
      </c>
      <c r="O121" s="57">
        <v>832</v>
      </c>
      <c r="P121" s="57">
        <f>IFERROR( VLOOKUP($G121,Liga16_1!$B:$Q,16,0), "")</f>
        <v>805</v>
      </c>
      <c r="Q121" s="58">
        <f t="shared" si="10"/>
        <v>818.5</v>
      </c>
      <c r="R121" s="59">
        <f t="shared" si="13"/>
        <v>818.5</v>
      </c>
      <c r="S121" s="60" t="s">
        <v>216</v>
      </c>
      <c r="T121" s="61" t="s">
        <v>216</v>
      </c>
      <c r="U121" s="61" t="s">
        <v>216</v>
      </c>
      <c r="V121" s="61" t="s">
        <v>216</v>
      </c>
      <c r="W121" s="61" t="s">
        <v>216</v>
      </c>
      <c r="X121" s="61" t="s">
        <v>216</v>
      </c>
      <c r="Y121" s="61">
        <v>0</v>
      </c>
      <c r="Z121" s="61" t="s">
        <v>216</v>
      </c>
      <c r="AA121" s="61" t="s">
        <v>216</v>
      </c>
      <c r="AB121" s="62" t="s">
        <v>216</v>
      </c>
      <c r="AC121" s="63"/>
      <c r="AD121" s="62" t="s">
        <v>216</v>
      </c>
      <c r="AE121" s="62" t="s">
        <v>216</v>
      </c>
      <c r="AF121" s="67" t="s">
        <v>216</v>
      </c>
      <c r="AG121" s="62" t="s">
        <v>216</v>
      </c>
      <c r="AH121" s="62" t="s">
        <v>216</v>
      </c>
      <c r="AI121" s="62" t="s">
        <v>216</v>
      </c>
      <c r="AJ121" s="62" t="s">
        <v>216</v>
      </c>
      <c r="AK121" s="62" t="s">
        <v>216</v>
      </c>
      <c r="AL121" s="62" t="s">
        <v>216</v>
      </c>
      <c r="AM121" s="62" t="s">
        <v>216</v>
      </c>
      <c r="AN121" s="62" t="s">
        <v>216</v>
      </c>
      <c r="AO121" s="63" t="s">
        <v>216</v>
      </c>
    </row>
    <row r="122" spans="1:41">
      <c r="A122" s="48">
        <f t="shared" si="7"/>
        <v>120</v>
      </c>
      <c r="B122" s="49">
        <v>121</v>
      </c>
      <c r="C122" s="50">
        <f t="shared" si="8"/>
        <v>1</v>
      </c>
      <c r="D122" s="49">
        <f>COUNTIF($L$3:$L122,$L122)</f>
        <v>13</v>
      </c>
      <c r="E122" s="51">
        <v>13</v>
      </c>
      <c r="F122" s="50" t="str">
        <f t="shared" si="9"/>
        <v>=</v>
      </c>
      <c r="G122" s="52">
        <v>8605</v>
      </c>
      <c r="H122" s="53" t="s">
        <v>611</v>
      </c>
      <c r="I122" s="53" t="s">
        <v>1147</v>
      </c>
      <c r="J122" s="53" t="s">
        <v>1107</v>
      </c>
      <c r="K122" s="54">
        <v>1964</v>
      </c>
      <c r="L122" s="64" t="s">
        <v>234</v>
      </c>
      <c r="M122" s="55" t="s">
        <v>52</v>
      </c>
      <c r="N122" s="56">
        <v>6</v>
      </c>
      <c r="O122" s="57">
        <v>817</v>
      </c>
      <c r="P122" s="57" t="str">
        <f>IFERROR( VLOOKUP($G122,Liga16_1!$B:$Q,16,0), "")</f>
        <v/>
      </c>
      <c r="Q122" s="58">
        <f t="shared" si="10"/>
        <v>817</v>
      </c>
      <c r="R122" s="59">
        <f t="shared" si="13"/>
        <v>817</v>
      </c>
      <c r="S122" s="60" t="s">
        <v>216</v>
      </c>
      <c r="T122" s="61" t="s">
        <v>216</v>
      </c>
      <c r="U122" s="61" t="s">
        <v>216</v>
      </c>
      <c r="V122" s="61" t="s">
        <v>216</v>
      </c>
      <c r="W122" s="61">
        <v>-2</v>
      </c>
      <c r="X122" s="61" t="s">
        <v>216</v>
      </c>
      <c r="Y122" s="61" t="s">
        <v>216</v>
      </c>
      <c r="Z122" s="61" t="s">
        <v>216</v>
      </c>
      <c r="AA122" s="61" t="s">
        <v>216</v>
      </c>
      <c r="AB122" s="62" t="s">
        <v>216</v>
      </c>
      <c r="AC122" s="63"/>
      <c r="AD122" s="62" t="s">
        <v>216</v>
      </c>
      <c r="AE122" s="62" t="s">
        <v>216</v>
      </c>
      <c r="AF122" s="67" t="s">
        <v>216</v>
      </c>
      <c r="AG122" s="62" t="s">
        <v>216</v>
      </c>
      <c r="AH122" s="62" t="s">
        <v>216</v>
      </c>
      <c r="AI122" s="62" t="s">
        <v>216</v>
      </c>
      <c r="AJ122" s="62" t="s">
        <v>216</v>
      </c>
      <c r="AK122" s="62" t="s">
        <v>216</v>
      </c>
      <c r="AL122" s="62" t="s">
        <v>216</v>
      </c>
      <c r="AM122" s="62" t="s">
        <v>216</v>
      </c>
      <c r="AN122" s="62" t="s">
        <v>216</v>
      </c>
      <c r="AO122" s="63" t="s">
        <v>216</v>
      </c>
    </row>
    <row r="123" spans="1:41">
      <c r="A123" s="48">
        <f t="shared" si="7"/>
        <v>121</v>
      </c>
      <c r="B123" s="49">
        <v>122</v>
      </c>
      <c r="C123" s="50">
        <f t="shared" si="8"/>
        <v>1</v>
      </c>
      <c r="D123" s="49">
        <f>COUNTIF($L$3:$L123,$L123)</f>
        <v>14</v>
      </c>
      <c r="E123" s="51">
        <v>14</v>
      </c>
      <c r="F123" s="50" t="str">
        <f t="shared" si="9"/>
        <v>=</v>
      </c>
      <c r="G123" s="52" t="s">
        <v>15</v>
      </c>
      <c r="H123" s="53" t="s">
        <v>1156</v>
      </c>
      <c r="I123" s="53" t="s">
        <v>1157</v>
      </c>
      <c r="J123" s="53" t="s">
        <v>1158</v>
      </c>
      <c r="K123" s="54">
        <v>1966</v>
      </c>
      <c r="L123" s="64" t="s">
        <v>234</v>
      </c>
      <c r="M123" s="55" t="s">
        <v>52</v>
      </c>
      <c r="N123" s="56">
        <v>6</v>
      </c>
      <c r="O123" s="57">
        <v>814</v>
      </c>
      <c r="P123" s="57" t="str">
        <f>IFERROR( VLOOKUP($G123,Liga16_1!$B:$Q,16,0), "")</f>
        <v/>
      </c>
      <c r="Q123" s="58">
        <f t="shared" si="10"/>
        <v>814</v>
      </c>
      <c r="R123" s="59">
        <f t="shared" si="13"/>
        <v>814</v>
      </c>
      <c r="S123" s="60">
        <v>25</v>
      </c>
      <c r="T123" s="61">
        <v>-6</v>
      </c>
      <c r="U123" s="61">
        <v>-9</v>
      </c>
      <c r="V123" s="61" t="s">
        <v>216</v>
      </c>
      <c r="W123" s="61" t="s">
        <v>216</v>
      </c>
      <c r="X123" s="61" t="s">
        <v>216</v>
      </c>
      <c r="Y123" s="61" t="s">
        <v>216</v>
      </c>
      <c r="Z123" s="61" t="s">
        <v>216</v>
      </c>
      <c r="AA123" s="61" t="s">
        <v>216</v>
      </c>
      <c r="AB123" s="62" t="s">
        <v>216</v>
      </c>
      <c r="AC123" s="63"/>
      <c r="AD123" s="62" t="s">
        <v>216</v>
      </c>
      <c r="AE123" s="62" t="s">
        <v>216</v>
      </c>
      <c r="AF123" s="67" t="s">
        <v>216</v>
      </c>
      <c r="AG123" s="62" t="s">
        <v>216</v>
      </c>
      <c r="AH123" s="62" t="s">
        <v>216</v>
      </c>
      <c r="AI123" s="62" t="s">
        <v>216</v>
      </c>
      <c r="AJ123" s="62" t="s">
        <v>216</v>
      </c>
      <c r="AK123" s="62" t="s">
        <v>216</v>
      </c>
      <c r="AL123" s="62" t="s">
        <v>216</v>
      </c>
      <c r="AM123" s="62" t="s">
        <v>216</v>
      </c>
      <c r="AN123" s="62" t="s">
        <v>216</v>
      </c>
      <c r="AO123" s="63" t="s">
        <v>216</v>
      </c>
    </row>
    <row r="124" spans="1:41">
      <c r="A124" s="48">
        <f t="shared" si="7"/>
        <v>122</v>
      </c>
      <c r="B124" s="49">
        <v>123</v>
      </c>
      <c r="C124" s="50">
        <f t="shared" si="8"/>
        <v>1</v>
      </c>
      <c r="D124" s="49">
        <f>COUNTIF($L$3:$L124,$L124)</f>
        <v>11</v>
      </c>
      <c r="E124" s="51">
        <v>11</v>
      </c>
      <c r="F124" s="50" t="str">
        <f t="shared" si="9"/>
        <v>=</v>
      </c>
      <c r="G124" s="52" t="s">
        <v>19</v>
      </c>
      <c r="H124" s="53" t="s">
        <v>1159</v>
      </c>
      <c r="I124" s="53" t="s">
        <v>1160</v>
      </c>
      <c r="J124" s="53" t="s">
        <v>1122</v>
      </c>
      <c r="K124" s="54">
        <v>2001</v>
      </c>
      <c r="L124" s="64" t="s">
        <v>226</v>
      </c>
      <c r="M124" s="55" t="s">
        <v>52</v>
      </c>
      <c r="N124" s="56">
        <v>6</v>
      </c>
      <c r="O124" s="57">
        <v>812</v>
      </c>
      <c r="P124" s="57" t="str">
        <f>IFERROR( VLOOKUP($G124,Liga16_1!$B:$Q,16,0), "")</f>
        <v/>
      </c>
      <c r="Q124" s="58">
        <f t="shared" si="10"/>
        <v>812</v>
      </c>
      <c r="R124" s="59">
        <f t="shared" si="13"/>
        <v>812</v>
      </c>
      <c r="S124" s="60" t="s">
        <v>216</v>
      </c>
      <c r="T124" s="61" t="s">
        <v>216</v>
      </c>
      <c r="U124" s="61" t="s">
        <v>216</v>
      </c>
      <c r="V124" s="61" t="s">
        <v>216</v>
      </c>
      <c r="W124" s="61" t="s">
        <v>216</v>
      </c>
      <c r="X124" s="61" t="s">
        <v>216</v>
      </c>
      <c r="Y124" s="61">
        <v>32</v>
      </c>
      <c r="Z124" s="61" t="s">
        <v>216</v>
      </c>
      <c r="AA124" s="61" t="s">
        <v>216</v>
      </c>
      <c r="AB124" s="62" t="s">
        <v>216</v>
      </c>
      <c r="AC124" s="63"/>
      <c r="AD124" s="62" t="s">
        <v>216</v>
      </c>
      <c r="AE124" s="62" t="s">
        <v>216</v>
      </c>
      <c r="AF124" s="67" t="s">
        <v>216</v>
      </c>
      <c r="AG124" s="62" t="s">
        <v>216</v>
      </c>
      <c r="AH124" s="62" t="s">
        <v>216</v>
      </c>
      <c r="AI124" s="62" t="s">
        <v>216</v>
      </c>
      <c r="AJ124" s="62" t="s">
        <v>216</v>
      </c>
      <c r="AK124" s="62" t="s">
        <v>216</v>
      </c>
      <c r="AL124" s="62" t="s">
        <v>216</v>
      </c>
      <c r="AM124" s="62" t="s">
        <v>216</v>
      </c>
      <c r="AN124" s="62" t="s">
        <v>216</v>
      </c>
      <c r="AO124" s="63" t="s">
        <v>216</v>
      </c>
    </row>
    <row r="125" spans="1:41">
      <c r="A125" s="48">
        <f t="shared" si="7"/>
        <v>123</v>
      </c>
      <c r="B125" s="49">
        <v>124</v>
      </c>
      <c r="C125" s="50">
        <f t="shared" si="8"/>
        <v>1</v>
      </c>
      <c r="D125" s="49">
        <f>COUNTIF($L$3:$L125,$L125)</f>
        <v>8</v>
      </c>
      <c r="E125" s="51">
        <v>8</v>
      </c>
      <c r="F125" s="50" t="str">
        <f t="shared" si="9"/>
        <v>=</v>
      </c>
      <c r="G125" s="52">
        <v>2046</v>
      </c>
      <c r="H125" s="53" t="s">
        <v>668</v>
      </c>
      <c r="I125" s="53" t="s">
        <v>1109</v>
      </c>
      <c r="J125" s="53" t="s">
        <v>1107</v>
      </c>
      <c r="K125" s="54">
        <v>1980</v>
      </c>
      <c r="L125" s="64" t="s">
        <v>229</v>
      </c>
      <c r="M125" s="55" t="s">
        <v>55</v>
      </c>
      <c r="N125" s="56">
        <v>6</v>
      </c>
      <c r="O125" s="57">
        <v>836.5</v>
      </c>
      <c r="P125" s="57">
        <f>IFERROR( VLOOKUP($G125,Liga16_1!$B:$Q,16,0), "")</f>
        <v>785</v>
      </c>
      <c r="Q125" s="58">
        <f t="shared" si="10"/>
        <v>810.75</v>
      </c>
      <c r="R125" s="59">
        <f t="shared" si="13"/>
        <v>810.75</v>
      </c>
      <c r="S125" s="60" t="s">
        <v>216</v>
      </c>
      <c r="T125" s="61" t="s">
        <v>216</v>
      </c>
      <c r="U125" s="61" t="s">
        <v>216</v>
      </c>
      <c r="V125" s="61" t="s">
        <v>216</v>
      </c>
      <c r="W125" s="61">
        <v>1</v>
      </c>
      <c r="X125" s="61" t="s">
        <v>216</v>
      </c>
      <c r="Y125" s="61" t="s">
        <v>216</v>
      </c>
      <c r="Z125" s="61" t="s">
        <v>216</v>
      </c>
      <c r="AA125" s="61" t="s">
        <v>216</v>
      </c>
      <c r="AB125" s="62" t="s">
        <v>216</v>
      </c>
      <c r="AC125" s="63"/>
      <c r="AD125" s="62" t="s">
        <v>216</v>
      </c>
      <c r="AE125" s="62" t="s">
        <v>216</v>
      </c>
      <c r="AF125" s="67" t="s">
        <v>216</v>
      </c>
      <c r="AG125" s="62" t="s">
        <v>216</v>
      </c>
      <c r="AH125" s="62" t="s">
        <v>216</v>
      </c>
      <c r="AI125" s="62" t="s">
        <v>216</v>
      </c>
      <c r="AJ125" s="62" t="s">
        <v>216</v>
      </c>
      <c r="AK125" s="62" t="s">
        <v>216</v>
      </c>
      <c r="AL125" s="62" t="s">
        <v>216</v>
      </c>
      <c r="AM125" s="62" t="s">
        <v>216</v>
      </c>
      <c r="AN125" s="62" t="s">
        <v>216</v>
      </c>
      <c r="AO125" s="63" t="s">
        <v>216</v>
      </c>
    </row>
    <row r="126" spans="1:41">
      <c r="A126" s="48">
        <f t="shared" si="7"/>
        <v>124</v>
      </c>
      <c r="B126" s="49">
        <v>125</v>
      </c>
      <c r="C126" s="50">
        <f t="shared" si="8"/>
        <v>1</v>
      </c>
      <c r="D126" s="49">
        <f>COUNTIF($L$3:$L126,$L126)</f>
        <v>8</v>
      </c>
      <c r="E126" s="51">
        <v>8</v>
      </c>
      <c r="F126" s="50" t="str">
        <f t="shared" si="9"/>
        <v>=</v>
      </c>
      <c r="G126" s="52">
        <v>15585</v>
      </c>
      <c r="H126" s="53" t="s">
        <v>444</v>
      </c>
      <c r="I126" s="53" t="s">
        <v>1115</v>
      </c>
      <c r="J126" s="53" t="s">
        <v>1107</v>
      </c>
      <c r="K126" s="54">
        <v>1971</v>
      </c>
      <c r="L126" s="64" t="s">
        <v>232</v>
      </c>
      <c r="M126" s="55" t="s">
        <v>52</v>
      </c>
      <c r="N126" s="56">
        <v>6</v>
      </c>
      <c r="O126" s="57">
        <v>770.5</v>
      </c>
      <c r="P126" s="57" t="str">
        <f>IFERROR( VLOOKUP($G126,Liga16_1!$B:$Q,16,0), "")</f>
        <v/>
      </c>
      <c r="Q126" s="58">
        <f t="shared" si="10"/>
        <v>808.5</v>
      </c>
      <c r="R126" s="59">
        <f t="shared" si="13"/>
        <v>770.5</v>
      </c>
      <c r="S126" s="60" t="s">
        <v>216</v>
      </c>
      <c r="T126" s="61" t="s">
        <v>216</v>
      </c>
      <c r="U126" s="61" t="s">
        <v>216</v>
      </c>
      <c r="V126" s="61">
        <v>8</v>
      </c>
      <c r="W126" s="61">
        <v>-2</v>
      </c>
      <c r="X126" s="61">
        <v>34</v>
      </c>
      <c r="Y126" s="61" t="s">
        <v>216</v>
      </c>
      <c r="Z126" s="61" t="s">
        <v>216</v>
      </c>
      <c r="AA126" s="61" t="s">
        <v>216</v>
      </c>
      <c r="AB126" s="62" t="s">
        <v>216</v>
      </c>
      <c r="AC126" s="63"/>
      <c r="AD126" s="62" t="s">
        <v>216</v>
      </c>
      <c r="AE126" s="62" t="s">
        <v>216</v>
      </c>
      <c r="AF126" s="67" t="s">
        <v>216</v>
      </c>
      <c r="AG126" s="62" t="s">
        <v>216</v>
      </c>
      <c r="AH126" s="62" t="s">
        <v>216</v>
      </c>
      <c r="AI126" s="62" t="s">
        <v>216</v>
      </c>
      <c r="AJ126" s="62" t="s">
        <v>216</v>
      </c>
      <c r="AK126" s="62">
        <v>38</v>
      </c>
      <c r="AL126" s="62" t="s">
        <v>216</v>
      </c>
      <c r="AM126" s="62" t="s">
        <v>216</v>
      </c>
      <c r="AN126" s="62" t="s">
        <v>216</v>
      </c>
      <c r="AO126" s="63" t="s">
        <v>216</v>
      </c>
    </row>
    <row r="127" spans="1:41">
      <c r="A127" s="48">
        <f t="shared" si="7"/>
        <v>125</v>
      </c>
      <c r="B127" s="49">
        <v>126</v>
      </c>
      <c r="C127" s="50">
        <f t="shared" si="8"/>
        <v>1</v>
      </c>
      <c r="D127" s="49">
        <f>COUNTIF($L$3:$L127,$L127)</f>
        <v>40</v>
      </c>
      <c r="E127" s="51">
        <v>40</v>
      </c>
      <c r="F127" s="50" t="str">
        <f t="shared" si="9"/>
        <v>=</v>
      </c>
      <c r="G127" s="52">
        <v>1990</v>
      </c>
      <c r="H127" s="53" t="s">
        <v>495</v>
      </c>
      <c r="I127" s="53" t="s">
        <v>1114</v>
      </c>
      <c r="J127" s="53" t="s">
        <v>1107</v>
      </c>
      <c r="K127" s="54">
        <v>1979</v>
      </c>
      <c r="L127" s="64" t="s">
        <v>230</v>
      </c>
      <c r="M127" s="55" t="s">
        <v>52</v>
      </c>
      <c r="N127" s="56">
        <v>6</v>
      </c>
      <c r="O127" s="57">
        <v>843</v>
      </c>
      <c r="P127" s="57">
        <f>IFERROR( VLOOKUP($G127,Liga16_1!$B:$Q,16,0), "")</f>
        <v>774</v>
      </c>
      <c r="Q127" s="58">
        <f t="shared" si="10"/>
        <v>808.5</v>
      </c>
      <c r="R127" s="59">
        <f t="shared" si="13"/>
        <v>808.5</v>
      </c>
      <c r="S127" s="60" t="s">
        <v>216</v>
      </c>
      <c r="T127" s="61" t="s">
        <v>216</v>
      </c>
      <c r="U127" s="61" t="s">
        <v>216</v>
      </c>
      <c r="V127" s="61" t="s">
        <v>216</v>
      </c>
      <c r="W127" s="61" t="s">
        <v>216</v>
      </c>
      <c r="X127" s="61" t="s">
        <v>216</v>
      </c>
      <c r="Y127" s="61" t="s">
        <v>216</v>
      </c>
      <c r="Z127" s="61" t="s">
        <v>216</v>
      </c>
      <c r="AA127" s="61" t="s">
        <v>216</v>
      </c>
      <c r="AB127" s="62" t="s">
        <v>216</v>
      </c>
      <c r="AC127" s="63"/>
      <c r="AD127" s="62" t="s">
        <v>216</v>
      </c>
      <c r="AE127" s="62" t="s">
        <v>216</v>
      </c>
      <c r="AF127" s="67" t="s">
        <v>216</v>
      </c>
      <c r="AG127" s="62" t="s">
        <v>216</v>
      </c>
      <c r="AH127" s="62" t="s">
        <v>216</v>
      </c>
      <c r="AI127" s="62" t="s">
        <v>216</v>
      </c>
      <c r="AJ127" s="62" t="s">
        <v>216</v>
      </c>
      <c r="AK127" s="62" t="s">
        <v>216</v>
      </c>
      <c r="AL127" s="62" t="s">
        <v>216</v>
      </c>
      <c r="AM127" s="62" t="s">
        <v>216</v>
      </c>
      <c r="AN127" s="62" t="s">
        <v>216</v>
      </c>
      <c r="AO127" s="63" t="s">
        <v>216</v>
      </c>
    </row>
    <row r="128" spans="1:41">
      <c r="A128" s="48">
        <f t="shared" si="7"/>
        <v>126</v>
      </c>
      <c r="B128" s="49">
        <v>127</v>
      </c>
      <c r="C128" s="50">
        <f t="shared" si="8"/>
        <v>1</v>
      </c>
      <c r="D128" s="49">
        <f>COUNTIF($L$3:$L128,$L128)</f>
        <v>15</v>
      </c>
      <c r="E128" s="51">
        <v>15</v>
      </c>
      <c r="F128" s="50" t="str">
        <f t="shared" si="9"/>
        <v>=</v>
      </c>
      <c r="G128" s="52">
        <v>595</v>
      </c>
      <c r="H128" s="53" t="s">
        <v>826</v>
      </c>
      <c r="I128" s="53" t="s">
        <v>1149</v>
      </c>
      <c r="J128" s="53" t="s">
        <v>1107</v>
      </c>
      <c r="K128" s="54">
        <v>1959</v>
      </c>
      <c r="L128" s="64" t="s">
        <v>234</v>
      </c>
      <c r="M128" s="55" t="s">
        <v>52</v>
      </c>
      <c r="N128" s="56">
        <v>6</v>
      </c>
      <c r="O128" s="57">
        <v>782</v>
      </c>
      <c r="P128" s="57" t="str">
        <f>IFERROR( VLOOKUP($G128,Liga16_1!$B:$Q,16,0), "")</f>
        <v/>
      </c>
      <c r="Q128" s="58">
        <f t="shared" si="10"/>
        <v>802</v>
      </c>
      <c r="R128" s="59">
        <f t="shared" si="13"/>
        <v>782</v>
      </c>
      <c r="S128" s="60" t="s">
        <v>216</v>
      </c>
      <c r="T128" s="61" t="s">
        <v>216</v>
      </c>
      <c r="U128" s="61">
        <v>-14</v>
      </c>
      <c r="V128" s="61">
        <v>0</v>
      </c>
      <c r="W128" s="61">
        <v>-12</v>
      </c>
      <c r="X128" s="61" t="s">
        <v>216</v>
      </c>
      <c r="Y128" s="61" t="s">
        <v>216</v>
      </c>
      <c r="Z128" s="61">
        <v>-24</v>
      </c>
      <c r="AA128" s="61">
        <v>-8</v>
      </c>
      <c r="AB128" s="62" t="s">
        <v>216</v>
      </c>
      <c r="AC128" s="63"/>
      <c r="AD128" s="62" t="s">
        <v>216</v>
      </c>
      <c r="AE128" s="62" t="s">
        <v>216</v>
      </c>
      <c r="AF128" s="67" t="s">
        <v>216</v>
      </c>
      <c r="AG128" s="62" t="s">
        <v>216</v>
      </c>
      <c r="AH128" s="62" t="s">
        <v>216</v>
      </c>
      <c r="AI128" s="62" t="s">
        <v>216</v>
      </c>
      <c r="AJ128" s="62" t="s">
        <v>216</v>
      </c>
      <c r="AK128" s="62" t="s">
        <v>216</v>
      </c>
      <c r="AL128" s="62">
        <v>20</v>
      </c>
      <c r="AM128" s="62" t="s">
        <v>216</v>
      </c>
      <c r="AN128" s="62" t="s">
        <v>216</v>
      </c>
      <c r="AO128" s="63" t="s">
        <v>216</v>
      </c>
    </row>
    <row r="129" spans="1:41">
      <c r="A129" s="48">
        <f t="shared" si="7"/>
        <v>127</v>
      </c>
      <c r="B129" s="49">
        <v>128</v>
      </c>
      <c r="C129" s="50">
        <f t="shared" si="8"/>
        <v>1</v>
      </c>
      <c r="D129" s="49">
        <f>COUNTIF($L$3:$L129,$L129)</f>
        <v>23</v>
      </c>
      <c r="E129" s="51">
        <v>24</v>
      </c>
      <c r="F129" s="50">
        <f t="shared" si="9"/>
        <v>1</v>
      </c>
      <c r="G129" s="52">
        <v>10742</v>
      </c>
      <c r="H129" s="53" t="s">
        <v>621</v>
      </c>
      <c r="I129" s="53" t="s">
        <v>1161</v>
      </c>
      <c r="J129" s="53" t="s">
        <v>1107</v>
      </c>
      <c r="K129" s="54">
        <v>1996</v>
      </c>
      <c r="L129" s="64" t="s">
        <v>228</v>
      </c>
      <c r="M129" s="55" t="s">
        <v>52</v>
      </c>
      <c r="N129" s="56">
        <v>6</v>
      </c>
      <c r="O129" s="57">
        <v>713.5</v>
      </c>
      <c r="P129" s="57">
        <f>IFERROR( VLOOKUP($G129,Liga16_1!$B:$Q,16,0), "")</f>
        <v>889</v>
      </c>
      <c r="Q129" s="58">
        <f t="shared" si="10"/>
        <v>801.25</v>
      </c>
      <c r="R129" s="59">
        <f t="shared" si="13"/>
        <v>801.25</v>
      </c>
      <c r="S129" s="60" t="s">
        <v>216</v>
      </c>
      <c r="T129" s="61" t="s">
        <v>216</v>
      </c>
      <c r="U129" s="61" t="s">
        <v>216</v>
      </c>
      <c r="V129" s="61" t="s">
        <v>216</v>
      </c>
      <c r="W129" s="61" t="s">
        <v>216</v>
      </c>
      <c r="X129" s="61" t="s">
        <v>216</v>
      </c>
      <c r="Y129" s="61" t="s">
        <v>216</v>
      </c>
      <c r="Z129" s="61" t="s">
        <v>216</v>
      </c>
      <c r="AA129" s="61" t="s">
        <v>216</v>
      </c>
      <c r="AB129" s="62" t="s">
        <v>216</v>
      </c>
      <c r="AC129" s="63"/>
      <c r="AD129" s="62" t="s">
        <v>216</v>
      </c>
      <c r="AE129" s="62" t="s">
        <v>216</v>
      </c>
      <c r="AF129" s="67" t="s">
        <v>216</v>
      </c>
      <c r="AG129" s="62" t="s">
        <v>216</v>
      </c>
      <c r="AH129" s="62" t="s">
        <v>216</v>
      </c>
      <c r="AI129" s="62" t="s">
        <v>216</v>
      </c>
      <c r="AJ129" s="62" t="s">
        <v>216</v>
      </c>
      <c r="AK129" s="62" t="s">
        <v>216</v>
      </c>
      <c r="AL129" s="62" t="s">
        <v>216</v>
      </c>
      <c r="AM129" s="62" t="s">
        <v>216</v>
      </c>
      <c r="AN129" s="62" t="s">
        <v>216</v>
      </c>
      <c r="AO129" s="63" t="s">
        <v>216</v>
      </c>
    </row>
    <row r="130" spans="1:41">
      <c r="A130" s="48">
        <f t="shared" si="7"/>
        <v>128</v>
      </c>
      <c r="B130" s="49">
        <v>129</v>
      </c>
      <c r="C130" s="50">
        <f t="shared" si="8"/>
        <v>1</v>
      </c>
      <c r="D130" s="49">
        <f>COUNTIF($L$3:$L130,$L130)</f>
        <v>24</v>
      </c>
      <c r="E130" s="51">
        <v>25</v>
      </c>
      <c r="F130" s="50">
        <f t="shared" si="9"/>
        <v>1</v>
      </c>
      <c r="G130" s="52" t="s">
        <v>290</v>
      </c>
      <c r="H130" s="53" t="s">
        <v>1162</v>
      </c>
      <c r="I130" s="53" t="s">
        <v>1163</v>
      </c>
      <c r="J130" s="53" t="s">
        <v>1122</v>
      </c>
      <c r="K130" s="54">
        <v>1998</v>
      </c>
      <c r="L130" s="64" t="s">
        <v>228</v>
      </c>
      <c r="M130" s="55" t="s">
        <v>52</v>
      </c>
      <c r="N130" s="56">
        <v>6</v>
      </c>
      <c r="O130" s="57">
        <v>801</v>
      </c>
      <c r="P130" s="57" t="str">
        <f>IFERROR( VLOOKUP($G130,Liga16_1!$B:$Q,16,0), "")</f>
        <v/>
      </c>
      <c r="Q130" s="58">
        <f t="shared" si="10"/>
        <v>801</v>
      </c>
      <c r="R130" s="59">
        <f t="shared" si="13"/>
        <v>801</v>
      </c>
      <c r="S130" s="60" t="s">
        <v>216</v>
      </c>
      <c r="T130" s="61" t="s">
        <v>216</v>
      </c>
      <c r="U130" s="61" t="s">
        <v>216</v>
      </c>
      <c r="V130" s="61" t="s">
        <v>216</v>
      </c>
      <c r="W130" s="61" t="s">
        <v>216</v>
      </c>
      <c r="X130" s="61" t="s">
        <v>216</v>
      </c>
      <c r="Y130" s="61">
        <v>1</v>
      </c>
      <c r="Z130" s="61" t="s">
        <v>216</v>
      </c>
      <c r="AA130" s="61" t="s">
        <v>216</v>
      </c>
      <c r="AB130" s="62" t="s">
        <v>216</v>
      </c>
      <c r="AC130" s="63"/>
      <c r="AD130" s="62" t="s">
        <v>216</v>
      </c>
      <c r="AE130" s="62" t="s">
        <v>216</v>
      </c>
      <c r="AF130" s="67" t="s">
        <v>216</v>
      </c>
      <c r="AG130" s="62" t="s">
        <v>216</v>
      </c>
      <c r="AH130" s="62" t="s">
        <v>216</v>
      </c>
      <c r="AI130" s="62" t="s">
        <v>216</v>
      </c>
      <c r="AJ130" s="62" t="s">
        <v>216</v>
      </c>
      <c r="AK130" s="62" t="s">
        <v>216</v>
      </c>
      <c r="AL130" s="62" t="s">
        <v>216</v>
      </c>
      <c r="AM130" s="62" t="s">
        <v>216</v>
      </c>
      <c r="AN130" s="62" t="s">
        <v>216</v>
      </c>
      <c r="AO130" s="63" t="s">
        <v>216</v>
      </c>
    </row>
    <row r="131" spans="1:41">
      <c r="A131" s="48">
        <f t="shared" ref="A131:A194" si="14">ROW(G131)-2</f>
        <v>129</v>
      </c>
      <c r="B131" s="49">
        <v>130</v>
      </c>
      <c r="C131" s="50">
        <f t="shared" ref="C131:C194" si="15">IF(B131="","",IF(B131=A131,"=",B131-A131))</f>
        <v>1</v>
      </c>
      <c r="D131" s="49">
        <f>COUNTIF($L$3:$L131,$L131)</f>
        <v>2</v>
      </c>
      <c r="E131" s="51">
        <v>2</v>
      </c>
      <c r="F131" s="50" t="str">
        <f t="shared" ref="F131:F194" si="16">IF(E131="","",IF(E131=D131,"=",E131-D131))</f>
        <v>=</v>
      </c>
      <c r="G131" s="52" t="s">
        <v>296</v>
      </c>
      <c r="H131" s="53" t="s">
        <v>1164</v>
      </c>
      <c r="I131" s="53" t="s">
        <v>1151</v>
      </c>
      <c r="J131" s="53" t="s">
        <v>1122</v>
      </c>
      <c r="K131" s="54">
        <v>0</v>
      </c>
      <c r="L131" s="64" t="s">
        <v>1129</v>
      </c>
      <c r="M131" s="55" t="s">
        <v>52</v>
      </c>
      <c r="N131" s="56">
        <v>6</v>
      </c>
      <c r="O131" s="57">
        <v>796</v>
      </c>
      <c r="P131" s="57" t="str">
        <f>IFERROR( VLOOKUP($G131,Liga16_1!$B:$Q,16,0), "")</f>
        <v/>
      </c>
      <c r="Q131" s="58">
        <f t="shared" ref="Q131:Q194" si="17">IFERROR(SUM(R131,AB131:AO131), R131)</f>
        <v>796</v>
      </c>
      <c r="R131" s="59">
        <f t="shared" si="13"/>
        <v>796</v>
      </c>
      <c r="S131" s="60" t="s">
        <v>216</v>
      </c>
      <c r="T131" s="61" t="s">
        <v>216</v>
      </c>
      <c r="U131" s="61" t="s">
        <v>216</v>
      </c>
      <c r="V131" s="61" t="s">
        <v>216</v>
      </c>
      <c r="W131" s="61" t="s">
        <v>216</v>
      </c>
      <c r="X131" s="61" t="s">
        <v>216</v>
      </c>
      <c r="Y131" s="61">
        <v>-54</v>
      </c>
      <c r="Z131" s="61" t="s">
        <v>216</v>
      </c>
      <c r="AA131" s="61" t="s">
        <v>216</v>
      </c>
      <c r="AB131" s="62" t="s">
        <v>216</v>
      </c>
      <c r="AC131" s="63"/>
      <c r="AD131" s="62" t="s">
        <v>216</v>
      </c>
      <c r="AE131" s="62" t="s">
        <v>216</v>
      </c>
      <c r="AF131" s="67" t="s">
        <v>216</v>
      </c>
      <c r="AG131" s="62" t="s">
        <v>216</v>
      </c>
      <c r="AH131" s="62" t="s">
        <v>216</v>
      </c>
      <c r="AI131" s="62" t="s">
        <v>216</v>
      </c>
      <c r="AJ131" s="62" t="s">
        <v>216</v>
      </c>
      <c r="AK131" s="62" t="s">
        <v>216</v>
      </c>
      <c r="AL131" s="62" t="s">
        <v>216</v>
      </c>
      <c r="AM131" s="62" t="s">
        <v>216</v>
      </c>
      <c r="AN131" s="62" t="s">
        <v>216</v>
      </c>
      <c r="AO131" s="63" t="s">
        <v>216</v>
      </c>
    </row>
    <row r="132" spans="1:41">
      <c r="A132" s="48">
        <f t="shared" si="14"/>
        <v>130</v>
      </c>
      <c r="B132" s="49">
        <v>131</v>
      </c>
      <c r="C132" s="50">
        <f t="shared" si="15"/>
        <v>1</v>
      </c>
      <c r="D132" s="49">
        <f>COUNTIF($L$3:$L132,$L132)</f>
        <v>25</v>
      </c>
      <c r="E132" s="51">
        <v>26</v>
      </c>
      <c r="F132" s="50">
        <f t="shared" si="16"/>
        <v>1</v>
      </c>
      <c r="G132" s="52">
        <v>18048</v>
      </c>
      <c r="H132" s="53" t="s">
        <v>513</v>
      </c>
      <c r="I132" s="53" t="s">
        <v>1123</v>
      </c>
      <c r="J132" s="53" t="s">
        <v>1107</v>
      </c>
      <c r="K132" s="54">
        <v>1997</v>
      </c>
      <c r="L132" s="64" t="s">
        <v>228</v>
      </c>
      <c r="M132" s="55" t="s">
        <v>52</v>
      </c>
      <c r="N132" s="56">
        <v>6</v>
      </c>
      <c r="O132" s="57">
        <v>828</v>
      </c>
      <c r="P132" s="57">
        <f>IFERROR( VLOOKUP($G132,Liga16_1!$B:$Q,16,0), "")</f>
        <v>720</v>
      </c>
      <c r="Q132" s="58">
        <f t="shared" si="17"/>
        <v>795</v>
      </c>
      <c r="R132" s="59">
        <f t="shared" si="13"/>
        <v>774</v>
      </c>
      <c r="S132" s="60">
        <v>-14</v>
      </c>
      <c r="T132" s="61">
        <v>30</v>
      </c>
      <c r="U132" s="61">
        <v>5</v>
      </c>
      <c r="V132" s="61">
        <v>57</v>
      </c>
      <c r="W132" s="61">
        <v>14</v>
      </c>
      <c r="X132" s="61" t="s">
        <v>216</v>
      </c>
      <c r="Y132" s="61">
        <v>14</v>
      </c>
      <c r="Z132" s="61">
        <v>-8</v>
      </c>
      <c r="AA132" s="61" t="s">
        <v>216</v>
      </c>
      <c r="AB132" s="62" t="s">
        <v>216</v>
      </c>
      <c r="AC132" s="63"/>
      <c r="AD132" s="62" t="s">
        <v>216</v>
      </c>
      <c r="AE132" s="62" t="s">
        <v>216</v>
      </c>
      <c r="AF132" s="67" t="s">
        <v>216</v>
      </c>
      <c r="AG132" s="62" t="s">
        <v>216</v>
      </c>
      <c r="AH132" s="62" t="s">
        <v>216</v>
      </c>
      <c r="AI132" s="62">
        <v>21</v>
      </c>
      <c r="AJ132" s="62" t="s">
        <v>216</v>
      </c>
      <c r="AK132" s="62" t="s">
        <v>216</v>
      </c>
      <c r="AL132" s="62" t="s">
        <v>216</v>
      </c>
      <c r="AM132" s="62" t="s">
        <v>216</v>
      </c>
      <c r="AN132" s="62" t="s">
        <v>216</v>
      </c>
      <c r="AO132" s="63" t="s">
        <v>216</v>
      </c>
    </row>
    <row r="133" spans="1:41">
      <c r="A133" s="48">
        <f t="shared" si="14"/>
        <v>131</v>
      </c>
      <c r="B133" s="49">
        <v>137</v>
      </c>
      <c r="C133" s="50">
        <f t="shared" si="15"/>
        <v>6</v>
      </c>
      <c r="D133" s="49">
        <f>COUNTIF($L$3:$L133,$L133)</f>
        <v>6</v>
      </c>
      <c r="E133" s="51">
        <v>8</v>
      </c>
      <c r="F133" s="50">
        <f t="shared" si="16"/>
        <v>2</v>
      </c>
      <c r="G133" s="52">
        <v>15945</v>
      </c>
      <c r="H133" s="53" t="s">
        <v>578</v>
      </c>
      <c r="I133" s="53" t="s">
        <v>1119</v>
      </c>
      <c r="J133" s="53" t="s">
        <v>1107</v>
      </c>
      <c r="K133" s="54">
        <v>2000</v>
      </c>
      <c r="L133" s="64" t="s">
        <v>225</v>
      </c>
      <c r="M133" s="55" t="s">
        <v>55</v>
      </c>
      <c r="N133" s="56">
        <v>6</v>
      </c>
      <c r="O133" s="57">
        <v>701</v>
      </c>
      <c r="P133" s="57">
        <f>IFERROR( VLOOKUP($G133,Liga16_1!$B:$Q,16,0), "")</f>
        <v>701</v>
      </c>
      <c r="Q133" s="58">
        <f t="shared" si="17"/>
        <v>794</v>
      </c>
      <c r="R133" s="59">
        <f t="shared" si="13"/>
        <v>701</v>
      </c>
      <c r="S133" s="60">
        <v>-52</v>
      </c>
      <c r="T133" s="61">
        <v>12</v>
      </c>
      <c r="U133" s="61">
        <v>-11</v>
      </c>
      <c r="V133" s="61" t="s">
        <v>216</v>
      </c>
      <c r="W133" s="61">
        <v>63</v>
      </c>
      <c r="X133" s="61" t="s">
        <v>216</v>
      </c>
      <c r="Y133" s="61" t="s">
        <v>216</v>
      </c>
      <c r="Z133" s="61">
        <v>-15</v>
      </c>
      <c r="AA133" s="61" t="s">
        <v>216</v>
      </c>
      <c r="AB133" s="62">
        <v>6</v>
      </c>
      <c r="AC133" s="63"/>
      <c r="AD133" s="62" t="s">
        <v>216</v>
      </c>
      <c r="AE133" s="62" t="s">
        <v>216</v>
      </c>
      <c r="AF133" s="67" t="s">
        <v>216</v>
      </c>
      <c r="AG133" s="62" t="s">
        <v>216</v>
      </c>
      <c r="AH133" s="62">
        <v>30</v>
      </c>
      <c r="AI133" s="62">
        <v>25</v>
      </c>
      <c r="AJ133" s="62" t="s">
        <v>216</v>
      </c>
      <c r="AK133" s="62" t="s">
        <v>216</v>
      </c>
      <c r="AL133" s="62" t="s">
        <v>216</v>
      </c>
      <c r="AM133" s="62" t="s">
        <v>216</v>
      </c>
      <c r="AN133" s="62" t="s">
        <v>216</v>
      </c>
      <c r="AO133" s="63">
        <v>32</v>
      </c>
    </row>
    <row r="134" spans="1:41">
      <c r="A134" s="48">
        <f t="shared" si="14"/>
        <v>132</v>
      </c>
      <c r="B134" s="49">
        <v>132</v>
      </c>
      <c r="C134" s="50" t="str">
        <f t="shared" si="15"/>
        <v>=</v>
      </c>
      <c r="D134" s="49">
        <f>COUNTIF($L$3:$L134,$L134)</f>
        <v>41</v>
      </c>
      <c r="E134" s="51">
        <v>41</v>
      </c>
      <c r="F134" s="50" t="str">
        <f t="shared" si="16"/>
        <v>=</v>
      </c>
      <c r="G134" s="52" t="s">
        <v>1</v>
      </c>
      <c r="H134" s="53" t="s">
        <v>1165</v>
      </c>
      <c r="I134" s="53" t="s">
        <v>1166</v>
      </c>
      <c r="J134" s="53" t="s">
        <v>1122</v>
      </c>
      <c r="K134" s="54">
        <v>1984</v>
      </c>
      <c r="L134" s="64" t="s">
        <v>230</v>
      </c>
      <c r="M134" s="55" t="s">
        <v>52</v>
      </c>
      <c r="N134" s="56">
        <v>6</v>
      </c>
      <c r="O134" s="57">
        <v>792</v>
      </c>
      <c r="P134" s="57" t="str">
        <f>IFERROR( VLOOKUP($G134,Liga16_1!$B:$Q,16,0), "")</f>
        <v/>
      </c>
      <c r="Q134" s="58">
        <f t="shared" si="17"/>
        <v>792</v>
      </c>
      <c r="R134" s="59">
        <f t="shared" si="13"/>
        <v>792</v>
      </c>
      <c r="S134" s="60" t="s">
        <v>216</v>
      </c>
      <c r="T134" s="61" t="s">
        <v>216</v>
      </c>
      <c r="U134" s="61" t="s">
        <v>216</v>
      </c>
      <c r="V134" s="61" t="s">
        <v>216</v>
      </c>
      <c r="W134" s="61" t="s">
        <v>216</v>
      </c>
      <c r="X134" s="61" t="s">
        <v>216</v>
      </c>
      <c r="Y134" s="61">
        <v>10</v>
      </c>
      <c r="Z134" s="61" t="s">
        <v>216</v>
      </c>
      <c r="AA134" s="61" t="s">
        <v>216</v>
      </c>
      <c r="AB134" s="62" t="s">
        <v>216</v>
      </c>
      <c r="AC134" s="63"/>
      <c r="AD134" s="62" t="s">
        <v>216</v>
      </c>
      <c r="AE134" s="62" t="s">
        <v>216</v>
      </c>
      <c r="AF134" s="67" t="s">
        <v>216</v>
      </c>
      <c r="AG134" s="62" t="s">
        <v>216</v>
      </c>
      <c r="AH134" s="62" t="s">
        <v>216</v>
      </c>
      <c r="AI134" s="62" t="s">
        <v>216</v>
      </c>
      <c r="AJ134" s="62" t="s">
        <v>216</v>
      </c>
      <c r="AK134" s="62" t="s">
        <v>216</v>
      </c>
      <c r="AL134" s="62" t="s">
        <v>216</v>
      </c>
      <c r="AM134" s="62" t="s">
        <v>216</v>
      </c>
      <c r="AN134" s="62" t="s">
        <v>216</v>
      </c>
      <c r="AO134" s="63" t="s">
        <v>216</v>
      </c>
    </row>
    <row r="135" spans="1:41">
      <c r="A135" s="48">
        <f t="shared" si="14"/>
        <v>133</v>
      </c>
      <c r="B135" s="49">
        <v>133</v>
      </c>
      <c r="C135" s="50" t="str">
        <f t="shared" si="15"/>
        <v>=</v>
      </c>
      <c r="D135" s="49">
        <f>COUNTIF($L$3:$L135,$L135)</f>
        <v>7</v>
      </c>
      <c r="E135" s="51">
        <v>6</v>
      </c>
      <c r="F135" s="50">
        <f t="shared" si="16"/>
        <v>-1</v>
      </c>
      <c r="G135" s="52">
        <v>10784</v>
      </c>
      <c r="H135" s="53" t="s">
        <v>890</v>
      </c>
      <c r="I135" s="53" t="s">
        <v>1131</v>
      </c>
      <c r="J135" s="53" t="s">
        <v>1107</v>
      </c>
      <c r="K135" s="54">
        <v>1999</v>
      </c>
      <c r="L135" s="64" t="s">
        <v>225</v>
      </c>
      <c r="M135" s="55" t="s">
        <v>55</v>
      </c>
      <c r="N135" s="56">
        <v>6</v>
      </c>
      <c r="O135" s="57">
        <v>772.5</v>
      </c>
      <c r="P135" s="57">
        <f>IFERROR( VLOOKUP($G135,Liga16_1!$B:$Q,16,0), "")</f>
        <v>727</v>
      </c>
      <c r="Q135" s="58">
        <f t="shared" si="17"/>
        <v>791.75</v>
      </c>
      <c r="R135" s="59">
        <f t="shared" si="13"/>
        <v>749.75</v>
      </c>
      <c r="S135" s="60">
        <v>-1</v>
      </c>
      <c r="T135" s="61" t="s">
        <v>216</v>
      </c>
      <c r="U135" s="61" t="s">
        <v>216</v>
      </c>
      <c r="V135" s="61" t="s">
        <v>216</v>
      </c>
      <c r="W135" s="61">
        <v>39</v>
      </c>
      <c r="X135" s="61">
        <v>-21</v>
      </c>
      <c r="Y135" s="61">
        <v>0</v>
      </c>
      <c r="Z135" s="61" t="s">
        <v>216</v>
      </c>
      <c r="AA135" s="61" t="s">
        <v>216</v>
      </c>
      <c r="AB135" s="62" t="s">
        <v>216</v>
      </c>
      <c r="AC135" s="63"/>
      <c r="AD135" s="62" t="s">
        <v>216</v>
      </c>
      <c r="AE135" s="62" t="s">
        <v>216</v>
      </c>
      <c r="AF135" s="67" t="s">
        <v>216</v>
      </c>
      <c r="AG135" s="62" t="s">
        <v>216</v>
      </c>
      <c r="AH135" s="62">
        <v>9</v>
      </c>
      <c r="AI135" s="62">
        <v>33</v>
      </c>
      <c r="AJ135" s="62" t="s">
        <v>216</v>
      </c>
      <c r="AK135" s="62" t="s">
        <v>216</v>
      </c>
      <c r="AL135" s="62" t="s">
        <v>216</v>
      </c>
      <c r="AM135" s="62" t="s">
        <v>216</v>
      </c>
      <c r="AN135" s="62" t="s">
        <v>216</v>
      </c>
      <c r="AO135" s="63" t="s">
        <v>216</v>
      </c>
    </row>
    <row r="136" spans="1:41">
      <c r="A136" s="48">
        <f t="shared" si="14"/>
        <v>134</v>
      </c>
      <c r="B136" s="49">
        <v>134</v>
      </c>
      <c r="C136" s="50" t="str">
        <f t="shared" si="15"/>
        <v>=</v>
      </c>
      <c r="D136" s="49">
        <f>COUNTIF($L$3:$L136,$L136)</f>
        <v>6</v>
      </c>
      <c r="E136" s="51">
        <v>6</v>
      </c>
      <c r="F136" s="50" t="str">
        <f t="shared" si="16"/>
        <v>=</v>
      </c>
      <c r="G136" s="52">
        <v>10018</v>
      </c>
      <c r="H136" s="53" t="s">
        <v>1079</v>
      </c>
      <c r="I136" s="53" t="s">
        <v>1106</v>
      </c>
      <c r="J136" s="53" t="s">
        <v>1107</v>
      </c>
      <c r="K136" s="54">
        <v>1994</v>
      </c>
      <c r="L136" s="64" t="s">
        <v>227</v>
      </c>
      <c r="M136" s="55" t="s">
        <v>55</v>
      </c>
      <c r="N136" s="56">
        <v>6</v>
      </c>
      <c r="O136" s="57">
        <v>646.5</v>
      </c>
      <c r="P136" s="57">
        <f>IFERROR( VLOOKUP($G136,Liga16_1!$B:$Q,16,0), "")</f>
        <v>786</v>
      </c>
      <c r="Q136" s="58">
        <f t="shared" si="17"/>
        <v>791.25</v>
      </c>
      <c r="R136" s="59">
        <f t="shared" si="13"/>
        <v>716.25</v>
      </c>
      <c r="S136" s="60" t="s">
        <v>216</v>
      </c>
      <c r="T136" s="61">
        <v>-3</v>
      </c>
      <c r="U136" s="61">
        <v>1</v>
      </c>
      <c r="V136" s="61" t="s">
        <v>216</v>
      </c>
      <c r="W136" s="61">
        <v>-95</v>
      </c>
      <c r="X136" s="61" t="s">
        <v>216</v>
      </c>
      <c r="Y136" s="61">
        <v>-65</v>
      </c>
      <c r="Z136" s="61">
        <v>0</v>
      </c>
      <c r="AA136" s="61" t="s">
        <v>216</v>
      </c>
      <c r="AB136" s="62" t="s">
        <v>216</v>
      </c>
      <c r="AC136" s="63"/>
      <c r="AD136" s="62" t="s">
        <v>216</v>
      </c>
      <c r="AE136" s="62" t="s">
        <v>216</v>
      </c>
      <c r="AF136" s="67" t="s">
        <v>216</v>
      </c>
      <c r="AG136" s="62" t="s">
        <v>216</v>
      </c>
      <c r="AH136" s="62" t="s">
        <v>216</v>
      </c>
      <c r="AI136" s="62">
        <v>47</v>
      </c>
      <c r="AJ136" s="62" t="s">
        <v>216</v>
      </c>
      <c r="AK136" s="62" t="s">
        <v>216</v>
      </c>
      <c r="AL136" s="62" t="s">
        <v>216</v>
      </c>
      <c r="AM136" s="62" t="s">
        <v>216</v>
      </c>
      <c r="AN136" s="62" t="s">
        <v>216</v>
      </c>
      <c r="AO136" s="63">
        <v>28</v>
      </c>
    </row>
    <row r="137" spans="1:41">
      <c r="A137" s="48">
        <f t="shared" si="14"/>
        <v>135</v>
      </c>
      <c r="B137" s="49">
        <v>135</v>
      </c>
      <c r="C137" s="50" t="str">
        <f t="shared" si="15"/>
        <v>=</v>
      </c>
      <c r="D137" s="49">
        <f>COUNTIF($L$3:$L137,$L137)</f>
        <v>8</v>
      </c>
      <c r="E137" s="51">
        <v>7</v>
      </c>
      <c r="F137" s="50">
        <f t="shared" si="16"/>
        <v>-1</v>
      </c>
      <c r="G137" s="52">
        <v>14747</v>
      </c>
      <c r="H137" s="53" t="s">
        <v>657</v>
      </c>
      <c r="I137" s="53" t="s">
        <v>1106</v>
      </c>
      <c r="J137" s="53" t="s">
        <v>1107</v>
      </c>
      <c r="K137" s="54">
        <v>2000</v>
      </c>
      <c r="L137" s="64" t="s">
        <v>225</v>
      </c>
      <c r="M137" s="55" t="s">
        <v>55</v>
      </c>
      <c r="N137" s="56">
        <v>6</v>
      </c>
      <c r="O137" s="57">
        <v>610</v>
      </c>
      <c r="P137" s="57">
        <f>IFERROR( VLOOKUP($G137,Liga16_1!$B:$Q,16,0), "")</f>
        <v>881</v>
      </c>
      <c r="Q137" s="58">
        <f t="shared" si="17"/>
        <v>790.5</v>
      </c>
      <c r="R137" s="59">
        <f t="shared" si="13"/>
        <v>745.5</v>
      </c>
      <c r="S137" s="60" t="s">
        <v>216</v>
      </c>
      <c r="T137" s="61" t="s">
        <v>216</v>
      </c>
      <c r="U137" s="61" t="s">
        <v>216</v>
      </c>
      <c r="V137" s="61" t="s">
        <v>216</v>
      </c>
      <c r="W137" s="61">
        <v>-64</v>
      </c>
      <c r="X137" s="61">
        <v>19</v>
      </c>
      <c r="Y137" s="61">
        <v>-128</v>
      </c>
      <c r="Z137" s="61" t="s">
        <v>216</v>
      </c>
      <c r="AA137" s="61" t="s">
        <v>216</v>
      </c>
      <c r="AB137" s="62" t="s">
        <v>216</v>
      </c>
      <c r="AC137" s="63"/>
      <c r="AD137" s="62" t="s">
        <v>216</v>
      </c>
      <c r="AE137" s="62" t="s">
        <v>216</v>
      </c>
      <c r="AF137" s="67" t="s">
        <v>216</v>
      </c>
      <c r="AG137" s="62" t="s">
        <v>216</v>
      </c>
      <c r="AH137" s="62" t="s">
        <v>216</v>
      </c>
      <c r="AI137" s="62">
        <v>7</v>
      </c>
      <c r="AJ137" s="62" t="s">
        <v>216</v>
      </c>
      <c r="AK137" s="62" t="s">
        <v>216</v>
      </c>
      <c r="AL137" s="62" t="s">
        <v>216</v>
      </c>
      <c r="AM137" s="62" t="s">
        <v>216</v>
      </c>
      <c r="AN137" s="62" t="s">
        <v>216</v>
      </c>
      <c r="AO137" s="63">
        <v>38</v>
      </c>
    </row>
    <row r="138" spans="1:41">
      <c r="A138" s="48">
        <f t="shared" si="14"/>
        <v>136</v>
      </c>
      <c r="B138" s="49">
        <v>136</v>
      </c>
      <c r="C138" s="50" t="str">
        <f t="shared" si="15"/>
        <v>=</v>
      </c>
      <c r="D138" s="49">
        <f>COUNTIF($L$3:$L138,$L138)</f>
        <v>42</v>
      </c>
      <c r="E138" s="51">
        <v>42</v>
      </c>
      <c r="F138" s="50" t="str">
        <f t="shared" si="16"/>
        <v>=</v>
      </c>
      <c r="G138" s="52">
        <v>9189</v>
      </c>
      <c r="H138" s="53" t="s">
        <v>541</v>
      </c>
      <c r="I138" s="53" t="s">
        <v>1161</v>
      </c>
      <c r="J138" s="53" t="s">
        <v>1107</v>
      </c>
      <c r="K138" s="54">
        <v>1992</v>
      </c>
      <c r="L138" s="64" t="s">
        <v>230</v>
      </c>
      <c r="M138" s="55" t="s">
        <v>52</v>
      </c>
      <c r="N138" s="56">
        <v>6</v>
      </c>
      <c r="O138" s="57">
        <v>788.5</v>
      </c>
      <c r="P138" s="57" t="str">
        <f>IFERROR( VLOOKUP($G138,Liga16_1!$B:$Q,16,0), "")</f>
        <v/>
      </c>
      <c r="Q138" s="58">
        <f t="shared" si="17"/>
        <v>788.5</v>
      </c>
      <c r="R138" s="59">
        <f t="shared" si="13"/>
        <v>788.5</v>
      </c>
      <c r="S138" s="60" t="s">
        <v>216</v>
      </c>
      <c r="T138" s="61" t="s">
        <v>216</v>
      </c>
      <c r="U138" s="61" t="s">
        <v>216</v>
      </c>
      <c r="V138" s="61" t="s">
        <v>216</v>
      </c>
      <c r="W138" s="61" t="s">
        <v>216</v>
      </c>
      <c r="X138" s="61" t="s">
        <v>216</v>
      </c>
      <c r="Y138" s="61" t="s">
        <v>216</v>
      </c>
      <c r="Z138" s="61" t="s">
        <v>216</v>
      </c>
      <c r="AA138" s="61" t="s">
        <v>216</v>
      </c>
      <c r="AB138" s="62" t="s">
        <v>216</v>
      </c>
      <c r="AC138" s="63"/>
      <c r="AD138" s="62" t="s">
        <v>216</v>
      </c>
      <c r="AE138" s="62" t="s">
        <v>216</v>
      </c>
      <c r="AF138" s="67" t="s">
        <v>216</v>
      </c>
      <c r="AG138" s="62" t="s">
        <v>216</v>
      </c>
      <c r="AH138" s="62" t="s">
        <v>216</v>
      </c>
      <c r="AI138" s="62" t="s">
        <v>216</v>
      </c>
      <c r="AJ138" s="62" t="s">
        <v>216</v>
      </c>
      <c r="AK138" s="62" t="s">
        <v>216</v>
      </c>
      <c r="AL138" s="62" t="s">
        <v>216</v>
      </c>
      <c r="AM138" s="62" t="s">
        <v>216</v>
      </c>
      <c r="AN138" s="62" t="s">
        <v>216</v>
      </c>
      <c r="AO138" s="63" t="s">
        <v>216</v>
      </c>
    </row>
    <row r="139" spans="1:41">
      <c r="A139" s="48">
        <f t="shared" si="14"/>
        <v>137</v>
      </c>
      <c r="B139" s="49">
        <v>138</v>
      </c>
      <c r="C139" s="50">
        <f t="shared" si="15"/>
        <v>1</v>
      </c>
      <c r="D139" s="49">
        <f>COUNTIF($L$3:$L139,$L139)</f>
        <v>2</v>
      </c>
      <c r="E139" s="51">
        <v>2</v>
      </c>
      <c r="F139" s="50" t="str">
        <f t="shared" si="16"/>
        <v>=</v>
      </c>
      <c r="G139" s="52">
        <v>428</v>
      </c>
      <c r="H139" s="53" t="s">
        <v>552</v>
      </c>
      <c r="I139" s="53" t="s">
        <v>1113</v>
      </c>
      <c r="J139" s="53" t="s">
        <v>1107</v>
      </c>
      <c r="K139" s="54">
        <v>1956</v>
      </c>
      <c r="L139" s="64" t="s">
        <v>237</v>
      </c>
      <c r="M139" s="55" t="s">
        <v>52</v>
      </c>
      <c r="N139" s="56">
        <v>6</v>
      </c>
      <c r="O139" s="57">
        <v>773.5</v>
      </c>
      <c r="P139" s="57">
        <f>IFERROR( VLOOKUP($G139,Liga16_1!$B:$Q,16,0), "")</f>
        <v>802</v>
      </c>
      <c r="Q139" s="58">
        <f t="shared" si="17"/>
        <v>787.75</v>
      </c>
      <c r="R139" s="59">
        <f t="shared" si="13"/>
        <v>787.75</v>
      </c>
      <c r="S139" s="60">
        <v>-35</v>
      </c>
      <c r="T139" s="61" t="s">
        <v>216</v>
      </c>
      <c r="U139" s="61">
        <v>20</v>
      </c>
      <c r="V139" s="61" t="s">
        <v>216</v>
      </c>
      <c r="W139" s="61">
        <v>1</v>
      </c>
      <c r="X139" s="61">
        <v>-5</v>
      </c>
      <c r="Y139" s="61">
        <v>9</v>
      </c>
      <c r="Z139" s="61">
        <v>-1</v>
      </c>
      <c r="AA139" s="61">
        <v>9</v>
      </c>
      <c r="AB139" s="62" t="s">
        <v>216</v>
      </c>
      <c r="AC139" s="63"/>
      <c r="AD139" s="62" t="s">
        <v>216</v>
      </c>
      <c r="AE139" s="62" t="s">
        <v>216</v>
      </c>
      <c r="AF139" s="67" t="s">
        <v>216</v>
      </c>
      <c r="AG139" s="62" t="s">
        <v>216</v>
      </c>
      <c r="AH139" s="62" t="s">
        <v>216</v>
      </c>
      <c r="AI139" s="62" t="s">
        <v>216</v>
      </c>
      <c r="AJ139" s="62" t="s">
        <v>216</v>
      </c>
      <c r="AK139" s="62" t="s">
        <v>216</v>
      </c>
      <c r="AL139" s="62" t="s">
        <v>216</v>
      </c>
      <c r="AM139" s="62" t="s">
        <v>216</v>
      </c>
      <c r="AN139" s="62" t="s">
        <v>216</v>
      </c>
      <c r="AO139" s="63" t="s">
        <v>216</v>
      </c>
    </row>
    <row r="140" spans="1:41">
      <c r="A140" s="48">
        <f t="shared" si="14"/>
        <v>138</v>
      </c>
      <c r="B140" s="49">
        <v>139</v>
      </c>
      <c r="C140" s="50">
        <f t="shared" si="15"/>
        <v>1</v>
      </c>
      <c r="D140" s="49">
        <f>COUNTIF($L$3:$L140,$L140)</f>
        <v>9</v>
      </c>
      <c r="E140" s="51">
        <v>9</v>
      </c>
      <c r="F140" s="50" t="str">
        <f t="shared" si="16"/>
        <v>=</v>
      </c>
      <c r="G140" s="52">
        <v>5085</v>
      </c>
      <c r="H140" s="53" t="s">
        <v>569</v>
      </c>
      <c r="I140" s="53" t="s">
        <v>1109</v>
      </c>
      <c r="J140" s="53" t="s">
        <v>1107</v>
      </c>
      <c r="K140" s="54">
        <v>1993</v>
      </c>
      <c r="L140" s="64" t="s">
        <v>229</v>
      </c>
      <c r="M140" s="55" t="s">
        <v>55</v>
      </c>
      <c r="N140" s="56">
        <v>6</v>
      </c>
      <c r="O140" s="57">
        <v>795</v>
      </c>
      <c r="P140" s="57">
        <f>IFERROR( VLOOKUP($G140,Liga16_1!$B:$Q,16,0), "")</f>
        <v>775</v>
      </c>
      <c r="Q140" s="58">
        <f t="shared" si="17"/>
        <v>785</v>
      </c>
      <c r="R140" s="59">
        <f t="shared" si="13"/>
        <v>785</v>
      </c>
      <c r="S140" s="60" t="s">
        <v>216</v>
      </c>
      <c r="T140" s="61" t="s">
        <v>216</v>
      </c>
      <c r="U140" s="61" t="s">
        <v>216</v>
      </c>
      <c r="V140" s="61" t="s">
        <v>216</v>
      </c>
      <c r="W140" s="61" t="s">
        <v>216</v>
      </c>
      <c r="X140" s="61" t="s">
        <v>216</v>
      </c>
      <c r="Y140" s="61" t="s">
        <v>216</v>
      </c>
      <c r="Z140" s="61" t="s">
        <v>216</v>
      </c>
      <c r="AA140" s="61" t="s">
        <v>216</v>
      </c>
      <c r="AB140" s="62" t="s">
        <v>216</v>
      </c>
      <c r="AC140" s="63"/>
      <c r="AD140" s="62" t="s">
        <v>216</v>
      </c>
      <c r="AE140" s="62" t="s">
        <v>216</v>
      </c>
      <c r="AF140" s="67" t="s">
        <v>216</v>
      </c>
      <c r="AG140" s="62" t="s">
        <v>216</v>
      </c>
      <c r="AH140" s="62" t="s">
        <v>216</v>
      </c>
      <c r="AI140" s="62" t="s">
        <v>216</v>
      </c>
      <c r="AJ140" s="62" t="s">
        <v>216</v>
      </c>
      <c r="AK140" s="62" t="s">
        <v>216</v>
      </c>
      <c r="AL140" s="62" t="s">
        <v>216</v>
      </c>
      <c r="AM140" s="62" t="s">
        <v>216</v>
      </c>
      <c r="AN140" s="62" t="s">
        <v>216</v>
      </c>
      <c r="AO140" s="63" t="s">
        <v>216</v>
      </c>
    </row>
    <row r="141" spans="1:41">
      <c r="A141" s="48">
        <f t="shared" si="14"/>
        <v>139</v>
      </c>
      <c r="B141" s="49">
        <v>141</v>
      </c>
      <c r="C141" s="50">
        <f t="shared" si="15"/>
        <v>2</v>
      </c>
      <c r="D141" s="49">
        <f>COUNTIF($L$3:$L141,$L141)</f>
        <v>43</v>
      </c>
      <c r="E141" s="51">
        <v>43</v>
      </c>
      <c r="F141" s="50" t="str">
        <f t="shared" si="16"/>
        <v>=</v>
      </c>
      <c r="G141" s="52">
        <v>4455</v>
      </c>
      <c r="H141" s="53" t="s">
        <v>1076</v>
      </c>
      <c r="I141" s="53" t="s">
        <v>1167</v>
      </c>
      <c r="J141" s="53" t="s">
        <v>1107</v>
      </c>
      <c r="K141" s="54">
        <v>1982</v>
      </c>
      <c r="L141" s="64" t="s">
        <v>230</v>
      </c>
      <c r="M141" s="55" t="s">
        <v>52</v>
      </c>
      <c r="N141" s="56">
        <v>6</v>
      </c>
      <c r="O141" s="57">
        <v>781.5</v>
      </c>
      <c r="P141" s="57" t="str">
        <f>IFERROR( VLOOKUP($G141,Liga16_1!$B:$Q,16,0), "")</f>
        <v/>
      </c>
      <c r="Q141" s="58">
        <f t="shared" si="17"/>
        <v>781.5</v>
      </c>
      <c r="R141" s="59">
        <f t="shared" si="13"/>
        <v>781.5</v>
      </c>
      <c r="S141" s="60" t="s">
        <v>216</v>
      </c>
      <c r="T141" s="61" t="s">
        <v>216</v>
      </c>
      <c r="U141" s="61" t="s">
        <v>216</v>
      </c>
      <c r="V141" s="61" t="s">
        <v>216</v>
      </c>
      <c r="W141" s="61" t="s">
        <v>216</v>
      </c>
      <c r="X141" s="61" t="s">
        <v>216</v>
      </c>
      <c r="Y141" s="61" t="s">
        <v>216</v>
      </c>
      <c r="Z141" s="61" t="s">
        <v>216</v>
      </c>
      <c r="AA141" s="61" t="s">
        <v>216</v>
      </c>
      <c r="AB141" s="62" t="s">
        <v>216</v>
      </c>
      <c r="AC141" s="63"/>
      <c r="AD141" s="62" t="s">
        <v>216</v>
      </c>
      <c r="AE141" s="62" t="s">
        <v>216</v>
      </c>
      <c r="AF141" s="67" t="s">
        <v>216</v>
      </c>
      <c r="AG141" s="62" t="s">
        <v>216</v>
      </c>
      <c r="AH141" s="62" t="s">
        <v>216</v>
      </c>
      <c r="AI141" s="62" t="s">
        <v>216</v>
      </c>
      <c r="AJ141" s="62" t="s">
        <v>216</v>
      </c>
      <c r="AK141" s="62" t="s">
        <v>216</v>
      </c>
      <c r="AL141" s="62" t="s">
        <v>216</v>
      </c>
      <c r="AM141" s="62" t="s">
        <v>216</v>
      </c>
      <c r="AN141" s="62" t="s">
        <v>216</v>
      </c>
      <c r="AO141" s="63" t="s">
        <v>216</v>
      </c>
    </row>
    <row r="142" spans="1:41">
      <c r="A142" s="48">
        <f t="shared" si="14"/>
        <v>140</v>
      </c>
      <c r="B142" s="49">
        <v>104</v>
      </c>
      <c r="C142" s="50">
        <f t="shared" si="15"/>
        <v>-36</v>
      </c>
      <c r="D142" s="49">
        <f>COUNTIF($L$3:$L142,$L142)</f>
        <v>26</v>
      </c>
      <c r="E142" s="51">
        <v>21</v>
      </c>
      <c r="F142" s="50">
        <f t="shared" si="16"/>
        <v>-5</v>
      </c>
      <c r="G142" s="52">
        <v>8283</v>
      </c>
      <c r="H142" s="53" t="s">
        <v>798</v>
      </c>
      <c r="I142" s="53" t="s">
        <v>1113</v>
      </c>
      <c r="J142" s="53" t="s">
        <v>1107</v>
      </c>
      <c r="K142" s="54">
        <v>1997</v>
      </c>
      <c r="L142" s="64" t="s">
        <v>228</v>
      </c>
      <c r="M142" s="55" t="s">
        <v>52</v>
      </c>
      <c r="N142" s="56">
        <v>6</v>
      </c>
      <c r="O142" s="57">
        <v>822</v>
      </c>
      <c r="P142" s="57" t="str">
        <f>IFERROR( VLOOKUP($G142,Liga16_1!$B:$Q,16,0), "")</f>
        <v/>
      </c>
      <c r="Q142" s="58">
        <f t="shared" si="17"/>
        <v>781</v>
      </c>
      <c r="R142" s="59">
        <f t="shared" ref="R142:R173" si="18">AVERAGE(O142:P142)</f>
        <v>822</v>
      </c>
      <c r="S142" s="60" t="s">
        <v>216</v>
      </c>
      <c r="T142" s="61" t="s">
        <v>216</v>
      </c>
      <c r="U142" s="61" t="s">
        <v>216</v>
      </c>
      <c r="V142" s="61" t="s">
        <v>216</v>
      </c>
      <c r="W142" s="61" t="s">
        <v>216</v>
      </c>
      <c r="X142" s="61" t="s">
        <v>216</v>
      </c>
      <c r="Y142" s="61">
        <v>2</v>
      </c>
      <c r="Z142" s="61">
        <v>-8</v>
      </c>
      <c r="AA142" s="61" t="s">
        <v>216</v>
      </c>
      <c r="AB142" s="62">
        <v>-64</v>
      </c>
      <c r="AC142" s="63"/>
      <c r="AD142" s="62" t="s">
        <v>216</v>
      </c>
      <c r="AE142" s="62" t="s">
        <v>216</v>
      </c>
      <c r="AF142" s="67" t="s">
        <v>216</v>
      </c>
      <c r="AG142" s="62" t="s">
        <v>216</v>
      </c>
      <c r="AH142" s="62" t="s">
        <v>216</v>
      </c>
      <c r="AI142" s="62">
        <v>23</v>
      </c>
      <c r="AJ142" s="62" t="s">
        <v>216</v>
      </c>
      <c r="AK142" s="62" t="s">
        <v>216</v>
      </c>
      <c r="AL142" s="62" t="s">
        <v>216</v>
      </c>
      <c r="AM142" s="62" t="s">
        <v>216</v>
      </c>
      <c r="AN142" s="62" t="s">
        <v>216</v>
      </c>
      <c r="AO142" s="63" t="s">
        <v>216</v>
      </c>
    </row>
    <row r="143" spans="1:41">
      <c r="A143" s="48">
        <f t="shared" si="14"/>
        <v>141</v>
      </c>
      <c r="B143" s="49">
        <v>142</v>
      </c>
      <c r="C143" s="50">
        <f t="shared" si="15"/>
        <v>1</v>
      </c>
      <c r="D143" s="49">
        <f>COUNTIF($L$3:$L143,$L143)</f>
        <v>44</v>
      </c>
      <c r="E143" s="51">
        <v>44</v>
      </c>
      <c r="F143" s="50" t="str">
        <f t="shared" si="16"/>
        <v>=</v>
      </c>
      <c r="G143" s="52">
        <v>18482</v>
      </c>
      <c r="H143" s="53" t="s">
        <v>948</v>
      </c>
      <c r="I143" s="53" t="s">
        <v>1112</v>
      </c>
      <c r="J143" s="53" t="s">
        <v>1107</v>
      </c>
      <c r="K143" s="54">
        <v>1988</v>
      </c>
      <c r="L143" s="64" t="s">
        <v>230</v>
      </c>
      <c r="M143" s="55" t="s">
        <v>52</v>
      </c>
      <c r="N143" s="56">
        <v>6</v>
      </c>
      <c r="O143" s="57">
        <v>761</v>
      </c>
      <c r="P143" s="57">
        <f>IFERROR( VLOOKUP($G143,Liga16_1!$B:$Q,16,0), "")</f>
        <v>793</v>
      </c>
      <c r="Q143" s="58">
        <f t="shared" si="17"/>
        <v>777</v>
      </c>
      <c r="R143" s="59">
        <f t="shared" si="18"/>
        <v>777</v>
      </c>
      <c r="S143" s="60" t="s">
        <v>216</v>
      </c>
      <c r="T143" s="61" t="s">
        <v>216</v>
      </c>
      <c r="U143" s="61" t="s">
        <v>216</v>
      </c>
      <c r="V143" s="61">
        <v>7</v>
      </c>
      <c r="W143" s="61" t="s">
        <v>216</v>
      </c>
      <c r="X143" s="61" t="s">
        <v>216</v>
      </c>
      <c r="Y143" s="61" t="s">
        <v>216</v>
      </c>
      <c r="Z143" s="61">
        <v>-97</v>
      </c>
      <c r="AA143" s="61" t="s">
        <v>216</v>
      </c>
      <c r="AB143" s="62" t="s">
        <v>216</v>
      </c>
      <c r="AC143" s="63"/>
      <c r="AD143" s="62" t="s">
        <v>216</v>
      </c>
      <c r="AE143" s="62" t="s">
        <v>216</v>
      </c>
      <c r="AF143" s="67" t="s">
        <v>216</v>
      </c>
      <c r="AG143" s="62" t="s">
        <v>216</v>
      </c>
      <c r="AH143" s="62" t="s">
        <v>216</v>
      </c>
      <c r="AI143" s="62" t="s">
        <v>216</v>
      </c>
      <c r="AJ143" s="62" t="s">
        <v>216</v>
      </c>
      <c r="AK143" s="62" t="s">
        <v>216</v>
      </c>
      <c r="AL143" s="62" t="s">
        <v>216</v>
      </c>
      <c r="AM143" s="62" t="s">
        <v>216</v>
      </c>
      <c r="AN143" s="62" t="s">
        <v>216</v>
      </c>
      <c r="AO143" s="63" t="s">
        <v>216</v>
      </c>
    </row>
    <row r="144" spans="1:41">
      <c r="A144" s="48">
        <f t="shared" si="14"/>
        <v>142</v>
      </c>
      <c r="B144" s="49">
        <v>143</v>
      </c>
      <c r="C144" s="50">
        <f t="shared" si="15"/>
        <v>1</v>
      </c>
      <c r="D144" s="49">
        <f>COUNTIF($L$3:$L144,$L144)</f>
        <v>16</v>
      </c>
      <c r="E144" s="51">
        <v>16</v>
      </c>
      <c r="F144" s="50" t="str">
        <f t="shared" si="16"/>
        <v>=</v>
      </c>
      <c r="G144" s="52">
        <v>5668</v>
      </c>
      <c r="H144" s="53" t="s">
        <v>969</v>
      </c>
      <c r="I144" s="53" t="s">
        <v>1114</v>
      </c>
      <c r="J144" s="53" t="s">
        <v>1107</v>
      </c>
      <c r="K144" s="54">
        <v>1960</v>
      </c>
      <c r="L144" s="64" t="s">
        <v>234</v>
      </c>
      <c r="M144" s="55" t="s">
        <v>52</v>
      </c>
      <c r="N144" s="56">
        <v>6</v>
      </c>
      <c r="O144" s="57">
        <v>776</v>
      </c>
      <c r="P144" s="57" t="str">
        <f>IFERROR( VLOOKUP($G144,Liga16_1!$B:$Q,16,0), "")</f>
        <v/>
      </c>
      <c r="Q144" s="58">
        <f t="shared" si="17"/>
        <v>776</v>
      </c>
      <c r="R144" s="59">
        <f t="shared" si="18"/>
        <v>776</v>
      </c>
      <c r="S144" s="60" t="s">
        <v>216</v>
      </c>
      <c r="T144" s="61" t="s">
        <v>216</v>
      </c>
      <c r="U144" s="61" t="s">
        <v>216</v>
      </c>
      <c r="V144" s="61">
        <v>29</v>
      </c>
      <c r="W144" s="61" t="s">
        <v>216</v>
      </c>
      <c r="X144" s="61" t="s">
        <v>216</v>
      </c>
      <c r="Y144" s="61" t="s">
        <v>216</v>
      </c>
      <c r="Z144" s="61" t="s">
        <v>216</v>
      </c>
      <c r="AA144" s="61" t="s">
        <v>216</v>
      </c>
      <c r="AB144" s="62" t="s">
        <v>216</v>
      </c>
      <c r="AC144" s="63"/>
      <c r="AD144" s="62" t="s">
        <v>216</v>
      </c>
      <c r="AE144" s="62" t="s">
        <v>216</v>
      </c>
      <c r="AF144" s="67" t="s">
        <v>216</v>
      </c>
      <c r="AG144" s="62" t="s">
        <v>216</v>
      </c>
      <c r="AH144" s="62" t="s">
        <v>216</v>
      </c>
      <c r="AI144" s="62" t="s">
        <v>216</v>
      </c>
      <c r="AJ144" s="62" t="s">
        <v>216</v>
      </c>
      <c r="AK144" s="62" t="s">
        <v>216</v>
      </c>
      <c r="AL144" s="62" t="s">
        <v>216</v>
      </c>
      <c r="AM144" s="62" t="s">
        <v>216</v>
      </c>
      <c r="AN144" s="62" t="s">
        <v>216</v>
      </c>
      <c r="AO144" s="63" t="s">
        <v>216</v>
      </c>
    </row>
    <row r="145" spans="1:41">
      <c r="A145" s="48">
        <f t="shared" si="14"/>
        <v>143</v>
      </c>
      <c r="B145" s="49">
        <v>147</v>
      </c>
      <c r="C145" s="50">
        <f t="shared" si="15"/>
        <v>4</v>
      </c>
      <c r="D145" s="49">
        <f>COUNTIF($L$3:$L145,$L145)</f>
        <v>17</v>
      </c>
      <c r="E145" s="51">
        <v>17</v>
      </c>
      <c r="F145" s="50" t="str">
        <f t="shared" si="16"/>
        <v>=</v>
      </c>
      <c r="G145" s="52">
        <v>1108</v>
      </c>
      <c r="H145" s="53" t="s">
        <v>660</v>
      </c>
      <c r="I145" s="53" t="s">
        <v>1113</v>
      </c>
      <c r="J145" s="53" t="s">
        <v>1107</v>
      </c>
      <c r="K145" s="54">
        <v>1967</v>
      </c>
      <c r="L145" s="64" t="s">
        <v>234</v>
      </c>
      <c r="M145" s="55" t="s">
        <v>52</v>
      </c>
      <c r="N145" s="56">
        <v>6</v>
      </c>
      <c r="O145" s="57">
        <v>720.5</v>
      </c>
      <c r="P145" s="57">
        <f>IFERROR( VLOOKUP($G145,Liga16_1!$B:$Q,16,0), "")</f>
        <v>759</v>
      </c>
      <c r="Q145" s="58">
        <f t="shared" si="17"/>
        <v>773.75</v>
      </c>
      <c r="R145" s="59">
        <f t="shared" si="18"/>
        <v>739.75</v>
      </c>
      <c r="S145" s="60">
        <v>31</v>
      </c>
      <c r="T145" s="61">
        <v>0</v>
      </c>
      <c r="U145" s="61">
        <v>-64</v>
      </c>
      <c r="V145" s="61" t="s">
        <v>216</v>
      </c>
      <c r="W145" s="61">
        <v>145</v>
      </c>
      <c r="X145" s="61">
        <v>-12</v>
      </c>
      <c r="Y145" s="61">
        <v>0</v>
      </c>
      <c r="Z145" s="61">
        <v>10</v>
      </c>
      <c r="AA145" s="61">
        <v>-64</v>
      </c>
      <c r="AB145" s="62">
        <v>12</v>
      </c>
      <c r="AC145" s="63"/>
      <c r="AD145" s="62" t="s">
        <v>216</v>
      </c>
      <c r="AE145" s="62" t="s">
        <v>216</v>
      </c>
      <c r="AF145" s="67" t="s">
        <v>216</v>
      </c>
      <c r="AG145" s="62" t="s">
        <v>216</v>
      </c>
      <c r="AH145" s="62" t="s">
        <v>216</v>
      </c>
      <c r="AI145" s="62" t="s">
        <v>216</v>
      </c>
      <c r="AJ145" s="62" t="s">
        <v>216</v>
      </c>
      <c r="AK145" s="62">
        <v>22</v>
      </c>
      <c r="AL145" s="62" t="s">
        <v>216</v>
      </c>
      <c r="AM145" s="62" t="s">
        <v>216</v>
      </c>
      <c r="AN145" s="62" t="s">
        <v>216</v>
      </c>
      <c r="AO145" s="63" t="s">
        <v>216</v>
      </c>
    </row>
    <row r="146" spans="1:41">
      <c r="A146" s="48">
        <f t="shared" si="14"/>
        <v>144</v>
      </c>
      <c r="B146" s="49">
        <v>144</v>
      </c>
      <c r="C146" s="50" t="str">
        <f t="shared" si="15"/>
        <v>=</v>
      </c>
      <c r="D146" s="49">
        <f>COUNTIF($L$3:$L146,$L146)</f>
        <v>27</v>
      </c>
      <c r="E146" s="51">
        <v>27</v>
      </c>
      <c r="F146" s="50" t="str">
        <f t="shared" si="16"/>
        <v>=</v>
      </c>
      <c r="G146" s="52">
        <v>8391</v>
      </c>
      <c r="H146" s="53" t="s">
        <v>955</v>
      </c>
      <c r="I146" s="53" t="s">
        <v>1146</v>
      </c>
      <c r="J146" s="53" t="s">
        <v>1107</v>
      </c>
      <c r="K146" s="54">
        <v>1996</v>
      </c>
      <c r="L146" s="64" t="s">
        <v>228</v>
      </c>
      <c r="M146" s="55" t="s">
        <v>52</v>
      </c>
      <c r="N146" s="56">
        <v>6</v>
      </c>
      <c r="O146" s="57">
        <v>748</v>
      </c>
      <c r="P146" s="57" t="str">
        <f>IFERROR( VLOOKUP($G146,Liga16_1!$B:$Q,16,0), "")</f>
        <v/>
      </c>
      <c r="Q146" s="58">
        <f t="shared" si="17"/>
        <v>768</v>
      </c>
      <c r="R146" s="59">
        <f t="shared" si="18"/>
        <v>748</v>
      </c>
      <c r="S146" s="60" t="s">
        <v>216</v>
      </c>
      <c r="T146" s="61" t="s">
        <v>216</v>
      </c>
      <c r="U146" s="61" t="s">
        <v>216</v>
      </c>
      <c r="V146" s="61" t="s">
        <v>216</v>
      </c>
      <c r="W146" s="61" t="s">
        <v>216</v>
      </c>
      <c r="X146" s="61" t="s">
        <v>216</v>
      </c>
      <c r="Y146" s="61" t="s">
        <v>216</v>
      </c>
      <c r="Z146" s="61" t="s">
        <v>216</v>
      </c>
      <c r="AA146" s="61" t="s">
        <v>216</v>
      </c>
      <c r="AB146" s="62" t="s">
        <v>216</v>
      </c>
      <c r="AC146" s="63"/>
      <c r="AD146" s="62" t="s">
        <v>216</v>
      </c>
      <c r="AE146" s="62" t="s">
        <v>216</v>
      </c>
      <c r="AF146" s="67" t="s">
        <v>216</v>
      </c>
      <c r="AG146" s="62" t="s">
        <v>216</v>
      </c>
      <c r="AH146" s="62" t="s">
        <v>216</v>
      </c>
      <c r="AI146" s="62">
        <v>20</v>
      </c>
      <c r="AJ146" s="62" t="s">
        <v>216</v>
      </c>
      <c r="AK146" s="62" t="s">
        <v>216</v>
      </c>
      <c r="AL146" s="62" t="s">
        <v>216</v>
      </c>
      <c r="AM146" s="62" t="s">
        <v>216</v>
      </c>
      <c r="AN146" s="62" t="s">
        <v>216</v>
      </c>
      <c r="AO146" s="63" t="s">
        <v>216</v>
      </c>
    </row>
    <row r="147" spans="1:41">
      <c r="A147" s="48">
        <f t="shared" si="14"/>
        <v>145</v>
      </c>
      <c r="B147" s="49">
        <v>140</v>
      </c>
      <c r="C147" s="50">
        <f t="shared" si="15"/>
        <v>-5</v>
      </c>
      <c r="D147" s="49">
        <f>COUNTIF($L$3:$L147,$L147)</f>
        <v>9</v>
      </c>
      <c r="E147" s="51">
        <v>9</v>
      </c>
      <c r="F147" s="50" t="str">
        <f t="shared" si="16"/>
        <v>=</v>
      </c>
      <c r="G147" s="52">
        <v>9978</v>
      </c>
      <c r="H147" s="53" t="s">
        <v>676</v>
      </c>
      <c r="I147" s="53" t="s">
        <v>1149</v>
      </c>
      <c r="J147" s="53" t="s">
        <v>1107</v>
      </c>
      <c r="K147" s="54">
        <v>1977</v>
      </c>
      <c r="L147" s="64" t="s">
        <v>232</v>
      </c>
      <c r="M147" s="55" t="s">
        <v>52</v>
      </c>
      <c r="N147" s="56">
        <v>6</v>
      </c>
      <c r="O147" s="57">
        <v>763</v>
      </c>
      <c r="P147" s="57">
        <f>IFERROR( VLOOKUP($G147,Liga16_1!$B:$Q,16,0), "")</f>
        <v>735</v>
      </c>
      <c r="Q147" s="58">
        <f t="shared" si="17"/>
        <v>766</v>
      </c>
      <c r="R147" s="59">
        <f t="shared" si="18"/>
        <v>749</v>
      </c>
      <c r="S147" s="60">
        <v>-42</v>
      </c>
      <c r="T147" s="61">
        <v>9</v>
      </c>
      <c r="U147" s="61">
        <v>-2</v>
      </c>
      <c r="V147" s="61">
        <v>-36</v>
      </c>
      <c r="W147" s="61" t="s">
        <v>216</v>
      </c>
      <c r="X147" s="61" t="s">
        <v>216</v>
      </c>
      <c r="Y147" s="61" t="s">
        <v>216</v>
      </c>
      <c r="Z147" s="61">
        <v>21</v>
      </c>
      <c r="AA147" s="61" t="s">
        <v>216</v>
      </c>
      <c r="AB147" s="62">
        <v>-18</v>
      </c>
      <c r="AC147" s="63"/>
      <c r="AD147" s="62" t="s">
        <v>216</v>
      </c>
      <c r="AE147" s="62" t="s">
        <v>216</v>
      </c>
      <c r="AF147" s="67" t="s">
        <v>216</v>
      </c>
      <c r="AG147" s="62" t="s">
        <v>216</v>
      </c>
      <c r="AH147" s="62" t="s">
        <v>216</v>
      </c>
      <c r="AI147" s="62" t="s">
        <v>216</v>
      </c>
      <c r="AJ147" s="62" t="s">
        <v>216</v>
      </c>
      <c r="AK147" s="62">
        <v>35</v>
      </c>
      <c r="AL147" s="62" t="s">
        <v>216</v>
      </c>
      <c r="AM147" s="62" t="s">
        <v>216</v>
      </c>
      <c r="AN147" s="62" t="s">
        <v>216</v>
      </c>
      <c r="AO147" s="63" t="s">
        <v>216</v>
      </c>
    </row>
    <row r="148" spans="1:41">
      <c r="A148" s="48">
        <f t="shared" si="14"/>
        <v>146</v>
      </c>
      <c r="B148" s="49">
        <v>145</v>
      </c>
      <c r="C148" s="50">
        <f t="shared" si="15"/>
        <v>-1</v>
      </c>
      <c r="D148" s="49">
        <f>COUNTIF($L$3:$L148,$L148)</f>
        <v>45</v>
      </c>
      <c r="E148" s="51">
        <v>45</v>
      </c>
      <c r="F148" s="50" t="str">
        <f t="shared" si="16"/>
        <v>=</v>
      </c>
      <c r="G148" s="52">
        <v>7798</v>
      </c>
      <c r="H148" s="53" t="s">
        <v>971</v>
      </c>
      <c r="I148" s="53" t="s">
        <v>1168</v>
      </c>
      <c r="J148" s="53" t="s">
        <v>1107</v>
      </c>
      <c r="K148" s="54">
        <v>1993</v>
      </c>
      <c r="L148" s="64" t="s">
        <v>230</v>
      </c>
      <c r="M148" s="55" t="s">
        <v>52</v>
      </c>
      <c r="N148" s="56">
        <v>6</v>
      </c>
      <c r="O148" s="57">
        <v>668</v>
      </c>
      <c r="P148" s="57">
        <f>IFERROR( VLOOKUP($G148,Liga16_1!$B:$Q,16,0), "")</f>
        <v>809</v>
      </c>
      <c r="Q148" s="58">
        <f t="shared" si="17"/>
        <v>764.5</v>
      </c>
      <c r="R148" s="59">
        <f t="shared" si="18"/>
        <v>738.5</v>
      </c>
      <c r="S148" s="60" t="s">
        <v>216</v>
      </c>
      <c r="T148" s="61" t="s">
        <v>216</v>
      </c>
      <c r="U148" s="61" t="s">
        <v>216</v>
      </c>
      <c r="V148" s="61" t="s">
        <v>216</v>
      </c>
      <c r="W148" s="61" t="s">
        <v>216</v>
      </c>
      <c r="X148" s="61" t="s">
        <v>216</v>
      </c>
      <c r="Y148" s="61" t="s">
        <v>216</v>
      </c>
      <c r="Z148" s="61" t="s">
        <v>216</v>
      </c>
      <c r="AA148" s="61" t="s">
        <v>216</v>
      </c>
      <c r="AB148" s="62" t="s">
        <v>216</v>
      </c>
      <c r="AC148" s="63"/>
      <c r="AD148" s="62" t="s">
        <v>216</v>
      </c>
      <c r="AE148" s="62" t="s">
        <v>216</v>
      </c>
      <c r="AF148" s="67" t="s">
        <v>216</v>
      </c>
      <c r="AG148" s="62" t="s">
        <v>216</v>
      </c>
      <c r="AH148" s="62" t="s">
        <v>216</v>
      </c>
      <c r="AI148" s="62" t="s">
        <v>216</v>
      </c>
      <c r="AJ148" s="62">
        <v>26</v>
      </c>
      <c r="AK148" s="62" t="s">
        <v>216</v>
      </c>
      <c r="AL148" s="62" t="s">
        <v>216</v>
      </c>
      <c r="AM148" s="62" t="s">
        <v>216</v>
      </c>
      <c r="AN148" s="62" t="s">
        <v>216</v>
      </c>
      <c r="AO148" s="63" t="s">
        <v>216</v>
      </c>
    </row>
    <row r="149" spans="1:41">
      <c r="A149" s="48">
        <f t="shared" si="14"/>
        <v>147</v>
      </c>
      <c r="B149" s="49">
        <v>146</v>
      </c>
      <c r="C149" s="50">
        <f t="shared" si="15"/>
        <v>-1</v>
      </c>
      <c r="D149" s="49">
        <f>COUNTIF($L$3:$L149,$L149)</f>
        <v>12</v>
      </c>
      <c r="E149" s="51">
        <v>12</v>
      </c>
      <c r="F149" s="50" t="str">
        <f t="shared" si="16"/>
        <v>=</v>
      </c>
      <c r="G149" s="52">
        <v>19372</v>
      </c>
      <c r="H149" s="53" t="s">
        <v>1004</v>
      </c>
      <c r="I149" s="53" t="s">
        <v>1124</v>
      </c>
      <c r="J149" s="53" t="s">
        <v>1107</v>
      </c>
      <c r="K149" s="54">
        <v>2000</v>
      </c>
      <c r="L149" s="64" t="s">
        <v>226</v>
      </c>
      <c r="M149" s="55" t="s">
        <v>52</v>
      </c>
      <c r="N149" s="56">
        <v>6</v>
      </c>
      <c r="O149" s="57">
        <v>666.5</v>
      </c>
      <c r="P149" s="57">
        <f>IFERROR( VLOOKUP($G149,Liga16_1!$B:$Q,16,0), "")</f>
        <v>756</v>
      </c>
      <c r="Q149" s="58">
        <f t="shared" si="17"/>
        <v>762.25</v>
      </c>
      <c r="R149" s="59">
        <f t="shared" si="18"/>
        <v>711.25</v>
      </c>
      <c r="S149" s="60" t="s">
        <v>216</v>
      </c>
      <c r="T149" s="61" t="s">
        <v>216</v>
      </c>
      <c r="U149" s="61" t="s">
        <v>216</v>
      </c>
      <c r="V149" s="61" t="s">
        <v>216</v>
      </c>
      <c r="W149" s="61" t="s">
        <v>216</v>
      </c>
      <c r="X149" s="61" t="s">
        <v>216</v>
      </c>
      <c r="Y149" s="61">
        <v>-16</v>
      </c>
      <c r="Z149" s="61" t="s">
        <v>216</v>
      </c>
      <c r="AA149" s="61" t="s">
        <v>216</v>
      </c>
      <c r="AB149" s="62" t="s">
        <v>216</v>
      </c>
      <c r="AC149" s="63"/>
      <c r="AD149" s="62" t="s">
        <v>216</v>
      </c>
      <c r="AE149" s="62" t="s">
        <v>216</v>
      </c>
      <c r="AF149" s="67" t="s">
        <v>216</v>
      </c>
      <c r="AG149" s="62" t="s">
        <v>216</v>
      </c>
      <c r="AH149" s="62">
        <v>30</v>
      </c>
      <c r="AI149" s="62" t="s">
        <v>216</v>
      </c>
      <c r="AJ149" s="62" t="s">
        <v>216</v>
      </c>
      <c r="AK149" s="62" t="s">
        <v>216</v>
      </c>
      <c r="AL149" s="62" t="s">
        <v>216</v>
      </c>
      <c r="AM149" s="62" t="s">
        <v>216</v>
      </c>
      <c r="AN149" s="62" t="s">
        <v>216</v>
      </c>
      <c r="AO149" s="63">
        <v>21</v>
      </c>
    </row>
    <row r="150" spans="1:41">
      <c r="A150" s="48">
        <f t="shared" si="14"/>
        <v>148</v>
      </c>
      <c r="B150" s="49">
        <v>148</v>
      </c>
      <c r="C150" s="50" t="str">
        <f t="shared" si="15"/>
        <v>=</v>
      </c>
      <c r="D150" s="49">
        <f>COUNTIF($L$3:$L150,$L150)</f>
        <v>18</v>
      </c>
      <c r="E150" s="51">
        <v>18</v>
      </c>
      <c r="F150" s="50" t="str">
        <f t="shared" si="16"/>
        <v>=</v>
      </c>
      <c r="G150" s="52">
        <v>5669</v>
      </c>
      <c r="H150" s="53" t="s">
        <v>968</v>
      </c>
      <c r="I150" s="53" t="s">
        <v>1114</v>
      </c>
      <c r="J150" s="53" t="s">
        <v>1107</v>
      </c>
      <c r="K150" s="54">
        <v>1964</v>
      </c>
      <c r="L150" s="64" t="s">
        <v>234</v>
      </c>
      <c r="M150" s="55" t="s">
        <v>52</v>
      </c>
      <c r="N150" s="56">
        <v>6</v>
      </c>
      <c r="O150" s="57">
        <v>760.5</v>
      </c>
      <c r="P150" s="57" t="str">
        <f>IFERROR( VLOOKUP($G150,Liga16_1!$B:$Q,16,0), "")</f>
        <v/>
      </c>
      <c r="Q150" s="58">
        <f t="shared" si="17"/>
        <v>760.5</v>
      </c>
      <c r="R150" s="59">
        <f t="shared" si="18"/>
        <v>760.5</v>
      </c>
      <c r="S150" s="60" t="s">
        <v>216</v>
      </c>
      <c r="T150" s="61" t="s">
        <v>216</v>
      </c>
      <c r="U150" s="61" t="s">
        <v>216</v>
      </c>
      <c r="V150" s="61" t="s">
        <v>216</v>
      </c>
      <c r="W150" s="61" t="s">
        <v>216</v>
      </c>
      <c r="X150" s="61" t="s">
        <v>216</v>
      </c>
      <c r="Y150" s="61" t="s">
        <v>216</v>
      </c>
      <c r="Z150" s="61" t="s">
        <v>216</v>
      </c>
      <c r="AA150" s="61" t="s">
        <v>216</v>
      </c>
      <c r="AB150" s="62" t="s">
        <v>216</v>
      </c>
      <c r="AC150" s="63"/>
      <c r="AD150" s="62" t="s">
        <v>216</v>
      </c>
      <c r="AE150" s="62" t="s">
        <v>216</v>
      </c>
      <c r="AF150" s="67" t="s">
        <v>216</v>
      </c>
      <c r="AG150" s="62" t="s">
        <v>216</v>
      </c>
      <c r="AH150" s="62" t="s">
        <v>216</v>
      </c>
      <c r="AI150" s="62" t="s">
        <v>216</v>
      </c>
      <c r="AJ150" s="62" t="s">
        <v>216</v>
      </c>
      <c r="AK150" s="62" t="s">
        <v>216</v>
      </c>
      <c r="AL150" s="62" t="s">
        <v>216</v>
      </c>
      <c r="AM150" s="62" t="s">
        <v>216</v>
      </c>
      <c r="AN150" s="62" t="s">
        <v>216</v>
      </c>
      <c r="AO150" s="63" t="s">
        <v>216</v>
      </c>
    </row>
    <row r="151" spans="1:41">
      <c r="A151" s="48">
        <f t="shared" si="14"/>
        <v>149</v>
      </c>
      <c r="B151" s="49">
        <v>149</v>
      </c>
      <c r="C151" s="50" t="str">
        <f t="shared" si="15"/>
        <v>=</v>
      </c>
      <c r="D151" s="49">
        <f>COUNTIF($L$3:$L151,$L151)</f>
        <v>46</v>
      </c>
      <c r="E151" s="51">
        <v>46</v>
      </c>
      <c r="F151" s="50" t="str">
        <f t="shared" si="16"/>
        <v>=</v>
      </c>
      <c r="G151" s="52" t="s">
        <v>299</v>
      </c>
      <c r="H151" s="53" t="s">
        <v>1169</v>
      </c>
      <c r="I151" s="53" t="s">
        <v>1166</v>
      </c>
      <c r="J151" s="53" t="s">
        <v>1122</v>
      </c>
      <c r="K151" s="54">
        <v>1981</v>
      </c>
      <c r="L151" s="64" t="s">
        <v>230</v>
      </c>
      <c r="M151" s="55" t="s">
        <v>52</v>
      </c>
      <c r="N151" s="56">
        <v>6</v>
      </c>
      <c r="O151" s="57">
        <v>760</v>
      </c>
      <c r="P151" s="57" t="str">
        <f>IFERROR( VLOOKUP($G151,Liga16_1!$B:$Q,16,0), "")</f>
        <v/>
      </c>
      <c r="Q151" s="58">
        <f t="shared" si="17"/>
        <v>760</v>
      </c>
      <c r="R151" s="59">
        <f t="shared" si="18"/>
        <v>760</v>
      </c>
      <c r="S151" s="60" t="s">
        <v>216</v>
      </c>
      <c r="T151" s="61" t="s">
        <v>216</v>
      </c>
      <c r="U151" s="61" t="s">
        <v>216</v>
      </c>
      <c r="V151" s="61" t="s">
        <v>216</v>
      </c>
      <c r="W151" s="61" t="s">
        <v>216</v>
      </c>
      <c r="X151" s="61" t="s">
        <v>216</v>
      </c>
      <c r="Y151" s="61">
        <v>8</v>
      </c>
      <c r="Z151" s="61">
        <v>50</v>
      </c>
      <c r="AA151" s="61" t="s">
        <v>216</v>
      </c>
      <c r="AB151" s="62" t="s">
        <v>216</v>
      </c>
      <c r="AC151" s="63"/>
      <c r="AD151" s="62" t="s">
        <v>216</v>
      </c>
      <c r="AE151" s="62" t="s">
        <v>216</v>
      </c>
      <c r="AF151" s="67" t="s">
        <v>216</v>
      </c>
      <c r="AG151" s="62" t="s">
        <v>216</v>
      </c>
      <c r="AH151" s="62" t="s">
        <v>216</v>
      </c>
      <c r="AI151" s="62" t="s">
        <v>216</v>
      </c>
      <c r="AJ151" s="62" t="s">
        <v>216</v>
      </c>
      <c r="AK151" s="62" t="s">
        <v>216</v>
      </c>
      <c r="AL151" s="62" t="s">
        <v>216</v>
      </c>
      <c r="AM151" s="62" t="s">
        <v>216</v>
      </c>
      <c r="AN151" s="62" t="s">
        <v>216</v>
      </c>
      <c r="AO151" s="63" t="s">
        <v>216</v>
      </c>
    </row>
    <row r="152" spans="1:41">
      <c r="A152" s="48">
        <f t="shared" si="14"/>
        <v>150</v>
      </c>
      <c r="B152" s="49">
        <v>150</v>
      </c>
      <c r="C152" s="50" t="str">
        <f t="shared" si="15"/>
        <v>=</v>
      </c>
      <c r="D152" s="49">
        <f>COUNTIF($L$3:$L152,$L152)</f>
        <v>47</v>
      </c>
      <c r="E152" s="51">
        <v>47</v>
      </c>
      <c r="F152" s="50" t="str">
        <f t="shared" si="16"/>
        <v>=</v>
      </c>
      <c r="G152" s="52">
        <v>10016</v>
      </c>
      <c r="H152" s="53" t="s">
        <v>808</v>
      </c>
      <c r="I152" s="53" t="s">
        <v>1124</v>
      </c>
      <c r="J152" s="53" t="s">
        <v>1107</v>
      </c>
      <c r="K152" s="54">
        <v>1992</v>
      </c>
      <c r="L152" s="64" t="s">
        <v>230</v>
      </c>
      <c r="M152" s="55" t="s">
        <v>52</v>
      </c>
      <c r="N152" s="56">
        <v>6</v>
      </c>
      <c r="O152" s="57">
        <v>727</v>
      </c>
      <c r="P152" s="57" t="str">
        <f>IFERROR( VLOOKUP($G152,Liga16_1!$B:$Q,16,0), "")</f>
        <v/>
      </c>
      <c r="Q152" s="58">
        <f t="shared" si="17"/>
        <v>759</v>
      </c>
      <c r="R152" s="59">
        <f t="shared" si="18"/>
        <v>727</v>
      </c>
      <c r="S152" s="60" t="s">
        <v>216</v>
      </c>
      <c r="T152" s="61" t="s">
        <v>216</v>
      </c>
      <c r="U152" s="61" t="s">
        <v>216</v>
      </c>
      <c r="V152" s="61" t="s">
        <v>216</v>
      </c>
      <c r="W152" s="61" t="s">
        <v>216</v>
      </c>
      <c r="X152" s="61" t="s">
        <v>216</v>
      </c>
      <c r="Y152" s="61" t="s">
        <v>216</v>
      </c>
      <c r="Z152" s="61" t="s">
        <v>216</v>
      </c>
      <c r="AA152" s="61" t="s">
        <v>216</v>
      </c>
      <c r="AB152" s="62" t="s">
        <v>216</v>
      </c>
      <c r="AC152" s="63"/>
      <c r="AD152" s="62" t="s">
        <v>216</v>
      </c>
      <c r="AE152" s="62" t="s">
        <v>216</v>
      </c>
      <c r="AF152" s="67" t="s">
        <v>216</v>
      </c>
      <c r="AG152" s="62" t="s">
        <v>216</v>
      </c>
      <c r="AH152" s="62" t="s">
        <v>216</v>
      </c>
      <c r="AI152" s="62" t="s">
        <v>216</v>
      </c>
      <c r="AJ152" s="62">
        <v>32</v>
      </c>
      <c r="AK152" s="62" t="s">
        <v>216</v>
      </c>
      <c r="AL152" s="62" t="s">
        <v>216</v>
      </c>
      <c r="AM152" s="62" t="s">
        <v>216</v>
      </c>
      <c r="AN152" s="62" t="s">
        <v>216</v>
      </c>
      <c r="AO152" s="63" t="s">
        <v>216</v>
      </c>
    </row>
    <row r="153" spans="1:41">
      <c r="A153" s="48">
        <f t="shared" si="14"/>
        <v>151</v>
      </c>
      <c r="B153" s="49">
        <v>151</v>
      </c>
      <c r="C153" s="50" t="str">
        <f t="shared" si="15"/>
        <v>=</v>
      </c>
      <c r="D153" s="49">
        <f>COUNTIF($L$3:$L153,$L153)</f>
        <v>48</v>
      </c>
      <c r="E153" s="51">
        <v>48</v>
      </c>
      <c r="F153" s="50" t="str">
        <f t="shared" si="16"/>
        <v>=</v>
      </c>
      <c r="G153" s="52">
        <v>17432</v>
      </c>
      <c r="H153" s="53" t="s">
        <v>736</v>
      </c>
      <c r="I153" s="53" t="s">
        <v>1170</v>
      </c>
      <c r="J153" s="53" t="s">
        <v>1107</v>
      </c>
      <c r="K153" s="54">
        <v>1979</v>
      </c>
      <c r="L153" s="64" t="s">
        <v>230</v>
      </c>
      <c r="M153" s="55" t="s">
        <v>52</v>
      </c>
      <c r="N153" s="56">
        <v>6</v>
      </c>
      <c r="O153" s="57">
        <v>763</v>
      </c>
      <c r="P153" s="57">
        <f>IFERROR( VLOOKUP($G153,Liga16_1!$B:$Q,16,0), "")</f>
        <v>755</v>
      </c>
      <c r="Q153" s="58">
        <f t="shared" si="17"/>
        <v>759</v>
      </c>
      <c r="R153" s="59">
        <f t="shared" si="18"/>
        <v>759</v>
      </c>
      <c r="S153" s="60" t="s">
        <v>216</v>
      </c>
      <c r="T153" s="61" t="s">
        <v>216</v>
      </c>
      <c r="U153" s="61" t="s">
        <v>216</v>
      </c>
      <c r="V153" s="61" t="s">
        <v>216</v>
      </c>
      <c r="W153" s="61" t="s">
        <v>216</v>
      </c>
      <c r="X153" s="61" t="s">
        <v>216</v>
      </c>
      <c r="Y153" s="61">
        <v>-17</v>
      </c>
      <c r="Z153" s="61" t="s">
        <v>216</v>
      </c>
      <c r="AA153" s="61" t="s">
        <v>216</v>
      </c>
      <c r="AB153" s="62" t="s">
        <v>216</v>
      </c>
      <c r="AC153" s="63"/>
      <c r="AD153" s="62" t="s">
        <v>216</v>
      </c>
      <c r="AE153" s="62" t="s">
        <v>216</v>
      </c>
      <c r="AF153" s="67" t="s">
        <v>216</v>
      </c>
      <c r="AG153" s="62" t="s">
        <v>216</v>
      </c>
      <c r="AH153" s="62" t="s">
        <v>216</v>
      </c>
      <c r="AI153" s="62" t="s">
        <v>216</v>
      </c>
      <c r="AJ153" s="62" t="s">
        <v>216</v>
      </c>
      <c r="AK153" s="62" t="s">
        <v>216</v>
      </c>
      <c r="AL153" s="62" t="s">
        <v>216</v>
      </c>
      <c r="AM153" s="62" t="s">
        <v>216</v>
      </c>
      <c r="AN153" s="62" t="s">
        <v>216</v>
      </c>
      <c r="AO153" s="63" t="s">
        <v>216</v>
      </c>
    </row>
    <row r="154" spans="1:41">
      <c r="A154" s="48">
        <f t="shared" si="14"/>
        <v>152</v>
      </c>
      <c r="B154" s="49">
        <v>152</v>
      </c>
      <c r="C154" s="50" t="str">
        <f t="shared" si="15"/>
        <v>=</v>
      </c>
      <c r="D154" s="49">
        <f>COUNTIF($L$3:$L154,$L154)</f>
        <v>19</v>
      </c>
      <c r="E154" s="51">
        <v>19</v>
      </c>
      <c r="F154" s="50" t="str">
        <f t="shared" si="16"/>
        <v>=</v>
      </c>
      <c r="G154" s="52">
        <v>712</v>
      </c>
      <c r="H154" s="53" t="s">
        <v>595</v>
      </c>
      <c r="I154" s="53" t="s">
        <v>1171</v>
      </c>
      <c r="J154" s="53" t="s">
        <v>1107</v>
      </c>
      <c r="K154" s="54">
        <v>1961</v>
      </c>
      <c r="L154" s="64" t="s">
        <v>234</v>
      </c>
      <c r="M154" s="55" t="s">
        <v>52</v>
      </c>
      <c r="N154" s="56">
        <v>6</v>
      </c>
      <c r="O154" s="57">
        <v>746</v>
      </c>
      <c r="P154" s="57">
        <f>IFERROR( VLOOKUP($G154,Liga16_1!$B:$Q,16,0), "")</f>
        <v>766</v>
      </c>
      <c r="Q154" s="58">
        <f t="shared" si="17"/>
        <v>756</v>
      </c>
      <c r="R154" s="59">
        <f t="shared" si="18"/>
        <v>756</v>
      </c>
      <c r="S154" s="60" t="s">
        <v>216</v>
      </c>
      <c r="T154" s="61" t="s">
        <v>216</v>
      </c>
      <c r="U154" s="61" t="s">
        <v>216</v>
      </c>
      <c r="V154" s="61" t="s">
        <v>216</v>
      </c>
      <c r="W154" s="61" t="s">
        <v>216</v>
      </c>
      <c r="X154" s="61" t="s">
        <v>216</v>
      </c>
      <c r="Y154" s="61" t="s">
        <v>216</v>
      </c>
      <c r="Z154" s="61" t="s">
        <v>216</v>
      </c>
      <c r="AA154" s="61" t="s">
        <v>216</v>
      </c>
      <c r="AB154" s="62" t="s">
        <v>216</v>
      </c>
      <c r="AC154" s="63"/>
      <c r="AD154" s="62" t="s">
        <v>216</v>
      </c>
      <c r="AE154" s="62" t="s">
        <v>216</v>
      </c>
      <c r="AF154" s="67" t="s">
        <v>216</v>
      </c>
      <c r="AG154" s="62" t="s">
        <v>216</v>
      </c>
      <c r="AH154" s="62" t="s">
        <v>216</v>
      </c>
      <c r="AI154" s="62" t="s">
        <v>216</v>
      </c>
      <c r="AJ154" s="62" t="s">
        <v>216</v>
      </c>
      <c r="AK154" s="62" t="s">
        <v>216</v>
      </c>
      <c r="AL154" s="62" t="s">
        <v>216</v>
      </c>
      <c r="AM154" s="62" t="s">
        <v>216</v>
      </c>
      <c r="AN154" s="62" t="s">
        <v>216</v>
      </c>
      <c r="AO154" s="63" t="s">
        <v>216</v>
      </c>
    </row>
    <row r="155" spans="1:41">
      <c r="A155" s="48">
        <f t="shared" si="14"/>
        <v>153</v>
      </c>
      <c r="B155" s="49">
        <v>153</v>
      </c>
      <c r="C155" s="50" t="str">
        <f t="shared" si="15"/>
        <v>=</v>
      </c>
      <c r="D155" s="49">
        <f>COUNTIF($L$3:$L155,$L155)</f>
        <v>49</v>
      </c>
      <c r="E155" s="51">
        <v>49</v>
      </c>
      <c r="F155" s="50" t="str">
        <f t="shared" si="16"/>
        <v>=</v>
      </c>
      <c r="G155" s="52">
        <v>2932</v>
      </c>
      <c r="H155" s="53" t="s">
        <v>1049</v>
      </c>
      <c r="I155" s="53" t="s">
        <v>1113</v>
      </c>
      <c r="J155" s="53" t="s">
        <v>1107</v>
      </c>
      <c r="K155" s="54">
        <v>1987</v>
      </c>
      <c r="L155" s="64" t="s">
        <v>230</v>
      </c>
      <c r="M155" s="55" t="s">
        <v>52</v>
      </c>
      <c r="N155" s="56">
        <v>6</v>
      </c>
      <c r="O155" s="57">
        <v>740</v>
      </c>
      <c r="P155" s="57" t="str">
        <f>IFERROR( VLOOKUP($G155,Liga16_1!$B:$Q,16,0), "")</f>
        <v/>
      </c>
      <c r="Q155" s="58">
        <f t="shared" si="17"/>
        <v>751</v>
      </c>
      <c r="R155" s="59">
        <f t="shared" si="18"/>
        <v>740</v>
      </c>
      <c r="S155" s="60" t="s">
        <v>216</v>
      </c>
      <c r="T155" s="61" t="s">
        <v>216</v>
      </c>
      <c r="U155" s="61" t="s">
        <v>216</v>
      </c>
      <c r="V155" s="61" t="s">
        <v>216</v>
      </c>
      <c r="W155" s="61" t="s">
        <v>216</v>
      </c>
      <c r="X155" s="61" t="s">
        <v>216</v>
      </c>
      <c r="Y155" s="61" t="s">
        <v>216</v>
      </c>
      <c r="Z155" s="61" t="s">
        <v>216</v>
      </c>
      <c r="AA155" s="61">
        <v>-64</v>
      </c>
      <c r="AB155" s="62" t="s">
        <v>216</v>
      </c>
      <c r="AC155" s="63"/>
      <c r="AD155" s="62" t="s">
        <v>216</v>
      </c>
      <c r="AE155" s="62" t="s">
        <v>216</v>
      </c>
      <c r="AF155" s="67" t="s">
        <v>216</v>
      </c>
      <c r="AG155" s="62" t="s">
        <v>216</v>
      </c>
      <c r="AH155" s="62" t="s">
        <v>216</v>
      </c>
      <c r="AI155" s="62" t="s">
        <v>216</v>
      </c>
      <c r="AJ155" s="62">
        <v>11</v>
      </c>
      <c r="AK155" s="62" t="s">
        <v>216</v>
      </c>
      <c r="AL155" s="62" t="s">
        <v>216</v>
      </c>
      <c r="AM155" s="62" t="s">
        <v>216</v>
      </c>
      <c r="AN155" s="62" t="s">
        <v>216</v>
      </c>
      <c r="AO155" s="63" t="s">
        <v>216</v>
      </c>
    </row>
    <row r="156" spans="1:41">
      <c r="A156" s="48">
        <f t="shared" si="14"/>
        <v>154</v>
      </c>
      <c r="B156" s="49">
        <v>154</v>
      </c>
      <c r="C156" s="50" t="str">
        <f t="shared" si="15"/>
        <v>=</v>
      </c>
      <c r="D156" s="49">
        <f>COUNTIF($L$3:$L156,$L156)</f>
        <v>20</v>
      </c>
      <c r="E156" s="51">
        <v>20</v>
      </c>
      <c r="F156" s="50" t="str">
        <f t="shared" si="16"/>
        <v>=</v>
      </c>
      <c r="G156" s="52">
        <v>18182</v>
      </c>
      <c r="H156" s="53" t="s">
        <v>758</v>
      </c>
      <c r="I156" s="53" t="s">
        <v>1172</v>
      </c>
      <c r="J156" s="53" t="s">
        <v>1107</v>
      </c>
      <c r="K156" s="54">
        <v>1965</v>
      </c>
      <c r="L156" s="64" t="s">
        <v>234</v>
      </c>
      <c r="M156" s="55" t="s">
        <v>52</v>
      </c>
      <c r="N156" s="56">
        <v>6</v>
      </c>
      <c r="O156" s="57">
        <v>726</v>
      </c>
      <c r="P156" s="57">
        <f>IFERROR( VLOOKUP($G156,Liga16_1!$B:$Q,16,0), "")</f>
        <v>776</v>
      </c>
      <c r="Q156" s="58">
        <f t="shared" si="17"/>
        <v>751</v>
      </c>
      <c r="R156" s="59">
        <f t="shared" si="18"/>
        <v>751</v>
      </c>
      <c r="S156" s="60" t="s">
        <v>216</v>
      </c>
      <c r="T156" s="61" t="s">
        <v>216</v>
      </c>
      <c r="U156" s="61" t="s">
        <v>216</v>
      </c>
      <c r="V156" s="61" t="s">
        <v>216</v>
      </c>
      <c r="W156" s="61" t="s">
        <v>216</v>
      </c>
      <c r="X156" s="61" t="s">
        <v>216</v>
      </c>
      <c r="Y156" s="61" t="s">
        <v>216</v>
      </c>
      <c r="Z156" s="61" t="s">
        <v>216</v>
      </c>
      <c r="AA156" s="61" t="s">
        <v>216</v>
      </c>
      <c r="AB156" s="62" t="s">
        <v>216</v>
      </c>
      <c r="AC156" s="63"/>
      <c r="AD156" s="62" t="s">
        <v>216</v>
      </c>
      <c r="AE156" s="62" t="s">
        <v>216</v>
      </c>
      <c r="AF156" s="67" t="s">
        <v>216</v>
      </c>
      <c r="AG156" s="62" t="s">
        <v>216</v>
      </c>
      <c r="AH156" s="62" t="s">
        <v>216</v>
      </c>
      <c r="AI156" s="62" t="s">
        <v>216</v>
      </c>
      <c r="AJ156" s="62" t="s">
        <v>216</v>
      </c>
      <c r="AK156" s="62" t="s">
        <v>216</v>
      </c>
      <c r="AL156" s="62" t="s">
        <v>216</v>
      </c>
      <c r="AM156" s="62" t="s">
        <v>216</v>
      </c>
      <c r="AN156" s="62" t="s">
        <v>216</v>
      </c>
      <c r="AO156" s="63" t="s">
        <v>216</v>
      </c>
    </row>
    <row r="157" spans="1:41">
      <c r="A157" s="48">
        <f t="shared" si="14"/>
        <v>155</v>
      </c>
      <c r="B157" s="49">
        <v>155</v>
      </c>
      <c r="C157" s="50" t="str">
        <f t="shared" si="15"/>
        <v>=</v>
      </c>
      <c r="D157" s="49">
        <f>COUNTIF($L$3:$L157,$L157)</f>
        <v>28</v>
      </c>
      <c r="E157" s="51">
        <v>28</v>
      </c>
      <c r="F157" s="50" t="str">
        <f t="shared" si="16"/>
        <v>=</v>
      </c>
      <c r="G157" s="52">
        <v>20898</v>
      </c>
      <c r="H157" s="53" t="s">
        <v>1173</v>
      </c>
      <c r="I157" s="53" t="s">
        <v>1174</v>
      </c>
      <c r="J157" s="53" t="s">
        <v>1127</v>
      </c>
      <c r="K157" s="54">
        <v>1997</v>
      </c>
      <c r="L157" s="64" t="s">
        <v>228</v>
      </c>
      <c r="M157" s="55" t="s">
        <v>52</v>
      </c>
      <c r="N157" s="56">
        <v>6</v>
      </c>
      <c r="O157" s="57">
        <v>750</v>
      </c>
      <c r="P157" s="57" t="str">
        <f>IFERROR( VLOOKUP($G157,Liga16_1!$B:$Q,16,0), "")</f>
        <v/>
      </c>
      <c r="Q157" s="58">
        <f t="shared" si="17"/>
        <v>750</v>
      </c>
      <c r="R157" s="59">
        <f t="shared" si="18"/>
        <v>750</v>
      </c>
      <c r="S157" s="60">
        <v>39</v>
      </c>
      <c r="T157" s="61" t="s">
        <v>216</v>
      </c>
      <c r="U157" s="61">
        <v>35</v>
      </c>
      <c r="V157" s="61">
        <v>43</v>
      </c>
      <c r="W157" s="61" t="s">
        <v>216</v>
      </c>
      <c r="X157" s="61" t="s">
        <v>216</v>
      </c>
      <c r="Y157" s="61" t="s">
        <v>216</v>
      </c>
      <c r="Z157" s="61" t="s">
        <v>216</v>
      </c>
      <c r="AA157" s="61" t="s">
        <v>216</v>
      </c>
      <c r="AB157" s="62" t="s">
        <v>216</v>
      </c>
      <c r="AC157" s="63"/>
      <c r="AD157" s="62" t="s">
        <v>216</v>
      </c>
      <c r="AE157" s="62" t="s">
        <v>216</v>
      </c>
      <c r="AF157" s="67" t="s">
        <v>216</v>
      </c>
      <c r="AG157" s="62" t="s">
        <v>216</v>
      </c>
      <c r="AH157" s="62" t="s">
        <v>216</v>
      </c>
      <c r="AI157" s="62" t="s">
        <v>216</v>
      </c>
      <c r="AJ157" s="62" t="s">
        <v>216</v>
      </c>
      <c r="AK157" s="62" t="s">
        <v>216</v>
      </c>
      <c r="AL157" s="62" t="s">
        <v>216</v>
      </c>
      <c r="AM157" s="62" t="s">
        <v>216</v>
      </c>
      <c r="AN157" s="62" t="s">
        <v>216</v>
      </c>
      <c r="AO157" s="63" t="s">
        <v>216</v>
      </c>
    </row>
    <row r="158" spans="1:41">
      <c r="A158" s="48">
        <f t="shared" si="14"/>
        <v>156</v>
      </c>
      <c r="B158" s="49">
        <v>156</v>
      </c>
      <c r="C158" s="50" t="str">
        <f t="shared" si="15"/>
        <v>=</v>
      </c>
      <c r="D158" s="49">
        <f>COUNTIF($L$3:$L158,$L158)</f>
        <v>50</v>
      </c>
      <c r="E158" s="51">
        <v>50</v>
      </c>
      <c r="F158" s="50" t="str">
        <f t="shared" si="16"/>
        <v>=</v>
      </c>
      <c r="G158" s="52">
        <v>10040</v>
      </c>
      <c r="H158" s="53" t="s">
        <v>622</v>
      </c>
      <c r="I158" s="53" t="s">
        <v>1161</v>
      </c>
      <c r="J158" s="53" t="s">
        <v>1107</v>
      </c>
      <c r="K158" s="54">
        <v>1992</v>
      </c>
      <c r="L158" s="64" t="s">
        <v>230</v>
      </c>
      <c r="M158" s="55" t="s">
        <v>52</v>
      </c>
      <c r="N158" s="56">
        <v>5</v>
      </c>
      <c r="O158" s="57">
        <v>749</v>
      </c>
      <c r="P158" s="57" t="str">
        <f>IFERROR( VLOOKUP($G158,Liga16_1!$B:$Q,16,0), "")</f>
        <v/>
      </c>
      <c r="Q158" s="58">
        <f t="shared" si="17"/>
        <v>749</v>
      </c>
      <c r="R158" s="59">
        <f t="shared" si="18"/>
        <v>749</v>
      </c>
      <c r="S158" s="60" t="s">
        <v>216</v>
      </c>
      <c r="T158" s="61" t="s">
        <v>216</v>
      </c>
      <c r="U158" s="61" t="s">
        <v>216</v>
      </c>
      <c r="V158" s="61" t="s">
        <v>216</v>
      </c>
      <c r="W158" s="61" t="s">
        <v>216</v>
      </c>
      <c r="X158" s="61" t="s">
        <v>216</v>
      </c>
      <c r="Y158" s="61" t="s">
        <v>216</v>
      </c>
      <c r="Z158" s="61" t="s">
        <v>216</v>
      </c>
      <c r="AA158" s="61" t="s">
        <v>216</v>
      </c>
      <c r="AB158" s="62" t="s">
        <v>216</v>
      </c>
      <c r="AC158" s="63"/>
      <c r="AD158" s="62" t="s">
        <v>216</v>
      </c>
      <c r="AE158" s="62" t="s">
        <v>216</v>
      </c>
      <c r="AF158" s="67" t="s">
        <v>216</v>
      </c>
      <c r="AG158" s="62" t="s">
        <v>216</v>
      </c>
      <c r="AH158" s="62" t="s">
        <v>216</v>
      </c>
      <c r="AI158" s="62" t="s">
        <v>216</v>
      </c>
      <c r="AJ158" s="62" t="s">
        <v>216</v>
      </c>
      <c r="AK158" s="62" t="s">
        <v>216</v>
      </c>
      <c r="AL158" s="62" t="s">
        <v>216</v>
      </c>
      <c r="AM158" s="62" t="s">
        <v>216</v>
      </c>
      <c r="AN158" s="62" t="s">
        <v>216</v>
      </c>
      <c r="AO158" s="63" t="s">
        <v>216</v>
      </c>
    </row>
    <row r="159" spans="1:41">
      <c r="A159" s="48">
        <f t="shared" si="14"/>
        <v>157</v>
      </c>
      <c r="B159" s="49">
        <v>157</v>
      </c>
      <c r="C159" s="50" t="str">
        <f t="shared" si="15"/>
        <v>=</v>
      </c>
      <c r="D159" s="49">
        <f>COUNTIF($L$3:$L159,$L159)</f>
        <v>9</v>
      </c>
      <c r="E159" s="51">
        <v>9</v>
      </c>
      <c r="F159" s="50" t="str">
        <f t="shared" si="16"/>
        <v>=</v>
      </c>
      <c r="G159" s="52" t="s">
        <v>41</v>
      </c>
      <c r="H159" s="53" t="s">
        <v>1175</v>
      </c>
      <c r="I159" s="53" t="s">
        <v>1160</v>
      </c>
      <c r="J159" s="53" t="s">
        <v>1122</v>
      </c>
      <c r="K159" s="54">
        <v>1999</v>
      </c>
      <c r="L159" s="64" t="s">
        <v>225</v>
      </c>
      <c r="M159" s="55" t="s">
        <v>55</v>
      </c>
      <c r="N159" s="56">
        <v>5</v>
      </c>
      <c r="O159" s="57">
        <v>749</v>
      </c>
      <c r="P159" s="57" t="str">
        <f>IFERROR( VLOOKUP($G159,Liga16_1!$B:$Q,16,0), "")</f>
        <v/>
      </c>
      <c r="Q159" s="58">
        <f t="shared" si="17"/>
        <v>749</v>
      </c>
      <c r="R159" s="59">
        <f t="shared" si="18"/>
        <v>749</v>
      </c>
      <c r="S159" s="60" t="s">
        <v>216</v>
      </c>
      <c r="T159" s="61" t="s">
        <v>216</v>
      </c>
      <c r="U159" s="61" t="s">
        <v>216</v>
      </c>
      <c r="V159" s="61" t="s">
        <v>216</v>
      </c>
      <c r="W159" s="61" t="s">
        <v>216</v>
      </c>
      <c r="X159" s="61" t="s">
        <v>216</v>
      </c>
      <c r="Y159" s="61">
        <v>-16</v>
      </c>
      <c r="Z159" s="61" t="s">
        <v>216</v>
      </c>
      <c r="AA159" s="61" t="s">
        <v>216</v>
      </c>
      <c r="AB159" s="62" t="s">
        <v>216</v>
      </c>
      <c r="AC159" s="63"/>
      <c r="AD159" s="62" t="s">
        <v>216</v>
      </c>
      <c r="AE159" s="62" t="s">
        <v>216</v>
      </c>
      <c r="AF159" s="67" t="s">
        <v>216</v>
      </c>
      <c r="AG159" s="62" t="s">
        <v>216</v>
      </c>
      <c r="AH159" s="62" t="s">
        <v>216</v>
      </c>
      <c r="AI159" s="62" t="s">
        <v>216</v>
      </c>
      <c r="AJ159" s="62" t="s">
        <v>216</v>
      </c>
      <c r="AK159" s="62" t="s">
        <v>216</v>
      </c>
      <c r="AL159" s="62" t="s">
        <v>216</v>
      </c>
      <c r="AM159" s="62" t="s">
        <v>216</v>
      </c>
      <c r="AN159" s="62" t="s">
        <v>216</v>
      </c>
      <c r="AO159" s="63" t="s">
        <v>216</v>
      </c>
    </row>
    <row r="160" spans="1:41">
      <c r="A160" s="48">
        <f t="shared" si="14"/>
        <v>158</v>
      </c>
      <c r="B160" s="49">
        <v>158</v>
      </c>
      <c r="C160" s="50" t="str">
        <f t="shared" si="15"/>
        <v>=</v>
      </c>
      <c r="D160" s="49">
        <f>COUNTIF($L$3:$L160,$L160)</f>
        <v>51</v>
      </c>
      <c r="E160" s="51">
        <v>51</v>
      </c>
      <c r="F160" s="50" t="str">
        <f t="shared" si="16"/>
        <v>=</v>
      </c>
      <c r="G160" s="52" t="s">
        <v>298</v>
      </c>
      <c r="H160" s="53" t="s">
        <v>1176</v>
      </c>
      <c r="I160" s="53" t="s">
        <v>1166</v>
      </c>
      <c r="J160" s="53" t="s">
        <v>1122</v>
      </c>
      <c r="K160" s="54">
        <v>1979</v>
      </c>
      <c r="L160" s="64" t="s">
        <v>230</v>
      </c>
      <c r="M160" s="55" t="s">
        <v>52</v>
      </c>
      <c r="N160" s="56">
        <v>5</v>
      </c>
      <c r="O160" s="57">
        <v>748</v>
      </c>
      <c r="P160" s="57" t="str">
        <f>IFERROR( VLOOKUP($G160,Liga16_1!$B:$Q,16,0), "")</f>
        <v/>
      </c>
      <c r="Q160" s="58">
        <f t="shared" si="17"/>
        <v>748</v>
      </c>
      <c r="R160" s="59">
        <f t="shared" si="18"/>
        <v>748</v>
      </c>
      <c r="S160" s="60" t="s">
        <v>216</v>
      </c>
      <c r="T160" s="61" t="s">
        <v>216</v>
      </c>
      <c r="U160" s="61" t="s">
        <v>216</v>
      </c>
      <c r="V160" s="61" t="s">
        <v>216</v>
      </c>
      <c r="W160" s="61" t="s">
        <v>216</v>
      </c>
      <c r="X160" s="61" t="s">
        <v>216</v>
      </c>
      <c r="Y160" s="61">
        <v>4</v>
      </c>
      <c r="Z160" s="61">
        <v>12</v>
      </c>
      <c r="AA160" s="61" t="s">
        <v>216</v>
      </c>
      <c r="AB160" s="62" t="s">
        <v>216</v>
      </c>
      <c r="AC160" s="63"/>
      <c r="AD160" s="62" t="s">
        <v>216</v>
      </c>
      <c r="AE160" s="62" t="s">
        <v>216</v>
      </c>
      <c r="AF160" s="67" t="s">
        <v>216</v>
      </c>
      <c r="AG160" s="62" t="s">
        <v>216</v>
      </c>
      <c r="AH160" s="62" t="s">
        <v>216</v>
      </c>
      <c r="AI160" s="62" t="s">
        <v>216</v>
      </c>
      <c r="AJ160" s="62" t="s">
        <v>216</v>
      </c>
      <c r="AK160" s="62" t="s">
        <v>216</v>
      </c>
      <c r="AL160" s="62" t="s">
        <v>216</v>
      </c>
      <c r="AM160" s="62" t="s">
        <v>216</v>
      </c>
      <c r="AN160" s="62" t="s">
        <v>216</v>
      </c>
      <c r="AO160" s="63" t="s">
        <v>216</v>
      </c>
    </row>
    <row r="161" spans="1:41">
      <c r="A161" s="48">
        <f t="shared" si="14"/>
        <v>159</v>
      </c>
      <c r="B161" s="49">
        <v>159</v>
      </c>
      <c r="C161" s="50" t="str">
        <f t="shared" si="15"/>
        <v>=</v>
      </c>
      <c r="D161" s="49">
        <f>COUNTIF($L$3:$L161,$L161)</f>
        <v>29</v>
      </c>
      <c r="E161" s="51">
        <v>29</v>
      </c>
      <c r="F161" s="50" t="str">
        <f t="shared" si="16"/>
        <v>=</v>
      </c>
      <c r="G161" s="52">
        <v>16636</v>
      </c>
      <c r="H161" s="53" t="s">
        <v>903</v>
      </c>
      <c r="I161" s="53" t="s">
        <v>1123</v>
      </c>
      <c r="J161" s="53" t="s">
        <v>1107</v>
      </c>
      <c r="K161" s="54">
        <v>1998</v>
      </c>
      <c r="L161" s="64" t="s">
        <v>228</v>
      </c>
      <c r="M161" s="55" t="s">
        <v>52</v>
      </c>
      <c r="N161" s="56">
        <v>5</v>
      </c>
      <c r="O161" s="57">
        <v>749</v>
      </c>
      <c r="P161" s="57">
        <f>IFERROR( VLOOKUP($G161,Liga16_1!$B:$Q,16,0), "")</f>
        <v>706</v>
      </c>
      <c r="Q161" s="58">
        <f t="shared" si="17"/>
        <v>746.5</v>
      </c>
      <c r="R161" s="59">
        <f t="shared" si="18"/>
        <v>727.5</v>
      </c>
      <c r="S161" s="60" t="s">
        <v>216</v>
      </c>
      <c r="T161" s="61" t="s">
        <v>216</v>
      </c>
      <c r="U161" s="61">
        <v>-6</v>
      </c>
      <c r="V161" s="61" t="s">
        <v>216</v>
      </c>
      <c r="W161" s="61">
        <v>-6</v>
      </c>
      <c r="X161" s="61" t="s">
        <v>216</v>
      </c>
      <c r="Y161" s="61">
        <v>28</v>
      </c>
      <c r="Z161" s="61" t="s">
        <v>216</v>
      </c>
      <c r="AA161" s="61" t="s">
        <v>216</v>
      </c>
      <c r="AB161" s="62" t="s">
        <v>216</v>
      </c>
      <c r="AC161" s="63"/>
      <c r="AD161" s="62" t="s">
        <v>216</v>
      </c>
      <c r="AE161" s="62" t="s">
        <v>216</v>
      </c>
      <c r="AF161" s="67" t="s">
        <v>216</v>
      </c>
      <c r="AG161" s="62" t="s">
        <v>216</v>
      </c>
      <c r="AH161" s="62" t="s">
        <v>216</v>
      </c>
      <c r="AI161" s="62">
        <v>19</v>
      </c>
      <c r="AJ161" s="62" t="s">
        <v>216</v>
      </c>
      <c r="AK161" s="62" t="s">
        <v>216</v>
      </c>
      <c r="AL161" s="62" t="s">
        <v>216</v>
      </c>
      <c r="AM161" s="62" t="s">
        <v>216</v>
      </c>
      <c r="AN161" s="62" t="s">
        <v>216</v>
      </c>
      <c r="AO161" s="63" t="s">
        <v>216</v>
      </c>
    </row>
    <row r="162" spans="1:41">
      <c r="A162" s="48">
        <f t="shared" si="14"/>
        <v>160</v>
      </c>
      <c r="B162" s="49">
        <v>188</v>
      </c>
      <c r="C162" s="50">
        <f t="shared" si="15"/>
        <v>28</v>
      </c>
      <c r="D162" s="49">
        <f>COUNTIF($L$3:$L162,$L162)</f>
        <v>3</v>
      </c>
      <c r="E162" s="51">
        <v>3</v>
      </c>
      <c r="F162" s="50" t="str">
        <f t="shared" si="16"/>
        <v>=</v>
      </c>
      <c r="G162" s="52">
        <v>19714</v>
      </c>
      <c r="H162" s="53" t="s">
        <v>983</v>
      </c>
      <c r="I162" s="53" t="s">
        <v>1131</v>
      </c>
      <c r="J162" s="53" t="s">
        <v>1107</v>
      </c>
      <c r="K162" s="54">
        <v>2003</v>
      </c>
      <c r="L162" s="64" t="s">
        <v>223</v>
      </c>
      <c r="M162" s="55" t="s">
        <v>55</v>
      </c>
      <c r="N162" s="56">
        <v>5</v>
      </c>
      <c r="O162" s="57">
        <v>591</v>
      </c>
      <c r="P162" s="57">
        <f>IFERROR( VLOOKUP($G162,Liga16_1!$B:$Q,16,0), "")</f>
        <v>746</v>
      </c>
      <c r="Q162" s="58">
        <f t="shared" si="17"/>
        <v>742.5</v>
      </c>
      <c r="R162" s="59">
        <f t="shared" si="18"/>
        <v>668.5</v>
      </c>
      <c r="S162" s="60">
        <v>-22</v>
      </c>
      <c r="T162" s="61">
        <v>-6</v>
      </c>
      <c r="U162" s="61">
        <v>11</v>
      </c>
      <c r="V162" s="61" t="s">
        <v>216</v>
      </c>
      <c r="W162" s="61">
        <v>-43</v>
      </c>
      <c r="X162" s="61">
        <v>-24</v>
      </c>
      <c r="Y162" s="61">
        <v>35</v>
      </c>
      <c r="Z162" s="61">
        <v>29</v>
      </c>
      <c r="AA162" s="61" t="s">
        <v>216</v>
      </c>
      <c r="AB162" s="62">
        <v>30</v>
      </c>
      <c r="AC162" s="63"/>
      <c r="AD162" s="62" t="s">
        <v>216</v>
      </c>
      <c r="AE162" s="62" t="s">
        <v>216</v>
      </c>
      <c r="AF162" s="67" t="s">
        <v>216</v>
      </c>
      <c r="AG162" s="62">
        <v>25</v>
      </c>
      <c r="AH162" s="62">
        <v>10</v>
      </c>
      <c r="AI162" s="62" t="s">
        <v>216</v>
      </c>
      <c r="AJ162" s="62" t="s">
        <v>216</v>
      </c>
      <c r="AK162" s="62" t="s">
        <v>216</v>
      </c>
      <c r="AL162" s="62" t="s">
        <v>216</v>
      </c>
      <c r="AM162" s="62" t="s">
        <v>216</v>
      </c>
      <c r="AN162" s="62" t="s">
        <v>216</v>
      </c>
      <c r="AO162" s="63">
        <v>9</v>
      </c>
    </row>
    <row r="163" spans="1:41">
      <c r="A163" s="48">
        <f t="shared" si="14"/>
        <v>161</v>
      </c>
      <c r="B163" s="49">
        <v>160</v>
      </c>
      <c r="C163" s="50">
        <f t="shared" si="15"/>
        <v>-1</v>
      </c>
      <c r="D163" s="49">
        <f>COUNTIF($L$3:$L163,$L163)</f>
        <v>10</v>
      </c>
      <c r="E163" s="51">
        <v>10</v>
      </c>
      <c r="F163" s="50" t="str">
        <f t="shared" si="16"/>
        <v>=</v>
      </c>
      <c r="G163" s="52">
        <v>18051</v>
      </c>
      <c r="H163" s="53" t="s">
        <v>1177</v>
      </c>
      <c r="I163" s="53" t="s">
        <v>1174</v>
      </c>
      <c r="J163" s="53" t="s">
        <v>1127</v>
      </c>
      <c r="K163" s="54">
        <v>1969</v>
      </c>
      <c r="L163" s="64" t="s">
        <v>232</v>
      </c>
      <c r="M163" s="55" t="s">
        <v>52</v>
      </c>
      <c r="N163" s="56">
        <v>5</v>
      </c>
      <c r="O163" s="57">
        <v>739.5</v>
      </c>
      <c r="P163" s="57" t="str">
        <f>IFERROR( VLOOKUP($G163,Liga16_1!$B:$Q,16,0), "")</f>
        <v/>
      </c>
      <c r="Q163" s="58">
        <f t="shared" si="17"/>
        <v>739.5</v>
      </c>
      <c r="R163" s="59">
        <f t="shared" si="18"/>
        <v>739.5</v>
      </c>
      <c r="S163" s="60" t="s">
        <v>216</v>
      </c>
      <c r="T163" s="61">
        <v>-9</v>
      </c>
      <c r="U163" s="61">
        <v>22</v>
      </c>
      <c r="V163" s="61">
        <v>-14</v>
      </c>
      <c r="W163" s="61" t="s">
        <v>216</v>
      </c>
      <c r="X163" s="61" t="s">
        <v>216</v>
      </c>
      <c r="Y163" s="61" t="s">
        <v>216</v>
      </c>
      <c r="Z163" s="61" t="s">
        <v>216</v>
      </c>
      <c r="AA163" s="61" t="s">
        <v>216</v>
      </c>
      <c r="AB163" s="62" t="s">
        <v>216</v>
      </c>
      <c r="AC163" s="63"/>
      <c r="AD163" s="62" t="s">
        <v>216</v>
      </c>
      <c r="AE163" s="62" t="s">
        <v>216</v>
      </c>
      <c r="AF163" s="67" t="s">
        <v>216</v>
      </c>
      <c r="AG163" s="62" t="s">
        <v>216</v>
      </c>
      <c r="AH163" s="62" t="s">
        <v>216</v>
      </c>
      <c r="AI163" s="62" t="s">
        <v>216</v>
      </c>
      <c r="AJ163" s="62" t="s">
        <v>216</v>
      </c>
      <c r="AK163" s="62" t="s">
        <v>216</v>
      </c>
      <c r="AL163" s="62" t="s">
        <v>216</v>
      </c>
      <c r="AM163" s="62" t="s">
        <v>216</v>
      </c>
      <c r="AN163" s="62" t="s">
        <v>216</v>
      </c>
      <c r="AO163" s="63" t="s">
        <v>216</v>
      </c>
    </row>
    <row r="164" spans="1:41">
      <c r="A164" s="48">
        <f t="shared" si="14"/>
        <v>162</v>
      </c>
      <c r="B164" s="49">
        <v>161</v>
      </c>
      <c r="C164" s="50">
        <f t="shared" si="15"/>
        <v>-1</v>
      </c>
      <c r="D164" s="49">
        <f>COUNTIF($L$3:$L164,$L164)</f>
        <v>7</v>
      </c>
      <c r="E164" s="51">
        <v>7</v>
      </c>
      <c r="F164" s="50" t="str">
        <f t="shared" si="16"/>
        <v>=</v>
      </c>
      <c r="G164" s="52">
        <v>7956</v>
      </c>
      <c r="H164" s="53" t="s">
        <v>1031</v>
      </c>
      <c r="I164" s="53" t="s">
        <v>1119</v>
      </c>
      <c r="J164" s="53" t="s">
        <v>1107</v>
      </c>
      <c r="K164" s="54">
        <v>1998</v>
      </c>
      <c r="L164" s="64" t="s">
        <v>227</v>
      </c>
      <c r="M164" s="55" t="s">
        <v>55</v>
      </c>
      <c r="N164" s="56">
        <v>5</v>
      </c>
      <c r="O164" s="57">
        <v>761.5</v>
      </c>
      <c r="P164" s="57">
        <f>IFERROR( VLOOKUP($G164,Liga16_1!$B:$Q,16,0), "")</f>
        <v>715</v>
      </c>
      <c r="Q164" s="58">
        <f t="shared" si="17"/>
        <v>738.25</v>
      </c>
      <c r="R164" s="59">
        <f t="shared" si="18"/>
        <v>738.25</v>
      </c>
      <c r="S164" s="60" t="s">
        <v>216</v>
      </c>
      <c r="T164" s="61" t="s">
        <v>216</v>
      </c>
      <c r="U164" s="61">
        <v>10</v>
      </c>
      <c r="V164" s="61" t="s">
        <v>216</v>
      </c>
      <c r="W164" s="61">
        <v>-30</v>
      </c>
      <c r="X164" s="61" t="s">
        <v>216</v>
      </c>
      <c r="Y164" s="61" t="s">
        <v>216</v>
      </c>
      <c r="Z164" s="61" t="s">
        <v>216</v>
      </c>
      <c r="AA164" s="61" t="s">
        <v>216</v>
      </c>
      <c r="AB164" s="62" t="s">
        <v>216</v>
      </c>
      <c r="AC164" s="63"/>
      <c r="AD164" s="62" t="s">
        <v>216</v>
      </c>
      <c r="AE164" s="62" t="s">
        <v>216</v>
      </c>
      <c r="AF164" s="67" t="s">
        <v>216</v>
      </c>
      <c r="AG164" s="62" t="s">
        <v>216</v>
      </c>
      <c r="AH164" s="62" t="s">
        <v>216</v>
      </c>
      <c r="AI164" s="62" t="s">
        <v>216</v>
      </c>
      <c r="AJ164" s="62" t="s">
        <v>216</v>
      </c>
      <c r="AK164" s="62" t="s">
        <v>216</v>
      </c>
      <c r="AL164" s="62" t="s">
        <v>216</v>
      </c>
      <c r="AM164" s="62" t="s">
        <v>216</v>
      </c>
      <c r="AN164" s="62" t="s">
        <v>216</v>
      </c>
      <c r="AO164" s="63" t="s">
        <v>216</v>
      </c>
    </row>
    <row r="165" spans="1:41">
      <c r="A165" s="48">
        <f t="shared" si="14"/>
        <v>163</v>
      </c>
      <c r="B165" s="49">
        <v>162</v>
      </c>
      <c r="C165" s="50">
        <f t="shared" si="15"/>
        <v>-1</v>
      </c>
      <c r="D165" s="49">
        <f>COUNTIF($L$3:$L165,$L165)</f>
        <v>11</v>
      </c>
      <c r="E165" s="51">
        <v>11</v>
      </c>
      <c r="F165" s="50" t="str">
        <f t="shared" si="16"/>
        <v>=</v>
      </c>
      <c r="G165" s="52">
        <v>9197</v>
      </c>
      <c r="H165" s="53" t="s">
        <v>773</v>
      </c>
      <c r="I165" s="53" t="s">
        <v>1144</v>
      </c>
      <c r="J165" s="53" t="s">
        <v>1107</v>
      </c>
      <c r="K165" s="54">
        <v>1968</v>
      </c>
      <c r="L165" s="64" t="s">
        <v>232</v>
      </c>
      <c r="M165" s="55" t="s">
        <v>52</v>
      </c>
      <c r="N165" s="56">
        <v>5</v>
      </c>
      <c r="O165" s="57">
        <v>725.5</v>
      </c>
      <c r="P165" s="57" t="str">
        <f>IFERROR( VLOOKUP($G165,Liga16_1!$B:$Q,16,0), "")</f>
        <v/>
      </c>
      <c r="Q165" s="58">
        <f t="shared" si="17"/>
        <v>737.5</v>
      </c>
      <c r="R165" s="59">
        <f t="shared" si="18"/>
        <v>725.5</v>
      </c>
      <c r="S165" s="60" t="s">
        <v>216</v>
      </c>
      <c r="T165" s="61" t="s">
        <v>216</v>
      </c>
      <c r="U165" s="61" t="s">
        <v>216</v>
      </c>
      <c r="V165" s="61">
        <v>-30</v>
      </c>
      <c r="W165" s="61">
        <v>31</v>
      </c>
      <c r="X165" s="61">
        <v>-23</v>
      </c>
      <c r="Y165" s="61" t="s">
        <v>216</v>
      </c>
      <c r="Z165" s="61" t="s">
        <v>216</v>
      </c>
      <c r="AA165" s="61" t="s">
        <v>216</v>
      </c>
      <c r="AB165" s="62" t="s">
        <v>216</v>
      </c>
      <c r="AC165" s="63"/>
      <c r="AD165" s="62" t="s">
        <v>216</v>
      </c>
      <c r="AE165" s="62" t="s">
        <v>216</v>
      </c>
      <c r="AF165" s="67" t="s">
        <v>216</v>
      </c>
      <c r="AG165" s="62" t="s">
        <v>216</v>
      </c>
      <c r="AH165" s="62" t="s">
        <v>216</v>
      </c>
      <c r="AI165" s="62" t="s">
        <v>216</v>
      </c>
      <c r="AJ165" s="62" t="s">
        <v>216</v>
      </c>
      <c r="AK165" s="62">
        <v>12</v>
      </c>
      <c r="AL165" s="62" t="s">
        <v>216</v>
      </c>
      <c r="AM165" s="62" t="s">
        <v>216</v>
      </c>
      <c r="AN165" s="62" t="s">
        <v>216</v>
      </c>
      <c r="AO165" s="63" t="s">
        <v>216</v>
      </c>
    </row>
    <row r="166" spans="1:41">
      <c r="A166" s="48">
        <f t="shared" si="14"/>
        <v>164</v>
      </c>
      <c r="B166" s="49">
        <v>163</v>
      </c>
      <c r="C166" s="50">
        <f t="shared" si="15"/>
        <v>-1</v>
      </c>
      <c r="D166" s="49">
        <f>COUNTIF($L$3:$L166,$L166)</f>
        <v>3</v>
      </c>
      <c r="E166" s="51">
        <v>3</v>
      </c>
      <c r="F166" s="50" t="str">
        <f t="shared" si="16"/>
        <v>=</v>
      </c>
      <c r="G166" s="52">
        <v>9951</v>
      </c>
      <c r="H166" s="53" t="s">
        <v>543</v>
      </c>
      <c r="I166" s="53" t="s">
        <v>1146</v>
      </c>
      <c r="J166" s="53" t="s">
        <v>1107</v>
      </c>
      <c r="K166" s="54">
        <v>1957</v>
      </c>
      <c r="L166" s="64" t="s">
        <v>237</v>
      </c>
      <c r="M166" s="55" t="s">
        <v>52</v>
      </c>
      <c r="N166" s="56">
        <v>5</v>
      </c>
      <c r="O166" s="57">
        <v>729.5</v>
      </c>
      <c r="P166" s="57" t="str">
        <f>IFERROR( VLOOKUP($G166,Liga16_1!$B:$Q,16,0), "")</f>
        <v/>
      </c>
      <c r="Q166" s="58">
        <f t="shared" si="17"/>
        <v>736.5</v>
      </c>
      <c r="R166" s="59">
        <f t="shared" si="18"/>
        <v>729.5</v>
      </c>
      <c r="S166" s="60" t="s">
        <v>216</v>
      </c>
      <c r="T166" s="61" t="s">
        <v>216</v>
      </c>
      <c r="U166" s="61" t="s">
        <v>216</v>
      </c>
      <c r="V166" s="61" t="s">
        <v>216</v>
      </c>
      <c r="W166" s="61" t="s">
        <v>216</v>
      </c>
      <c r="X166" s="61" t="s">
        <v>216</v>
      </c>
      <c r="Y166" s="61" t="s">
        <v>216</v>
      </c>
      <c r="Z166" s="61" t="s">
        <v>216</v>
      </c>
      <c r="AA166" s="61" t="s">
        <v>216</v>
      </c>
      <c r="AB166" s="62" t="s">
        <v>216</v>
      </c>
      <c r="AC166" s="63"/>
      <c r="AD166" s="62" t="s">
        <v>216</v>
      </c>
      <c r="AE166" s="62" t="s">
        <v>216</v>
      </c>
      <c r="AF166" s="67" t="s">
        <v>216</v>
      </c>
      <c r="AG166" s="62" t="s">
        <v>216</v>
      </c>
      <c r="AH166" s="62" t="s">
        <v>216</v>
      </c>
      <c r="AI166" s="62" t="s">
        <v>216</v>
      </c>
      <c r="AJ166" s="62" t="s">
        <v>216</v>
      </c>
      <c r="AK166" s="62" t="s">
        <v>216</v>
      </c>
      <c r="AL166" s="62">
        <v>7</v>
      </c>
      <c r="AM166" s="62" t="s">
        <v>216</v>
      </c>
      <c r="AN166" s="62" t="s">
        <v>216</v>
      </c>
      <c r="AO166" s="63" t="s">
        <v>216</v>
      </c>
    </row>
    <row r="167" spans="1:41">
      <c r="A167" s="48">
        <f t="shared" si="14"/>
        <v>165</v>
      </c>
      <c r="B167" s="49">
        <v>164</v>
      </c>
      <c r="C167" s="50">
        <f t="shared" si="15"/>
        <v>-1</v>
      </c>
      <c r="D167" s="49">
        <f>COUNTIF($L$3:$L167,$L167)</f>
        <v>30</v>
      </c>
      <c r="E167" s="51">
        <v>30</v>
      </c>
      <c r="F167" s="50" t="str">
        <f t="shared" si="16"/>
        <v>=</v>
      </c>
      <c r="G167" s="52" t="s">
        <v>297</v>
      </c>
      <c r="H167" s="53" t="s">
        <v>1178</v>
      </c>
      <c r="I167" s="53" t="s">
        <v>1166</v>
      </c>
      <c r="J167" s="53" t="s">
        <v>1122</v>
      </c>
      <c r="K167" s="54">
        <v>1998</v>
      </c>
      <c r="L167" s="64" t="s">
        <v>228</v>
      </c>
      <c r="M167" s="55" t="s">
        <v>52</v>
      </c>
      <c r="N167" s="56">
        <v>5</v>
      </c>
      <c r="O167" s="57">
        <v>736</v>
      </c>
      <c r="P167" s="57" t="str">
        <f>IFERROR( VLOOKUP($G167,Liga16_1!$B:$Q,16,0), "")</f>
        <v/>
      </c>
      <c r="Q167" s="58">
        <f t="shared" si="17"/>
        <v>736</v>
      </c>
      <c r="R167" s="59">
        <f t="shared" si="18"/>
        <v>736</v>
      </c>
      <c r="S167" s="60" t="s">
        <v>216</v>
      </c>
      <c r="T167" s="61" t="s">
        <v>216</v>
      </c>
      <c r="U167" s="61" t="s">
        <v>216</v>
      </c>
      <c r="V167" s="61" t="s">
        <v>216</v>
      </c>
      <c r="W167" s="61" t="s">
        <v>216</v>
      </c>
      <c r="X167" s="61"/>
      <c r="Y167" s="61"/>
      <c r="Z167" s="61">
        <v>-64</v>
      </c>
      <c r="AA167" s="61" t="s">
        <v>216</v>
      </c>
      <c r="AB167" s="62" t="s">
        <v>216</v>
      </c>
      <c r="AC167" s="63"/>
      <c r="AD167" s="62" t="s">
        <v>216</v>
      </c>
      <c r="AE167" s="62" t="s">
        <v>216</v>
      </c>
      <c r="AF167" s="67" t="s">
        <v>216</v>
      </c>
      <c r="AG167" s="62" t="s">
        <v>216</v>
      </c>
      <c r="AH167" s="62" t="s">
        <v>216</v>
      </c>
      <c r="AI167" s="62" t="s">
        <v>216</v>
      </c>
      <c r="AJ167" s="62" t="s">
        <v>216</v>
      </c>
      <c r="AK167" s="62" t="s">
        <v>216</v>
      </c>
      <c r="AL167" s="62" t="s">
        <v>216</v>
      </c>
      <c r="AM167" s="62" t="s">
        <v>216</v>
      </c>
      <c r="AN167" s="62" t="s">
        <v>216</v>
      </c>
      <c r="AO167" s="63" t="s">
        <v>216</v>
      </c>
    </row>
    <row r="168" spans="1:41">
      <c r="A168" s="48">
        <f t="shared" si="14"/>
        <v>166</v>
      </c>
      <c r="B168" s="49">
        <v>165</v>
      </c>
      <c r="C168" s="50">
        <f t="shared" si="15"/>
        <v>-1</v>
      </c>
      <c r="D168" s="49">
        <f>COUNTIF($L$3:$L168,$L168)</f>
        <v>4</v>
      </c>
      <c r="E168" s="51">
        <v>4</v>
      </c>
      <c r="F168" s="50" t="str">
        <f t="shared" si="16"/>
        <v>=</v>
      </c>
      <c r="G168" s="52">
        <v>6626</v>
      </c>
      <c r="H168" s="53" t="s">
        <v>716</v>
      </c>
      <c r="I168" s="53" t="s">
        <v>1147</v>
      </c>
      <c r="J168" s="53" t="s">
        <v>1107</v>
      </c>
      <c r="K168" s="54">
        <v>1956</v>
      </c>
      <c r="L168" s="64" t="s">
        <v>237</v>
      </c>
      <c r="M168" s="55" t="s">
        <v>52</v>
      </c>
      <c r="N168" s="56">
        <v>5</v>
      </c>
      <c r="O168" s="57">
        <v>735.5</v>
      </c>
      <c r="P168" s="57" t="str">
        <f>IFERROR( VLOOKUP($G168,Liga16_1!$B:$Q,16,0), "")</f>
        <v/>
      </c>
      <c r="Q168" s="58">
        <f t="shared" si="17"/>
        <v>735.5</v>
      </c>
      <c r="R168" s="59">
        <f t="shared" si="18"/>
        <v>735.5</v>
      </c>
      <c r="S168" s="60">
        <v>10</v>
      </c>
      <c r="T168" s="61">
        <v>-4</v>
      </c>
      <c r="U168" s="61">
        <v>-26</v>
      </c>
      <c r="V168" s="61" t="s">
        <v>216</v>
      </c>
      <c r="W168" s="61">
        <v>-21</v>
      </c>
      <c r="X168" s="61">
        <v>18</v>
      </c>
      <c r="Y168" s="61">
        <v>1</v>
      </c>
      <c r="Z168" s="61" t="s">
        <v>216</v>
      </c>
      <c r="AA168" s="61">
        <v>-14</v>
      </c>
      <c r="AB168" s="62" t="s">
        <v>216</v>
      </c>
      <c r="AC168" s="63"/>
      <c r="AD168" s="62" t="s">
        <v>216</v>
      </c>
      <c r="AE168" s="62" t="s">
        <v>216</v>
      </c>
      <c r="AF168" s="67" t="s">
        <v>216</v>
      </c>
      <c r="AG168" s="62" t="s">
        <v>216</v>
      </c>
      <c r="AH168" s="62" t="s">
        <v>216</v>
      </c>
      <c r="AI168" s="62" t="s">
        <v>216</v>
      </c>
      <c r="AJ168" s="62" t="s">
        <v>216</v>
      </c>
      <c r="AK168" s="62" t="s">
        <v>216</v>
      </c>
      <c r="AL168" s="62" t="s">
        <v>216</v>
      </c>
      <c r="AM168" s="62" t="s">
        <v>216</v>
      </c>
      <c r="AN168" s="62" t="s">
        <v>216</v>
      </c>
      <c r="AO168" s="63" t="s">
        <v>216</v>
      </c>
    </row>
    <row r="169" spans="1:41">
      <c r="A169" s="48">
        <f t="shared" si="14"/>
        <v>167</v>
      </c>
      <c r="B169" s="49">
        <v>166</v>
      </c>
      <c r="C169" s="50">
        <f t="shared" si="15"/>
        <v>-1</v>
      </c>
      <c r="D169" s="49">
        <f>COUNTIF($L$3:$L169,$L169)</f>
        <v>13</v>
      </c>
      <c r="E169" s="51">
        <v>13</v>
      </c>
      <c r="F169" s="50" t="str">
        <f t="shared" si="16"/>
        <v>=</v>
      </c>
      <c r="G169" s="52">
        <v>17264</v>
      </c>
      <c r="H169" s="53" t="s">
        <v>892</v>
      </c>
      <c r="I169" s="53" t="s">
        <v>1130</v>
      </c>
      <c r="J169" s="53" t="s">
        <v>1107</v>
      </c>
      <c r="K169" s="54">
        <v>2000</v>
      </c>
      <c r="L169" s="64" t="s">
        <v>226</v>
      </c>
      <c r="M169" s="55" t="s">
        <v>52</v>
      </c>
      <c r="N169" s="56">
        <v>5</v>
      </c>
      <c r="O169" s="57">
        <v>710</v>
      </c>
      <c r="P169" s="57" t="str">
        <f>IFERROR( VLOOKUP($G169,Liga16_1!$B:$Q,16,0), "")</f>
        <v/>
      </c>
      <c r="Q169" s="58">
        <f t="shared" si="17"/>
        <v>734</v>
      </c>
      <c r="R169" s="59">
        <f t="shared" si="18"/>
        <v>710</v>
      </c>
      <c r="S169" s="60">
        <v>-29</v>
      </c>
      <c r="T169" s="61" t="s">
        <v>216</v>
      </c>
      <c r="U169" s="61">
        <v>41</v>
      </c>
      <c r="V169" s="61" t="s">
        <v>216</v>
      </c>
      <c r="W169" s="61">
        <v>48</v>
      </c>
      <c r="X169" s="61" t="s">
        <v>216</v>
      </c>
      <c r="Y169" s="61" t="s">
        <v>216</v>
      </c>
      <c r="Z169" s="61" t="s">
        <v>216</v>
      </c>
      <c r="AA169" s="61">
        <v>-19</v>
      </c>
      <c r="AB169" s="62" t="s">
        <v>216</v>
      </c>
      <c r="AC169" s="63"/>
      <c r="AD169" s="62" t="s">
        <v>216</v>
      </c>
      <c r="AE169" s="62" t="s">
        <v>216</v>
      </c>
      <c r="AF169" s="67" t="s">
        <v>216</v>
      </c>
      <c r="AG169" s="62" t="s">
        <v>216</v>
      </c>
      <c r="AH169" s="62">
        <v>24</v>
      </c>
      <c r="AI169" s="62" t="s">
        <v>216</v>
      </c>
      <c r="AJ169" s="62" t="s">
        <v>216</v>
      </c>
      <c r="AK169" s="62" t="s">
        <v>216</v>
      </c>
      <c r="AL169" s="62" t="s">
        <v>216</v>
      </c>
      <c r="AM169" s="62" t="s">
        <v>216</v>
      </c>
      <c r="AN169" s="62" t="s">
        <v>216</v>
      </c>
      <c r="AO169" s="63" t="s">
        <v>216</v>
      </c>
    </row>
    <row r="170" spans="1:41">
      <c r="A170" s="48">
        <f t="shared" si="14"/>
        <v>168</v>
      </c>
      <c r="B170" s="49">
        <v>167</v>
      </c>
      <c r="C170" s="50">
        <f t="shared" si="15"/>
        <v>-1</v>
      </c>
      <c r="D170" s="49">
        <f>COUNTIF($L$3:$L170,$L170)</f>
        <v>12</v>
      </c>
      <c r="E170" s="51">
        <v>12</v>
      </c>
      <c r="F170" s="50" t="str">
        <f t="shared" si="16"/>
        <v>=</v>
      </c>
      <c r="G170" s="52">
        <v>1652</v>
      </c>
      <c r="H170" s="53" t="s">
        <v>1073</v>
      </c>
      <c r="I170" s="53" t="s">
        <v>1179</v>
      </c>
      <c r="J170" s="53" t="s">
        <v>1107</v>
      </c>
      <c r="K170" s="54">
        <v>1975</v>
      </c>
      <c r="L170" s="64" t="s">
        <v>232</v>
      </c>
      <c r="M170" s="55" t="s">
        <v>52</v>
      </c>
      <c r="N170" s="56">
        <v>5</v>
      </c>
      <c r="O170" s="57">
        <v>697</v>
      </c>
      <c r="P170" s="57">
        <f>IFERROR( VLOOKUP($G170,Liga16_1!$B:$Q,16,0), "")</f>
        <v>769</v>
      </c>
      <c r="Q170" s="58">
        <f t="shared" si="17"/>
        <v>733</v>
      </c>
      <c r="R170" s="59">
        <f t="shared" si="18"/>
        <v>733</v>
      </c>
      <c r="S170" s="60" t="s">
        <v>216</v>
      </c>
      <c r="T170" s="61" t="s">
        <v>216</v>
      </c>
      <c r="U170" s="61" t="s">
        <v>216</v>
      </c>
      <c r="V170" s="61" t="s">
        <v>216</v>
      </c>
      <c r="W170" s="61" t="s">
        <v>216</v>
      </c>
      <c r="X170" s="61" t="s">
        <v>216</v>
      </c>
      <c r="Y170" s="61">
        <v>0</v>
      </c>
      <c r="Z170" s="61">
        <v>-39</v>
      </c>
      <c r="AA170" s="61">
        <v>36</v>
      </c>
      <c r="AB170" s="62" t="s">
        <v>216</v>
      </c>
      <c r="AC170" s="63"/>
      <c r="AD170" s="62" t="s">
        <v>216</v>
      </c>
      <c r="AE170" s="62" t="s">
        <v>216</v>
      </c>
      <c r="AF170" s="67" t="s">
        <v>216</v>
      </c>
      <c r="AG170" s="62" t="s">
        <v>216</v>
      </c>
      <c r="AH170" s="62" t="s">
        <v>216</v>
      </c>
      <c r="AI170" s="62" t="s">
        <v>216</v>
      </c>
      <c r="AJ170" s="62" t="s">
        <v>216</v>
      </c>
      <c r="AK170" s="62" t="s">
        <v>216</v>
      </c>
      <c r="AL170" s="62" t="s">
        <v>216</v>
      </c>
      <c r="AM170" s="62" t="s">
        <v>216</v>
      </c>
      <c r="AN170" s="62" t="s">
        <v>216</v>
      </c>
      <c r="AO170" s="63" t="s">
        <v>216</v>
      </c>
    </row>
    <row r="171" spans="1:41">
      <c r="A171" s="48">
        <f t="shared" si="14"/>
        <v>169</v>
      </c>
      <c r="B171" s="49">
        <v>168</v>
      </c>
      <c r="C171" s="50">
        <f t="shared" si="15"/>
        <v>-1</v>
      </c>
      <c r="D171" s="49">
        <f>COUNTIF($L$3:$L171,$L171)</f>
        <v>14</v>
      </c>
      <c r="E171" s="51">
        <v>14</v>
      </c>
      <c r="F171" s="50" t="str">
        <f t="shared" si="16"/>
        <v>=</v>
      </c>
      <c r="G171" s="52">
        <v>21995</v>
      </c>
      <c r="H171" s="53" t="s">
        <v>573</v>
      </c>
      <c r="I171" s="53" t="s">
        <v>1115</v>
      </c>
      <c r="J171" s="53" t="s">
        <v>1107</v>
      </c>
      <c r="K171" s="54">
        <v>2001</v>
      </c>
      <c r="L171" s="64" t="s">
        <v>226</v>
      </c>
      <c r="M171" s="55" t="s">
        <v>52</v>
      </c>
      <c r="N171" s="56">
        <v>5</v>
      </c>
      <c r="O171" s="57">
        <v>696</v>
      </c>
      <c r="P171" s="57">
        <f>IFERROR( VLOOKUP($G171,Liga16_1!$B:$Q,16,0), "")</f>
        <v>731</v>
      </c>
      <c r="Q171" s="58">
        <f t="shared" si="17"/>
        <v>731.5</v>
      </c>
      <c r="R171" s="59">
        <f t="shared" si="18"/>
        <v>713.5</v>
      </c>
      <c r="S171" s="60" t="s">
        <v>216</v>
      </c>
      <c r="T171" s="61" t="s">
        <v>216</v>
      </c>
      <c r="U171" s="61" t="s">
        <v>216</v>
      </c>
      <c r="V171" s="61">
        <v>75</v>
      </c>
      <c r="W171" s="61" t="s">
        <v>216</v>
      </c>
      <c r="X171" s="61" t="s">
        <v>216</v>
      </c>
      <c r="Y171" s="61">
        <v>29</v>
      </c>
      <c r="Z171" s="61">
        <v>55</v>
      </c>
      <c r="AA171" s="61" t="s">
        <v>216</v>
      </c>
      <c r="AB171" s="62" t="s">
        <v>216</v>
      </c>
      <c r="AC171" s="63"/>
      <c r="AD171" s="62" t="s">
        <v>216</v>
      </c>
      <c r="AE171" s="62" t="s">
        <v>216</v>
      </c>
      <c r="AF171" s="67" t="s">
        <v>216</v>
      </c>
      <c r="AG171" s="62" t="s">
        <v>216</v>
      </c>
      <c r="AH171" s="62">
        <v>18</v>
      </c>
      <c r="AI171" s="62" t="s">
        <v>216</v>
      </c>
      <c r="AJ171" s="62" t="s">
        <v>216</v>
      </c>
      <c r="AK171" s="62" t="s">
        <v>216</v>
      </c>
      <c r="AL171" s="62" t="s">
        <v>216</v>
      </c>
      <c r="AM171" s="62" t="s">
        <v>216</v>
      </c>
      <c r="AN171" s="62" t="s">
        <v>216</v>
      </c>
      <c r="AO171" s="63" t="s">
        <v>216</v>
      </c>
    </row>
    <row r="172" spans="1:41">
      <c r="A172" s="48">
        <f t="shared" si="14"/>
        <v>170</v>
      </c>
      <c r="B172" s="49">
        <v>169</v>
      </c>
      <c r="C172" s="50">
        <f t="shared" si="15"/>
        <v>-1</v>
      </c>
      <c r="D172" s="49">
        <f>COUNTIF($L$3:$L172,$L172)</f>
        <v>21</v>
      </c>
      <c r="E172" s="51">
        <v>21</v>
      </c>
      <c r="F172" s="50" t="str">
        <f t="shared" si="16"/>
        <v>=</v>
      </c>
      <c r="G172" s="52">
        <v>949</v>
      </c>
      <c r="H172" s="53" t="s">
        <v>857</v>
      </c>
      <c r="I172" s="53" t="s">
        <v>1108</v>
      </c>
      <c r="J172" s="53" t="s">
        <v>1107</v>
      </c>
      <c r="K172" s="54">
        <v>1965</v>
      </c>
      <c r="L172" s="64" t="s">
        <v>234</v>
      </c>
      <c r="M172" s="55" t="s">
        <v>52</v>
      </c>
      <c r="N172" s="56">
        <v>5</v>
      </c>
      <c r="O172" s="57">
        <v>761</v>
      </c>
      <c r="P172" s="57">
        <f>IFERROR( VLOOKUP($G172,Liga16_1!$B:$Q,16,0), "")</f>
        <v>699</v>
      </c>
      <c r="Q172" s="58">
        <f t="shared" si="17"/>
        <v>730</v>
      </c>
      <c r="R172" s="59">
        <f t="shared" si="18"/>
        <v>730</v>
      </c>
      <c r="S172" s="60" t="s">
        <v>216</v>
      </c>
      <c r="T172" s="61" t="s">
        <v>216</v>
      </c>
      <c r="U172" s="61" t="s">
        <v>216</v>
      </c>
      <c r="V172" s="61" t="s">
        <v>216</v>
      </c>
      <c r="W172" s="61" t="s">
        <v>216</v>
      </c>
      <c r="X172" s="61" t="s">
        <v>216</v>
      </c>
      <c r="Y172" s="61" t="s">
        <v>216</v>
      </c>
      <c r="Z172" s="61" t="s">
        <v>216</v>
      </c>
      <c r="AA172" s="61" t="s">
        <v>216</v>
      </c>
      <c r="AB172" s="62" t="s">
        <v>216</v>
      </c>
      <c r="AC172" s="63"/>
      <c r="AD172" s="62" t="s">
        <v>216</v>
      </c>
      <c r="AE172" s="62" t="s">
        <v>216</v>
      </c>
      <c r="AF172" s="67" t="s">
        <v>216</v>
      </c>
      <c r="AG172" s="62" t="s">
        <v>216</v>
      </c>
      <c r="AH172" s="62" t="s">
        <v>216</v>
      </c>
      <c r="AI172" s="62" t="s">
        <v>216</v>
      </c>
      <c r="AJ172" s="62" t="s">
        <v>216</v>
      </c>
      <c r="AK172" s="62" t="s">
        <v>216</v>
      </c>
      <c r="AL172" s="62" t="s">
        <v>216</v>
      </c>
      <c r="AM172" s="62" t="s">
        <v>216</v>
      </c>
      <c r="AN172" s="62" t="s">
        <v>216</v>
      </c>
      <c r="AO172" s="63" t="s">
        <v>216</v>
      </c>
    </row>
    <row r="173" spans="1:41">
      <c r="A173" s="48">
        <f t="shared" si="14"/>
        <v>171</v>
      </c>
      <c r="B173" s="49">
        <v>170</v>
      </c>
      <c r="C173" s="50">
        <f t="shared" si="15"/>
        <v>-1</v>
      </c>
      <c r="D173" s="49">
        <f>COUNTIF($L$3:$L173,$L173)</f>
        <v>52</v>
      </c>
      <c r="E173" s="51">
        <v>52</v>
      </c>
      <c r="F173" s="50" t="str">
        <f t="shared" si="16"/>
        <v>=</v>
      </c>
      <c r="G173" s="52">
        <v>6471</v>
      </c>
      <c r="H173" s="53" t="s">
        <v>749</v>
      </c>
      <c r="I173" s="53" t="s">
        <v>1130</v>
      </c>
      <c r="J173" s="53" t="s">
        <v>1107</v>
      </c>
      <c r="K173" s="54">
        <v>1992</v>
      </c>
      <c r="L173" s="64" t="s">
        <v>230</v>
      </c>
      <c r="M173" s="55" t="s">
        <v>52</v>
      </c>
      <c r="N173" s="56">
        <v>5</v>
      </c>
      <c r="O173" s="57">
        <v>751.5</v>
      </c>
      <c r="P173" s="57">
        <f>IFERROR( VLOOKUP($G173,Liga16_1!$B:$Q,16,0), "")</f>
        <v>704</v>
      </c>
      <c r="Q173" s="58">
        <f t="shared" si="17"/>
        <v>727.75</v>
      </c>
      <c r="R173" s="59">
        <f t="shared" si="18"/>
        <v>727.75</v>
      </c>
      <c r="S173" s="60" t="s">
        <v>216</v>
      </c>
      <c r="T173" s="61" t="s">
        <v>216</v>
      </c>
      <c r="U173" s="61" t="s">
        <v>216</v>
      </c>
      <c r="V173" s="61" t="s">
        <v>216</v>
      </c>
      <c r="W173" s="61" t="s">
        <v>216</v>
      </c>
      <c r="X173" s="61" t="s">
        <v>216</v>
      </c>
      <c r="Y173" s="61" t="s">
        <v>216</v>
      </c>
      <c r="Z173" s="61" t="s">
        <v>216</v>
      </c>
      <c r="AA173" s="61" t="s">
        <v>216</v>
      </c>
      <c r="AB173" s="62" t="s">
        <v>216</v>
      </c>
      <c r="AC173" s="63"/>
      <c r="AD173" s="62" t="s">
        <v>216</v>
      </c>
      <c r="AE173" s="62" t="s">
        <v>216</v>
      </c>
      <c r="AF173" s="67" t="s">
        <v>216</v>
      </c>
      <c r="AG173" s="62" t="s">
        <v>216</v>
      </c>
      <c r="AH173" s="62" t="s">
        <v>216</v>
      </c>
      <c r="AI173" s="62" t="s">
        <v>216</v>
      </c>
      <c r="AJ173" s="62" t="s">
        <v>216</v>
      </c>
      <c r="AK173" s="62" t="s">
        <v>216</v>
      </c>
      <c r="AL173" s="62" t="s">
        <v>216</v>
      </c>
      <c r="AM173" s="62" t="s">
        <v>216</v>
      </c>
      <c r="AN173" s="62" t="s">
        <v>216</v>
      </c>
      <c r="AO173" s="63" t="s">
        <v>216</v>
      </c>
    </row>
    <row r="174" spans="1:41">
      <c r="A174" s="48">
        <f t="shared" si="14"/>
        <v>172</v>
      </c>
      <c r="B174" s="49">
        <v>171</v>
      </c>
      <c r="C174" s="50">
        <f t="shared" si="15"/>
        <v>-1</v>
      </c>
      <c r="D174" s="49">
        <f>COUNTIF($L$3:$L174,$L174)</f>
        <v>13</v>
      </c>
      <c r="E174" s="51">
        <v>13</v>
      </c>
      <c r="F174" s="50" t="str">
        <f t="shared" si="16"/>
        <v>=</v>
      </c>
      <c r="G174" s="52">
        <v>19984</v>
      </c>
      <c r="H174" s="53" t="s">
        <v>696</v>
      </c>
      <c r="I174" s="53" t="s">
        <v>1110</v>
      </c>
      <c r="J174" s="53" t="s">
        <v>1107</v>
      </c>
      <c r="K174" s="54">
        <v>1976</v>
      </c>
      <c r="L174" s="64" t="s">
        <v>232</v>
      </c>
      <c r="M174" s="55" t="s">
        <v>52</v>
      </c>
      <c r="N174" s="56">
        <v>5</v>
      </c>
      <c r="O174" s="57">
        <v>727.5</v>
      </c>
      <c r="P174" s="57" t="str">
        <f>IFERROR( VLOOKUP($G174,Liga16_1!$B:$Q,16,0), "")</f>
        <v/>
      </c>
      <c r="Q174" s="58">
        <f t="shared" si="17"/>
        <v>727.5</v>
      </c>
      <c r="R174" s="59">
        <f t="shared" ref="R174:R205" si="19">AVERAGE(O174:P174)</f>
        <v>727.5</v>
      </c>
      <c r="S174" s="60" t="s">
        <v>216</v>
      </c>
      <c r="T174" s="61" t="s">
        <v>216</v>
      </c>
      <c r="U174" s="61" t="s">
        <v>216</v>
      </c>
      <c r="V174" s="61" t="s">
        <v>216</v>
      </c>
      <c r="W174" s="61" t="s">
        <v>216</v>
      </c>
      <c r="X174" s="61" t="s">
        <v>216</v>
      </c>
      <c r="Y174" s="61" t="s">
        <v>216</v>
      </c>
      <c r="Z174" s="61" t="s">
        <v>216</v>
      </c>
      <c r="AA174" s="61" t="s">
        <v>216</v>
      </c>
      <c r="AB174" s="62" t="s">
        <v>216</v>
      </c>
      <c r="AC174" s="63"/>
      <c r="AD174" s="62" t="s">
        <v>216</v>
      </c>
      <c r="AE174" s="62" t="s">
        <v>216</v>
      </c>
      <c r="AF174" s="67" t="s">
        <v>216</v>
      </c>
      <c r="AG174" s="62" t="s">
        <v>216</v>
      </c>
      <c r="AH174" s="62" t="s">
        <v>216</v>
      </c>
      <c r="AI174" s="62" t="s">
        <v>216</v>
      </c>
      <c r="AJ174" s="62" t="s">
        <v>216</v>
      </c>
      <c r="AK174" s="62" t="s">
        <v>216</v>
      </c>
      <c r="AL174" s="62" t="s">
        <v>216</v>
      </c>
      <c r="AM174" s="62" t="s">
        <v>216</v>
      </c>
      <c r="AN174" s="62" t="s">
        <v>216</v>
      </c>
      <c r="AO174" s="63" t="s">
        <v>216</v>
      </c>
    </row>
    <row r="175" spans="1:41">
      <c r="A175" s="48">
        <f t="shared" si="14"/>
        <v>173</v>
      </c>
      <c r="B175" s="49">
        <v>172</v>
      </c>
      <c r="C175" s="50">
        <f t="shared" si="15"/>
        <v>-1</v>
      </c>
      <c r="D175" s="49">
        <f>COUNTIF($L$3:$L175,$L175)</f>
        <v>53</v>
      </c>
      <c r="E175" s="51">
        <v>53</v>
      </c>
      <c r="F175" s="50" t="str">
        <f t="shared" si="16"/>
        <v>=</v>
      </c>
      <c r="G175" s="52">
        <v>17067</v>
      </c>
      <c r="H175" s="53" t="s">
        <v>635</v>
      </c>
      <c r="I175" s="53" t="s">
        <v>1168</v>
      </c>
      <c r="J175" s="53" t="s">
        <v>1107</v>
      </c>
      <c r="K175" s="54">
        <v>1985</v>
      </c>
      <c r="L175" s="64" t="s">
        <v>230</v>
      </c>
      <c r="M175" s="55" t="s">
        <v>52</v>
      </c>
      <c r="N175" s="56">
        <v>5</v>
      </c>
      <c r="O175" s="57">
        <v>721.5</v>
      </c>
      <c r="P175" s="57" t="str">
        <f>IFERROR( VLOOKUP($G175,Liga16_1!$B:$Q,16,0), "")</f>
        <v/>
      </c>
      <c r="Q175" s="58">
        <f t="shared" si="17"/>
        <v>727.5</v>
      </c>
      <c r="R175" s="59">
        <f t="shared" si="19"/>
        <v>721.5</v>
      </c>
      <c r="S175" s="60" t="s">
        <v>216</v>
      </c>
      <c r="T175" s="61" t="s">
        <v>216</v>
      </c>
      <c r="U175" s="61" t="s">
        <v>216</v>
      </c>
      <c r="V175" s="61" t="s">
        <v>216</v>
      </c>
      <c r="W175" s="61" t="s">
        <v>216</v>
      </c>
      <c r="X175" s="61" t="s">
        <v>216</v>
      </c>
      <c r="Y175" s="61" t="s">
        <v>216</v>
      </c>
      <c r="Z175" s="61" t="s">
        <v>216</v>
      </c>
      <c r="AA175" s="61" t="s">
        <v>216</v>
      </c>
      <c r="AB175" s="62" t="s">
        <v>216</v>
      </c>
      <c r="AC175" s="63"/>
      <c r="AD175" s="62" t="s">
        <v>216</v>
      </c>
      <c r="AE175" s="62" t="s">
        <v>216</v>
      </c>
      <c r="AF175" s="67" t="s">
        <v>216</v>
      </c>
      <c r="AG175" s="62" t="s">
        <v>216</v>
      </c>
      <c r="AH175" s="62" t="s">
        <v>216</v>
      </c>
      <c r="AI175" s="62" t="s">
        <v>216</v>
      </c>
      <c r="AJ175" s="62">
        <v>6</v>
      </c>
      <c r="AK175" s="62" t="s">
        <v>216</v>
      </c>
      <c r="AL175" s="62" t="s">
        <v>216</v>
      </c>
      <c r="AM175" s="62" t="s">
        <v>216</v>
      </c>
      <c r="AN175" s="62" t="s">
        <v>216</v>
      </c>
      <c r="AO175" s="63" t="s">
        <v>216</v>
      </c>
    </row>
    <row r="176" spans="1:41">
      <c r="A176" s="48">
        <f t="shared" si="14"/>
        <v>174</v>
      </c>
      <c r="B176" s="49">
        <v>173</v>
      </c>
      <c r="C176" s="50">
        <f t="shared" si="15"/>
        <v>-1</v>
      </c>
      <c r="D176" s="49">
        <f>COUNTIF($L$3:$L176,$L176)</f>
        <v>31</v>
      </c>
      <c r="E176" s="51">
        <v>31</v>
      </c>
      <c r="F176" s="50" t="str">
        <f t="shared" si="16"/>
        <v>=</v>
      </c>
      <c r="G176" s="52">
        <v>15618</v>
      </c>
      <c r="H176" s="53" t="s">
        <v>536</v>
      </c>
      <c r="I176" s="53" t="s">
        <v>1119</v>
      </c>
      <c r="J176" s="53" t="s">
        <v>1107</v>
      </c>
      <c r="K176" s="54">
        <v>1998</v>
      </c>
      <c r="L176" s="64" t="s">
        <v>228</v>
      </c>
      <c r="M176" s="55" t="s">
        <v>52</v>
      </c>
      <c r="N176" s="56">
        <v>5</v>
      </c>
      <c r="O176" s="57">
        <v>702</v>
      </c>
      <c r="P176" s="57">
        <f>IFERROR( VLOOKUP($G176,Liga16_1!$B:$Q,16,0), "")</f>
        <v>706</v>
      </c>
      <c r="Q176" s="58">
        <f t="shared" si="17"/>
        <v>726</v>
      </c>
      <c r="R176" s="59">
        <f t="shared" si="19"/>
        <v>704</v>
      </c>
      <c r="S176" s="60" t="s">
        <v>216</v>
      </c>
      <c r="T176" s="61">
        <v>-49</v>
      </c>
      <c r="U176" s="61" t="s">
        <v>216</v>
      </c>
      <c r="V176" s="61" t="s">
        <v>216</v>
      </c>
      <c r="W176" s="61" t="s">
        <v>216</v>
      </c>
      <c r="X176" s="61" t="s">
        <v>216</v>
      </c>
      <c r="Y176" s="61" t="s">
        <v>216</v>
      </c>
      <c r="Z176" s="61" t="s">
        <v>216</v>
      </c>
      <c r="AA176" s="61" t="s">
        <v>216</v>
      </c>
      <c r="AB176" s="62" t="s">
        <v>216</v>
      </c>
      <c r="AC176" s="63"/>
      <c r="AD176" s="62" t="s">
        <v>216</v>
      </c>
      <c r="AE176" s="62" t="s">
        <v>216</v>
      </c>
      <c r="AF176" s="67" t="s">
        <v>216</v>
      </c>
      <c r="AG176" s="62" t="s">
        <v>216</v>
      </c>
      <c r="AH176" s="62" t="s">
        <v>216</v>
      </c>
      <c r="AI176" s="62">
        <v>22</v>
      </c>
      <c r="AJ176" s="62" t="s">
        <v>216</v>
      </c>
      <c r="AK176" s="62" t="s">
        <v>216</v>
      </c>
      <c r="AL176" s="62" t="s">
        <v>216</v>
      </c>
      <c r="AM176" s="62" t="s">
        <v>216</v>
      </c>
      <c r="AN176" s="62" t="s">
        <v>216</v>
      </c>
      <c r="AO176" s="63" t="s">
        <v>216</v>
      </c>
    </row>
    <row r="177" spans="1:41">
      <c r="A177" s="48">
        <f t="shared" si="14"/>
        <v>175</v>
      </c>
      <c r="B177" s="49">
        <v>174</v>
      </c>
      <c r="C177" s="50">
        <f t="shared" si="15"/>
        <v>-1</v>
      </c>
      <c r="D177" s="49">
        <f>COUNTIF($L$3:$L177,$L177)</f>
        <v>15</v>
      </c>
      <c r="E177" s="51">
        <v>15</v>
      </c>
      <c r="F177" s="50" t="str">
        <f t="shared" si="16"/>
        <v>=</v>
      </c>
      <c r="G177" s="52">
        <v>18055</v>
      </c>
      <c r="H177" s="53" t="s">
        <v>488</v>
      </c>
      <c r="I177" s="53" t="s">
        <v>1144</v>
      </c>
      <c r="J177" s="53" t="s">
        <v>1107</v>
      </c>
      <c r="K177" s="54">
        <v>2001</v>
      </c>
      <c r="L177" s="64" t="s">
        <v>226</v>
      </c>
      <c r="M177" s="55" t="s">
        <v>52</v>
      </c>
      <c r="N177" s="56">
        <v>5</v>
      </c>
      <c r="O177" s="57">
        <v>615.5</v>
      </c>
      <c r="P177" s="57">
        <f>IFERROR( VLOOKUP($G177,Liga16_1!$B:$Q,16,0), "")</f>
        <v>778</v>
      </c>
      <c r="Q177" s="58">
        <f t="shared" si="17"/>
        <v>725.75</v>
      </c>
      <c r="R177" s="59">
        <f t="shared" si="19"/>
        <v>696.75</v>
      </c>
      <c r="S177" s="60" t="s">
        <v>216</v>
      </c>
      <c r="T177" s="61" t="s">
        <v>216</v>
      </c>
      <c r="U177" s="61" t="s">
        <v>216</v>
      </c>
      <c r="V177" s="61" t="s">
        <v>216</v>
      </c>
      <c r="W177" s="61" t="s">
        <v>216</v>
      </c>
      <c r="X177" s="61">
        <v>9</v>
      </c>
      <c r="Y177" s="61">
        <v>-34</v>
      </c>
      <c r="Z177" s="61">
        <v>7</v>
      </c>
      <c r="AA177" s="61" t="s">
        <v>216</v>
      </c>
      <c r="AB177" s="62" t="s">
        <v>216</v>
      </c>
      <c r="AC177" s="63"/>
      <c r="AD177" s="62" t="s">
        <v>216</v>
      </c>
      <c r="AE177" s="62" t="s">
        <v>216</v>
      </c>
      <c r="AF177" s="67" t="s">
        <v>216</v>
      </c>
      <c r="AG177" s="62" t="s">
        <v>216</v>
      </c>
      <c r="AH177" s="62">
        <v>31</v>
      </c>
      <c r="AI177" s="62" t="s">
        <v>216</v>
      </c>
      <c r="AJ177" s="62" t="s">
        <v>216</v>
      </c>
      <c r="AK177" s="62" t="s">
        <v>216</v>
      </c>
      <c r="AL177" s="62" t="s">
        <v>216</v>
      </c>
      <c r="AM177" s="62" t="s">
        <v>216</v>
      </c>
      <c r="AN177" s="62" t="s">
        <v>216</v>
      </c>
      <c r="AO177" s="63">
        <v>-2</v>
      </c>
    </row>
    <row r="178" spans="1:41">
      <c r="A178" s="48">
        <f t="shared" si="14"/>
        <v>176</v>
      </c>
      <c r="B178" s="49">
        <v>175</v>
      </c>
      <c r="C178" s="50">
        <f t="shared" si="15"/>
        <v>-1</v>
      </c>
      <c r="D178" s="49">
        <f>COUNTIF($L$3:$L178,$L178)</f>
        <v>22</v>
      </c>
      <c r="E178" s="51">
        <v>22</v>
      </c>
      <c r="F178" s="50" t="str">
        <f t="shared" si="16"/>
        <v>=</v>
      </c>
      <c r="G178" s="52">
        <v>7949</v>
      </c>
      <c r="H178" s="53" t="s">
        <v>963</v>
      </c>
      <c r="I178" s="53" t="s">
        <v>1110</v>
      </c>
      <c r="J178" s="53" t="s">
        <v>1107</v>
      </c>
      <c r="K178" s="54">
        <v>1961</v>
      </c>
      <c r="L178" s="64" t="s">
        <v>234</v>
      </c>
      <c r="M178" s="55" t="s">
        <v>52</v>
      </c>
      <c r="N178" s="56">
        <v>5</v>
      </c>
      <c r="O178" s="57">
        <v>662.5</v>
      </c>
      <c r="P178" s="57" t="str">
        <f>IFERROR( VLOOKUP($G178,Liga16_1!$B:$Q,16,0), "")</f>
        <v/>
      </c>
      <c r="Q178" s="58">
        <f t="shared" si="17"/>
        <v>725.5</v>
      </c>
      <c r="R178" s="59">
        <f t="shared" si="19"/>
        <v>662.5</v>
      </c>
      <c r="S178" s="60" t="s">
        <v>216</v>
      </c>
      <c r="T178" s="61" t="s">
        <v>216</v>
      </c>
      <c r="U178" s="61">
        <v>-18</v>
      </c>
      <c r="V178" s="61">
        <v>-64</v>
      </c>
      <c r="W178" s="61" t="s">
        <v>216</v>
      </c>
      <c r="X178" s="61" t="s">
        <v>216</v>
      </c>
      <c r="Y178" s="61" t="s">
        <v>216</v>
      </c>
      <c r="Z178" s="61">
        <v>-2</v>
      </c>
      <c r="AA178" s="61" t="s">
        <v>216</v>
      </c>
      <c r="AB178" s="62" t="s">
        <v>216</v>
      </c>
      <c r="AC178" s="63"/>
      <c r="AD178" s="62" t="s">
        <v>216</v>
      </c>
      <c r="AE178" s="62" t="s">
        <v>216</v>
      </c>
      <c r="AF178" s="67" t="s">
        <v>216</v>
      </c>
      <c r="AG178" s="62" t="s">
        <v>216</v>
      </c>
      <c r="AH178" s="62" t="s">
        <v>216</v>
      </c>
      <c r="AI178" s="62" t="s">
        <v>216</v>
      </c>
      <c r="AJ178" s="62" t="s">
        <v>216</v>
      </c>
      <c r="AK178" s="62" t="s">
        <v>216</v>
      </c>
      <c r="AL178" s="62">
        <v>63</v>
      </c>
      <c r="AM178" s="62" t="s">
        <v>216</v>
      </c>
      <c r="AN178" s="62" t="s">
        <v>216</v>
      </c>
      <c r="AO178" s="63" t="s">
        <v>216</v>
      </c>
    </row>
    <row r="179" spans="1:41">
      <c r="A179" s="48">
        <f t="shared" si="14"/>
        <v>177</v>
      </c>
      <c r="B179" s="49">
        <v>176</v>
      </c>
      <c r="C179" s="50">
        <f t="shared" si="15"/>
        <v>-1</v>
      </c>
      <c r="D179" s="49">
        <f>COUNTIF($L$3:$L179,$L179)</f>
        <v>23</v>
      </c>
      <c r="E179" s="51">
        <v>23</v>
      </c>
      <c r="F179" s="50" t="str">
        <f t="shared" si="16"/>
        <v>=</v>
      </c>
      <c r="G179" s="52">
        <v>759</v>
      </c>
      <c r="H179" s="53" t="s">
        <v>494</v>
      </c>
      <c r="I179" s="53" t="s">
        <v>1114</v>
      </c>
      <c r="J179" s="53" t="s">
        <v>1107</v>
      </c>
      <c r="K179" s="54">
        <v>1961</v>
      </c>
      <c r="L179" s="64" t="s">
        <v>234</v>
      </c>
      <c r="M179" s="55" t="s">
        <v>52</v>
      </c>
      <c r="N179" s="56">
        <v>5</v>
      </c>
      <c r="O179" s="57">
        <v>735</v>
      </c>
      <c r="P179" s="57">
        <f>IFERROR( VLOOKUP($G179,Liga16_1!$B:$Q,16,0), "")</f>
        <v>715</v>
      </c>
      <c r="Q179" s="58">
        <f t="shared" si="17"/>
        <v>725</v>
      </c>
      <c r="R179" s="59">
        <f t="shared" si="19"/>
        <v>725</v>
      </c>
      <c r="S179" s="60" t="s">
        <v>216</v>
      </c>
      <c r="T179" s="61" t="s">
        <v>216</v>
      </c>
      <c r="U179" s="61" t="s">
        <v>216</v>
      </c>
      <c r="V179" s="61">
        <v>16</v>
      </c>
      <c r="W179" s="61" t="s">
        <v>216</v>
      </c>
      <c r="X179" s="61" t="s">
        <v>216</v>
      </c>
      <c r="Y179" s="61" t="s">
        <v>216</v>
      </c>
      <c r="Z179" s="61" t="s">
        <v>216</v>
      </c>
      <c r="AA179" s="61" t="s">
        <v>216</v>
      </c>
      <c r="AB179" s="62" t="s">
        <v>216</v>
      </c>
      <c r="AC179" s="63"/>
      <c r="AD179" s="62" t="s">
        <v>216</v>
      </c>
      <c r="AE179" s="62" t="s">
        <v>216</v>
      </c>
      <c r="AF179" s="67" t="s">
        <v>216</v>
      </c>
      <c r="AG179" s="62" t="s">
        <v>216</v>
      </c>
      <c r="AH179" s="62" t="s">
        <v>216</v>
      </c>
      <c r="AI179" s="62" t="s">
        <v>216</v>
      </c>
      <c r="AJ179" s="62" t="s">
        <v>216</v>
      </c>
      <c r="AK179" s="62" t="s">
        <v>216</v>
      </c>
      <c r="AL179" s="62" t="s">
        <v>216</v>
      </c>
      <c r="AM179" s="62" t="s">
        <v>216</v>
      </c>
      <c r="AN179" s="62" t="s">
        <v>216</v>
      </c>
      <c r="AO179" s="63" t="s">
        <v>216</v>
      </c>
    </row>
    <row r="180" spans="1:41">
      <c r="A180" s="48">
        <f t="shared" si="14"/>
        <v>178</v>
      </c>
      <c r="B180" s="49">
        <v>177</v>
      </c>
      <c r="C180" s="50">
        <f t="shared" si="15"/>
        <v>-1</v>
      </c>
      <c r="D180" s="49">
        <f>COUNTIF($L$3:$L180,$L180)</f>
        <v>32</v>
      </c>
      <c r="E180" s="51">
        <v>32</v>
      </c>
      <c r="F180" s="50" t="str">
        <f t="shared" si="16"/>
        <v>=</v>
      </c>
      <c r="G180" s="52" t="s">
        <v>288</v>
      </c>
      <c r="H180" s="53" t="s">
        <v>1180</v>
      </c>
      <c r="I180" s="53" t="s">
        <v>1151</v>
      </c>
      <c r="J180" s="53" t="s">
        <v>1122</v>
      </c>
      <c r="K180" s="54">
        <v>1995</v>
      </c>
      <c r="L180" s="64" t="s">
        <v>228</v>
      </c>
      <c r="M180" s="55" t="s">
        <v>52</v>
      </c>
      <c r="N180" s="56">
        <v>5</v>
      </c>
      <c r="O180" s="57">
        <v>724</v>
      </c>
      <c r="P180" s="57" t="str">
        <f>IFERROR( VLOOKUP($G180,Liga16_1!$B:$Q,16,0), "")</f>
        <v/>
      </c>
      <c r="Q180" s="58">
        <f t="shared" si="17"/>
        <v>724</v>
      </c>
      <c r="R180" s="59">
        <f t="shared" si="19"/>
        <v>724</v>
      </c>
      <c r="S180" s="60" t="s">
        <v>216</v>
      </c>
      <c r="T180" s="61" t="s">
        <v>216</v>
      </c>
      <c r="U180" s="61" t="s">
        <v>216</v>
      </c>
      <c r="V180" s="61" t="s">
        <v>216</v>
      </c>
      <c r="W180" s="61" t="s">
        <v>216</v>
      </c>
      <c r="X180" s="61" t="s">
        <v>216</v>
      </c>
      <c r="Y180" s="61">
        <v>-26</v>
      </c>
      <c r="Z180" s="61" t="s">
        <v>216</v>
      </c>
      <c r="AA180" s="61" t="s">
        <v>216</v>
      </c>
      <c r="AB180" s="62" t="s">
        <v>216</v>
      </c>
      <c r="AC180" s="63"/>
      <c r="AD180" s="62" t="s">
        <v>216</v>
      </c>
      <c r="AE180" s="62" t="s">
        <v>216</v>
      </c>
      <c r="AF180" s="67" t="s">
        <v>216</v>
      </c>
      <c r="AG180" s="62" t="s">
        <v>216</v>
      </c>
      <c r="AH180" s="62" t="s">
        <v>216</v>
      </c>
      <c r="AI180" s="62" t="s">
        <v>216</v>
      </c>
      <c r="AJ180" s="62" t="s">
        <v>216</v>
      </c>
      <c r="AK180" s="62" t="s">
        <v>216</v>
      </c>
      <c r="AL180" s="62" t="s">
        <v>216</v>
      </c>
      <c r="AM180" s="62" t="s">
        <v>216</v>
      </c>
      <c r="AN180" s="62" t="s">
        <v>216</v>
      </c>
      <c r="AO180" s="63" t="s">
        <v>216</v>
      </c>
    </row>
    <row r="181" spans="1:41">
      <c r="A181" s="48">
        <f t="shared" si="14"/>
        <v>179</v>
      </c>
      <c r="B181" s="49">
        <v>178</v>
      </c>
      <c r="C181" s="50">
        <f t="shared" si="15"/>
        <v>-1</v>
      </c>
      <c r="D181" s="49">
        <f>COUNTIF($L$3:$L181,$L181)</f>
        <v>14</v>
      </c>
      <c r="E181" s="51">
        <v>14</v>
      </c>
      <c r="F181" s="50" t="str">
        <f t="shared" si="16"/>
        <v>=</v>
      </c>
      <c r="G181" s="52">
        <v>1188</v>
      </c>
      <c r="H181" s="53" t="s">
        <v>667</v>
      </c>
      <c r="I181" s="53" t="s">
        <v>1171</v>
      </c>
      <c r="J181" s="53" t="s">
        <v>1107</v>
      </c>
      <c r="K181" s="54">
        <v>1969</v>
      </c>
      <c r="L181" s="64" t="s">
        <v>232</v>
      </c>
      <c r="M181" s="55" t="s">
        <v>52</v>
      </c>
      <c r="N181" s="56">
        <v>5</v>
      </c>
      <c r="O181" s="57">
        <v>712</v>
      </c>
      <c r="P181" s="57">
        <f>IFERROR( VLOOKUP($G181,Liga16_1!$B:$Q,16,0), "")</f>
        <v>729</v>
      </c>
      <c r="Q181" s="58">
        <f t="shared" si="17"/>
        <v>720.5</v>
      </c>
      <c r="R181" s="59">
        <f t="shared" si="19"/>
        <v>720.5</v>
      </c>
      <c r="S181" s="60" t="s">
        <v>216</v>
      </c>
      <c r="T181" s="61" t="s">
        <v>216</v>
      </c>
      <c r="U181" s="61" t="s">
        <v>216</v>
      </c>
      <c r="V181" s="61" t="s">
        <v>216</v>
      </c>
      <c r="W181" s="61" t="s">
        <v>216</v>
      </c>
      <c r="X181" s="61" t="s">
        <v>216</v>
      </c>
      <c r="Y181" s="61" t="s">
        <v>216</v>
      </c>
      <c r="Z181" s="61" t="s">
        <v>216</v>
      </c>
      <c r="AA181" s="61" t="s">
        <v>216</v>
      </c>
      <c r="AB181" s="62" t="s">
        <v>216</v>
      </c>
      <c r="AC181" s="63"/>
      <c r="AD181" s="62" t="s">
        <v>216</v>
      </c>
      <c r="AE181" s="62" t="s">
        <v>216</v>
      </c>
      <c r="AF181" s="67" t="s">
        <v>216</v>
      </c>
      <c r="AG181" s="62" t="s">
        <v>216</v>
      </c>
      <c r="AH181" s="62" t="s">
        <v>216</v>
      </c>
      <c r="AI181" s="62" t="s">
        <v>216</v>
      </c>
      <c r="AJ181" s="62" t="s">
        <v>216</v>
      </c>
      <c r="AK181" s="62" t="s">
        <v>216</v>
      </c>
      <c r="AL181" s="62" t="s">
        <v>216</v>
      </c>
      <c r="AM181" s="62" t="s">
        <v>216</v>
      </c>
      <c r="AN181" s="62" t="s">
        <v>216</v>
      </c>
      <c r="AO181" s="63" t="s">
        <v>216</v>
      </c>
    </row>
    <row r="182" spans="1:41">
      <c r="A182" s="48">
        <f t="shared" si="14"/>
        <v>180</v>
      </c>
      <c r="B182" s="49">
        <v>179</v>
      </c>
      <c r="C182" s="50">
        <f t="shared" si="15"/>
        <v>-1</v>
      </c>
      <c r="D182" s="49">
        <f>COUNTIF($L$3:$L182,$L182)</f>
        <v>54</v>
      </c>
      <c r="E182" s="51">
        <v>54</v>
      </c>
      <c r="F182" s="50" t="str">
        <f t="shared" si="16"/>
        <v>=</v>
      </c>
      <c r="G182" s="52">
        <v>17768</v>
      </c>
      <c r="H182" s="53" t="s">
        <v>1015</v>
      </c>
      <c r="I182" s="53" t="s">
        <v>1161</v>
      </c>
      <c r="J182" s="53" t="s">
        <v>1107</v>
      </c>
      <c r="K182" s="54">
        <v>1982</v>
      </c>
      <c r="L182" s="64" t="s">
        <v>230</v>
      </c>
      <c r="M182" s="55" t="s">
        <v>52</v>
      </c>
      <c r="N182" s="56">
        <v>5</v>
      </c>
      <c r="O182" s="57">
        <v>720</v>
      </c>
      <c r="P182" s="57" t="str">
        <f>IFERROR( VLOOKUP($G182,Liga16_1!$B:$Q,16,0), "")</f>
        <v/>
      </c>
      <c r="Q182" s="58">
        <f t="shared" si="17"/>
        <v>720</v>
      </c>
      <c r="R182" s="59">
        <f t="shared" si="19"/>
        <v>720</v>
      </c>
      <c r="S182" s="60" t="s">
        <v>216</v>
      </c>
      <c r="T182" s="61" t="s">
        <v>216</v>
      </c>
      <c r="U182" s="61" t="s">
        <v>216</v>
      </c>
      <c r="V182" s="61" t="s">
        <v>216</v>
      </c>
      <c r="W182" s="61" t="s">
        <v>216</v>
      </c>
      <c r="X182" s="61" t="s">
        <v>216</v>
      </c>
      <c r="Y182" s="61" t="s">
        <v>216</v>
      </c>
      <c r="Z182" s="61" t="s">
        <v>216</v>
      </c>
      <c r="AA182" s="61" t="s">
        <v>216</v>
      </c>
      <c r="AB182" s="62" t="s">
        <v>216</v>
      </c>
      <c r="AC182" s="63"/>
      <c r="AD182" s="62" t="s">
        <v>216</v>
      </c>
      <c r="AE182" s="62" t="s">
        <v>216</v>
      </c>
      <c r="AF182" s="67" t="s">
        <v>216</v>
      </c>
      <c r="AG182" s="62" t="s">
        <v>216</v>
      </c>
      <c r="AH182" s="62" t="s">
        <v>216</v>
      </c>
      <c r="AI182" s="62" t="s">
        <v>216</v>
      </c>
      <c r="AJ182" s="62" t="s">
        <v>216</v>
      </c>
      <c r="AK182" s="62" t="s">
        <v>216</v>
      </c>
      <c r="AL182" s="62" t="s">
        <v>216</v>
      </c>
      <c r="AM182" s="62" t="s">
        <v>216</v>
      </c>
      <c r="AN182" s="62" t="s">
        <v>216</v>
      </c>
      <c r="AO182" s="63" t="s">
        <v>216</v>
      </c>
    </row>
    <row r="183" spans="1:41">
      <c r="A183" s="48">
        <f t="shared" si="14"/>
        <v>181</v>
      </c>
      <c r="B183" s="49">
        <v>180</v>
      </c>
      <c r="C183" s="50">
        <f t="shared" si="15"/>
        <v>-1</v>
      </c>
      <c r="D183" s="49">
        <f>COUNTIF($L$3:$L183,$L183)</f>
        <v>24</v>
      </c>
      <c r="E183" s="51">
        <v>24</v>
      </c>
      <c r="F183" s="50" t="str">
        <f t="shared" si="16"/>
        <v>=</v>
      </c>
      <c r="G183" s="52">
        <v>19659</v>
      </c>
      <c r="H183" s="53" t="s">
        <v>630</v>
      </c>
      <c r="I183" s="53" t="s">
        <v>1115</v>
      </c>
      <c r="J183" s="53" t="s">
        <v>1107</v>
      </c>
      <c r="K183" s="54">
        <v>1964</v>
      </c>
      <c r="L183" s="64" t="s">
        <v>234</v>
      </c>
      <c r="M183" s="55" t="s">
        <v>52</v>
      </c>
      <c r="N183" s="56">
        <v>5</v>
      </c>
      <c r="O183" s="57">
        <v>687.5</v>
      </c>
      <c r="P183" s="57" t="str">
        <f>IFERROR( VLOOKUP($G183,Liga16_1!$B:$Q,16,0), "")</f>
        <v/>
      </c>
      <c r="Q183" s="58">
        <f t="shared" si="17"/>
        <v>719.5</v>
      </c>
      <c r="R183" s="59">
        <f t="shared" si="19"/>
        <v>687.5</v>
      </c>
      <c r="S183" s="60" t="s">
        <v>216</v>
      </c>
      <c r="T183" s="61">
        <v>-9</v>
      </c>
      <c r="U183" s="61">
        <v>22</v>
      </c>
      <c r="V183" s="61">
        <v>-30</v>
      </c>
      <c r="W183" s="61">
        <v>-1</v>
      </c>
      <c r="X183" s="61">
        <v>0</v>
      </c>
      <c r="Y183" s="61">
        <v>35</v>
      </c>
      <c r="Z183" s="61">
        <v>-1</v>
      </c>
      <c r="AA183" s="61" t="s">
        <v>216</v>
      </c>
      <c r="AB183" s="62" t="s">
        <v>216</v>
      </c>
      <c r="AC183" s="63"/>
      <c r="AD183" s="62" t="s">
        <v>216</v>
      </c>
      <c r="AE183" s="62" t="s">
        <v>216</v>
      </c>
      <c r="AF183" s="67" t="s">
        <v>216</v>
      </c>
      <c r="AG183" s="62" t="s">
        <v>216</v>
      </c>
      <c r="AH183" s="62" t="s">
        <v>216</v>
      </c>
      <c r="AI183" s="62" t="s">
        <v>216</v>
      </c>
      <c r="AJ183" s="62" t="s">
        <v>216</v>
      </c>
      <c r="AK183" s="62" t="s">
        <v>216</v>
      </c>
      <c r="AL183" s="62">
        <v>15</v>
      </c>
      <c r="AM183" s="62" t="s">
        <v>216</v>
      </c>
      <c r="AN183" s="62" t="s">
        <v>216</v>
      </c>
      <c r="AO183" s="63">
        <v>17</v>
      </c>
    </row>
    <row r="184" spans="1:41">
      <c r="A184" s="48">
        <f t="shared" si="14"/>
        <v>182</v>
      </c>
      <c r="B184" s="49">
        <v>181</v>
      </c>
      <c r="C184" s="50">
        <f t="shared" si="15"/>
        <v>-1</v>
      </c>
      <c r="D184" s="49">
        <f>COUNTIF($L$3:$L184,$L184)</f>
        <v>16</v>
      </c>
      <c r="E184" s="51">
        <v>16</v>
      </c>
      <c r="F184" s="50" t="str">
        <f t="shared" si="16"/>
        <v>=</v>
      </c>
      <c r="G184" s="52" t="s">
        <v>264</v>
      </c>
      <c r="H184" s="53" t="s">
        <v>1181</v>
      </c>
      <c r="I184" s="53" t="s">
        <v>1151</v>
      </c>
      <c r="J184" s="53" t="s">
        <v>1122</v>
      </c>
      <c r="K184" s="54">
        <v>2000</v>
      </c>
      <c r="L184" s="64" t="s">
        <v>226</v>
      </c>
      <c r="M184" s="55" t="s">
        <v>52</v>
      </c>
      <c r="N184" s="56">
        <v>5</v>
      </c>
      <c r="O184" s="57">
        <v>718</v>
      </c>
      <c r="P184" s="57" t="str">
        <f>IFERROR( VLOOKUP($G184,Liga16_1!$B:$Q,16,0), "")</f>
        <v/>
      </c>
      <c r="Q184" s="58">
        <f t="shared" si="17"/>
        <v>718</v>
      </c>
      <c r="R184" s="59">
        <f t="shared" si="19"/>
        <v>718</v>
      </c>
      <c r="S184" s="60" t="s">
        <v>216</v>
      </c>
      <c r="T184" s="61" t="s">
        <v>216</v>
      </c>
      <c r="U184" s="61" t="s">
        <v>216</v>
      </c>
      <c r="V184" s="61" t="s">
        <v>216</v>
      </c>
      <c r="W184" s="61" t="s">
        <v>216</v>
      </c>
      <c r="X184" s="61" t="s">
        <v>216</v>
      </c>
      <c r="Y184" s="61">
        <v>-14</v>
      </c>
      <c r="Z184" s="61" t="s">
        <v>216</v>
      </c>
      <c r="AA184" s="61" t="s">
        <v>216</v>
      </c>
      <c r="AB184" s="62" t="s">
        <v>216</v>
      </c>
      <c r="AC184" s="63"/>
      <c r="AD184" s="62" t="s">
        <v>216</v>
      </c>
      <c r="AE184" s="62" t="s">
        <v>216</v>
      </c>
      <c r="AF184" s="67" t="s">
        <v>216</v>
      </c>
      <c r="AG184" s="62" t="s">
        <v>216</v>
      </c>
      <c r="AH184" s="62" t="s">
        <v>216</v>
      </c>
      <c r="AI184" s="62" t="s">
        <v>216</v>
      </c>
      <c r="AJ184" s="62" t="s">
        <v>216</v>
      </c>
      <c r="AK184" s="62" t="s">
        <v>216</v>
      </c>
      <c r="AL184" s="62" t="s">
        <v>216</v>
      </c>
      <c r="AM184" s="62" t="s">
        <v>216</v>
      </c>
      <c r="AN184" s="62" t="s">
        <v>216</v>
      </c>
      <c r="AO184" s="63" t="s">
        <v>216</v>
      </c>
    </row>
    <row r="185" spans="1:41">
      <c r="A185" s="48">
        <f t="shared" si="14"/>
        <v>183</v>
      </c>
      <c r="B185" s="49">
        <v>182</v>
      </c>
      <c r="C185" s="50">
        <f t="shared" si="15"/>
        <v>-1</v>
      </c>
      <c r="D185" s="49">
        <f>COUNTIF($L$3:$L185,$L185)</f>
        <v>3</v>
      </c>
      <c r="E185" s="51">
        <v>3</v>
      </c>
      <c r="F185" s="50" t="str">
        <f t="shared" si="16"/>
        <v>=</v>
      </c>
      <c r="G185" s="52">
        <v>4442</v>
      </c>
      <c r="H185" s="53" t="s">
        <v>449</v>
      </c>
      <c r="I185" s="53" t="s">
        <v>1112</v>
      </c>
      <c r="J185" s="53" t="s">
        <v>1107</v>
      </c>
      <c r="K185" s="54">
        <v>1951</v>
      </c>
      <c r="L185" s="64" t="s">
        <v>235</v>
      </c>
      <c r="M185" s="55" t="s">
        <v>52</v>
      </c>
      <c r="N185" s="56">
        <v>5</v>
      </c>
      <c r="O185" s="57">
        <v>718</v>
      </c>
      <c r="P185" s="57" t="str">
        <f>IFERROR( VLOOKUP($G185,Liga16_1!$B:$Q,16,0), "")</f>
        <v/>
      </c>
      <c r="Q185" s="58">
        <f t="shared" si="17"/>
        <v>718</v>
      </c>
      <c r="R185" s="59">
        <f t="shared" si="19"/>
        <v>718</v>
      </c>
      <c r="S185" s="60" t="s">
        <v>216</v>
      </c>
      <c r="T185" s="61" t="s">
        <v>216</v>
      </c>
      <c r="U185" s="61" t="s">
        <v>216</v>
      </c>
      <c r="V185" s="61" t="s">
        <v>216</v>
      </c>
      <c r="W185" s="61" t="s">
        <v>216</v>
      </c>
      <c r="X185" s="61" t="s">
        <v>216</v>
      </c>
      <c r="Y185" s="61" t="s">
        <v>216</v>
      </c>
      <c r="Z185" s="61">
        <v>-11</v>
      </c>
      <c r="AA185" s="61" t="s">
        <v>216</v>
      </c>
      <c r="AB185" s="62" t="s">
        <v>216</v>
      </c>
      <c r="AC185" s="63"/>
      <c r="AD185" s="62" t="s">
        <v>216</v>
      </c>
      <c r="AE185" s="62" t="s">
        <v>216</v>
      </c>
      <c r="AF185" s="67" t="s">
        <v>216</v>
      </c>
      <c r="AG185" s="62" t="s">
        <v>216</v>
      </c>
      <c r="AH185" s="62" t="s">
        <v>216</v>
      </c>
      <c r="AI185" s="62" t="s">
        <v>216</v>
      </c>
      <c r="AJ185" s="62" t="s">
        <v>216</v>
      </c>
      <c r="AK185" s="62" t="s">
        <v>216</v>
      </c>
      <c r="AL185" s="62" t="s">
        <v>216</v>
      </c>
      <c r="AM185" s="62" t="s">
        <v>216</v>
      </c>
      <c r="AN185" s="62" t="s">
        <v>216</v>
      </c>
      <c r="AO185" s="63" t="s">
        <v>216</v>
      </c>
    </row>
    <row r="186" spans="1:41">
      <c r="A186" s="48">
        <f t="shared" si="14"/>
        <v>184</v>
      </c>
      <c r="B186" s="49">
        <v>183</v>
      </c>
      <c r="C186" s="50">
        <f t="shared" si="15"/>
        <v>-1</v>
      </c>
      <c r="D186" s="49">
        <f>COUNTIF($L$3:$L186,$L186)</f>
        <v>5</v>
      </c>
      <c r="E186" s="51">
        <v>5</v>
      </c>
      <c r="F186" s="50" t="str">
        <f t="shared" si="16"/>
        <v>=</v>
      </c>
      <c r="G186" s="52">
        <v>7492</v>
      </c>
      <c r="H186" s="53" t="s">
        <v>980</v>
      </c>
      <c r="I186" s="53" t="s">
        <v>1112</v>
      </c>
      <c r="J186" s="53" t="s">
        <v>1107</v>
      </c>
      <c r="K186" s="54">
        <v>2002</v>
      </c>
      <c r="L186" s="64" t="s">
        <v>224</v>
      </c>
      <c r="M186" s="55" t="s">
        <v>52</v>
      </c>
      <c r="N186" s="56">
        <v>5</v>
      </c>
      <c r="O186" s="57">
        <v>717</v>
      </c>
      <c r="P186" s="57" t="str">
        <f>IFERROR( VLOOKUP($G186,Liga16_1!$B:$Q,16,0), "")</f>
        <v/>
      </c>
      <c r="Q186" s="58">
        <f t="shared" si="17"/>
        <v>717</v>
      </c>
      <c r="R186" s="59">
        <f t="shared" si="19"/>
        <v>717</v>
      </c>
      <c r="S186" s="60" t="s">
        <v>216</v>
      </c>
      <c r="T186" s="61">
        <v>6</v>
      </c>
      <c r="U186" s="61" t="s">
        <v>216</v>
      </c>
      <c r="V186" s="61" t="s">
        <v>216</v>
      </c>
      <c r="W186" s="61" t="s">
        <v>216</v>
      </c>
      <c r="X186" s="61" t="s">
        <v>216</v>
      </c>
      <c r="Y186" s="61">
        <v>-36</v>
      </c>
      <c r="Z186" s="61">
        <v>0</v>
      </c>
      <c r="AA186" s="61" t="s">
        <v>216</v>
      </c>
      <c r="AB186" s="62" t="s">
        <v>216</v>
      </c>
      <c r="AC186" s="63"/>
      <c r="AD186" s="62" t="s">
        <v>216</v>
      </c>
      <c r="AE186" s="62" t="s">
        <v>216</v>
      </c>
      <c r="AF186" s="67" t="s">
        <v>216</v>
      </c>
      <c r="AG186" s="62" t="s">
        <v>216</v>
      </c>
      <c r="AH186" s="62" t="s">
        <v>216</v>
      </c>
      <c r="AI186" s="62" t="s">
        <v>216</v>
      </c>
      <c r="AJ186" s="62" t="s">
        <v>216</v>
      </c>
      <c r="AK186" s="62" t="s">
        <v>216</v>
      </c>
      <c r="AL186" s="62" t="s">
        <v>216</v>
      </c>
      <c r="AM186" s="62" t="s">
        <v>216</v>
      </c>
      <c r="AN186" s="62" t="s">
        <v>216</v>
      </c>
      <c r="AO186" s="63" t="s">
        <v>216</v>
      </c>
    </row>
    <row r="187" spans="1:41">
      <c r="A187" s="48">
        <f t="shared" si="14"/>
        <v>185</v>
      </c>
      <c r="B187" s="49">
        <v>184</v>
      </c>
      <c r="C187" s="50">
        <f t="shared" si="15"/>
        <v>-1</v>
      </c>
      <c r="D187" s="49">
        <f>COUNTIF($L$3:$L187,$L187)</f>
        <v>55</v>
      </c>
      <c r="E187" s="51">
        <v>55</v>
      </c>
      <c r="F187" s="50" t="str">
        <f t="shared" si="16"/>
        <v>=</v>
      </c>
      <c r="G187" s="52">
        <v>15938</v>
      </c>
      <c r="H187" s="53" t="s">
        <v>765</v>
      </c>
      <c r="I187" s="53" t="s">
        <v>1132</v>
      </c>
      <c r="J187" s="53" t="s">
        <v>1107</v>
      </c>
      <c r="K187" s="54">
        <v>1983</v>
      </c>
      <c r="L187" s="64" t="s">
        <v>230</v>
      </c>
      <c r="M187" s="55" t="s">
        <v>52</v>
      </c>
      <c r="N187" s="56">
        <v>5</v>
      </c>
      <c r="O187" s="57">
        <v>715.5</v>
      </c>
      <c r="P187" s="57" t="str">
        <f>IFERROR( VLOOKUP($G187,Liga16_1!$B:$Q,16,0), "")</f>
        <v/>
      </c>
      <c r="Q187" s="58">
        <f t="shared" si="17"/>
        <v>715.5</v>
      </c>
      <c r="R187" s="59">
        <f t="shared" si="19"/>
        <v>715.5</v>
      </c>
      <c r="S187" s="60" t="s">
        <v>216</v>
      </c>
      <c r="T187" s="61" t="s">
        <v>216</v>
      </c>
      <c r="U187" s="61" t="s">
        <v>216</v>
      </c>
      <c r="V187" s="61" t="s">
        <v>216</v>
      </c>
      <c r="W187" s="61" t="s">
        <v>216</v>
      </c>
      <c r="X187" s="61" t="s">
        <v>216</v>
      </c>
      <c r="Y187" s="61" t="s">
        <v>216</v>
      </c>
      <c r="Z187" s="61" t="s">
        <v>216</v>
      </c>
      <c r="AA187" s="61" t="s">
        <v>216</v>
      </c>
      <c r="AB187" s="62" t="s">
        <v>216</v>
      </c>
      <c r="AC187" s="63"/>
      <c r="AD187" s="62" t="s">
        <v>216</v>
      </c>
      <c r="AE187" s="62" t="s">
        <v>216</v>
      </c>
      <c r="AF187" s="67" t="s">
        <v>216</v>
      </c>
      <c r="AG187" s="62" t="s">
        <v>216</v>
      </c>
      <c r="AH187" s="62" t="s">
        <v>216</v>
      </c>
      <c r="AI187" s="62" t="s">
        <v>216</v>
      </c>
      <c r="AJ187" s="62" t="s">
        <v>216</v>
      </c>
      <c r="AK187" s="62" t="s">
        <v>216</v>
      </c>
      <c r="AL187" s="62" t="s">
        <v>216</v>
      </c>
      <c r="AM187" s="62" t="s">
        <v>216</v>
      </c>
      <c r="AN187" s="62" t="s">
        <v>216</v>
      </c>
      <c r="AO187" s="63" t="s">
        <v>216</v>
      </c>
    </row>
    <row r="188" spans="1:41">
      <c r="A188" s="48">
        <f t="shared" si="14"/>
        <v>186</v>
      </c>
      <c r="B188" s="49">
        <v>185</v>
      </c>
      <c r="C188" s="50">
        <f t="shared" si="15"/>
        <v>-1</v>
      </c>
      <c r="D188" s="49">
        <f>COUNTIF($L$3:$L188,$L188)</f>
        <v>8</v>
      </c>
      <c r="E188" s="51">
        <v>8</v>
      </c>
      <c r="F188" s="50" t="str">
        <f t="shared" si="16"/>
        <v>=</v>
      </c>
      <c r="G188" s="52">
        <v>6856</v>
      </c>
      <c r="H188" s="53" t="s">
        <v>788</v>
      </c>
      <c r="I188" s="53" t="s">
        <v>1113</v>
      </c>
      <c r="J188" s="53" t="s">
        <v>1107</v>
      </c>
      <c r="K188" s="54">
        <v>1996</v>
      </c>
      <c r="L188" s="64" t="s">
        <v>227</v>
      </c>
      <c r="M188" s="55" t="s">
        <v>55</v>
      </c>
      <c r="N188" s="56">
        <v>5</v>
      </c>
      <c r="O188" s="57">
        <v>731</v>
      </c>
      <c r="P188" s="57">
        <f>IFERROR( VLOOKUP($G188,Liga16_1!$B:$Q,16,0), "")</f>
        <v>700</v>
      </c>
      <c r="Q188" s="58">
        <f t="shared" si="17"/>
        <v>715.5</v>
      </c>
      <c r="R188" s="59">
        <f t="shared" si="19"/>
        <v>715.5</v>
      </c>
      <c r="S188" s="60" t="s">
        <v>216</v>
      </c>
      <c r="T188" s="61" t="s">
        <v>216</v>
      </c>
      <c r="U188" s="61" t="s">
        <v>216</v>
      </c>
      <c r="V188" s="61" t="s">
        <v>216</v>
      </c>
      <c r="W188" s="61" t="s">
        <v>216</v>
      </c>
      <c r="X188" s="61" t="s">
        <v>216</v>
      </c>
      <c r="Y188" s="61" t="s">
        <v>216</v>
      </c>
      <c r="Z188" s="61">
        <v>-11</v>
      </c>
      <c r="AA188" s="61" t="s">
        <v>216</v>
      </c>
      <c r="AB188" s="62" t="s">
        <v>216</v>
      </c>
      <c r="AC188" s="63"/>
      <c r="AD188" s="62" t="s">
        <v>216</v>
      </c>
      <c r="AE188" s="62" t="s">
        <v>216</v>
      </c>
      <c r="AF188" s="67" t="s">
        <v>216</v>
      </c>
      <c r="AG188" s="62" t="s">
        <v>216</v>
      </c>
      <c r="AH188" s="62" t="s">
        <v>216</v>
      </c>
      <c r="AI188" s="62" t="s">
        <v>216</v>
      </c>
      <c r="AJ188" s="62" t="s">
        <v>216</v>
      </c>
      <c r="AK188" s="62" t="s">
        <v>216</v>
      </c>
      <c r="AL188" s="62" t="s">
        <v>216</v>
      </c>
      <c r="AM188" s="62" t="s">
        <v>216</v>
      </c>
      <c r="AN188" s="62" t="s">
        <v>216</v>
      </c>
      <c r="AO188" s="63" t="s">
        <v>216</v>
      </c>
    </row>
    <row r="189" spans="1:41">
      <c r="A189" s="48">
        <f t="shared" si="14"/>
        <v>187</v>
      </c>
      <c r="B189" s="49">
        <v>186</v>
      </c>
      <c r="C189" s="50">
        <f t="shared" si="15"/>
        <v>-1</v>
      </c>
      <c r="D189" s="49">
        <f>COUNTIF($L$3:$L189,$L189)</f>
        <v>33</v>
      </c>
      <c r="E189" s="51">
        <v>33</v>
      </c>
      <c r="F189" s="50" t="str">
        <f t="shared" si="16"/>
        <v>=</v>
      </c>
      <c r="G189" s="52">
        <v>15920</v>
      </c>
      <c r="H189" s="53" t="s">
        <v>719</v>
      </c>
      <c r="I189" s="53" t="s">
        <v>1124</v>
      </c>
      <c r="J189" s="53" t="s">
        <v>1107</v>
      </c>
      <c r="K189" s="54">
        <v>1997</v>
      </c>
      <c r="L189" s="64" t="s">
        <v>228</v>
      </c>
      <c r="M189" s="55" t="s">
        <v>52</v>
      </c>
      <c r="N189" s="56">
        <v>5</v>
      </c>
      <c r="O189" s="57">
        <v>714</v>
      </c>
      <c r="P189" s="57" t="str">
        <f>IFERROR( VLOOKUP($G189,Liga16_1!$B:$Q,16,0), "")</f>
        <v/>
      </c>
      <c r="Q189" s="58">
        <f t="shared" si="17"/>
        <v>714</v>
      </c>
      <c r="R189" s="59">
        <f t="shared" si="19"/>
        <v>714</v>
      </c>
      <c r="S189" s="60" t="s">
        <v>216</v>
      </c>
      <c r="T189" s="61" t="s">
        <v>216</v>
      </c>
      <c r="U189" s="61" t="s">
        <v>216</v>
      </c>
      <c r="V189" s="61" t="s">
        <v>216</v>
      </c>
      <c r="W189" s="61">
        <v>3</v>
      </c>
      <c r="X189" s="61" t="s">
        <v>216</v>
      </c>
      <c r="Y189" s="61">
        <v>-4</v>
      </c>
      <c r="Z189" s="61" t="s">
        <v>216</v>
      </c>
      <c r="AA189" s="61" t="s">
        <v>216</v>
      </c>
      <c r="AB189" s="62" t="s">
        <v>216</v>
      </c>
      <c r="AC189" s="63"/>
      <c r="AD189" s="62" t="s">
        <v>216</v>
      </c>
      <c r="AE189" s="62" t="s">
        <v>216</v>
      </c>
      <c r="AF189" s="67" t="s">
        <v>216</v>
      </c>
      <c r="AG189" s="62" t="s">
        <v>216</v>
      </c>
      <c r="AH189" s="62" t="s">
        <v>216</v>
      </c>
      <c r="AI189" s="62" t="s">
        <v>216</v>
      </c>
      <c r="AJ189" s="62" t="s">
        <v>216</v>
      </c>
      <c r="AK189" s="62" t="s">
        <v>216</v>
      </c>
      <c r="AL189" s="62" t="s">
        <v>216</v>
      </c>
      <c r="AM189" s="62" t="s">
        <v>216</v>
      </c>
      <c r="AN189" s="62" t="s">
        <v>216</v>
      </c>
      <c r="AO189" s="63" t="s">
        <v>216</v>
      </c>
    </row>
    <row r="190" spans="1:41">
      <c r="A190" s="48">
        <f t="shared" si="14"/>
        <v>188</v>
      </c>
      <c r="B190" s="49">
        <v>187</v>
      </c>
      <c r="C190" s="50">
        <f t="shared" si="15"/>
        <v>-1</v>
      </c>
      <c r="D190" s="49">
        <f>COUNTIF($L$3:$L190,$L190)</f>
        <v>56</v>
      </c>
      <c r="E190" s="51">
        <v>56</v>
      </c>
      <c r="F190" s="50" t="str">
        <f t="shared" si="16"/>
        <v>=</v>
      </c>
      <c r="G190" s="52">
        <v>6023</v>
      </c>
      <c r="H190" s="53" t="s">
        <v>641</v>
      </c>
      <c r="I190" s="53" t="s">
        <v>1182</v>
      </c>
      <c r="J190" s="53" t="s">
        <v>1107</v>
      </c>
      <c r="K190" s="54">
        <v>1980</v>
      </c>
      <c r="L190" s="64" t="s">
        <v>230</v>
      </c>
      <c r="M190" s="55" t="s">
        <v>52</v>
      </c>
      <c r="N190" s="56">
        <v>5</v>
      </c>
      <c r="O190" s="57">
        <v>713</v>
      </c>
      <c r="P190" s="57" t="str">
        <f>IFERROR( VLOOKUP($G190,Liga16_1!$B:$Q,16,0), "")</f>
        <v/>
      </c>
      <c r="Q190" s="58">
        <f t="shared" si="17"/>
        <v>713</v>
      </c>
      <c r="R190" s="59">
        <f t="shared" si="19"/>
        <v>713</v>
      </c>
      <c r="S190" s="60" t="s">
        <v>216</v>
      </c>
      <c r="T190" s="61" t="s">
        <v>216</v>
      </c>
      <c r="U190" s="61" t="s">
        <v>216</v>
      </c>
      <c r="V190" s="61" t="s">
        <v>216</v>
      </c>
      <c r="W190" s="61" t="s">
        <v>216</v>
      </c>
      <c r="X190" s="61"/>
      <c r="Y190" s="61"/>
      <c r="Z190" s="61"/>
      <c r="AA190" s="61">
        <v>-15</v>
      </c>
      <c r="AB190" s="62" t="s">
        <v>216</v>
      </c>
      <c r="AC190" s="63"/>
      <c r="AD190" s="62" t="s">
        <v>216</v>
      </c>
      <c r="AE190" s="62" t="s">
        <v>216</v>
      </c>
      <c r="AF190" s="67" t="s">
        <v>216</v>
      </c>
      <c r="AG190" s="62" t="s">
        <v>216</v>
      </c>
      <c r="AH190" s="62" t="s">
        <v>216</v>
      </c>
      <c r="AI190" s="62" t="s">
        <v>216</v>
      </c>
      <c r="AJ190" s="62" t="s">
        <v>216</v>
      </c>
      <c r="AK190" s="62" t="s">
        <v>216</v>
      </c>
      <c r="AL190" s="62" t="s">
        <v>216</v>
      </c>
      <c r="AM190" s="62" t="s">
        <v>216</v>
      </c>
      <c r="AN190" s="62" t="s">
        <v>216</v>
      </c>
      <c r="AO190" s="63" t="s">
        <v>216</v>
      </c>
    </row>
    <row r="191" spans="1:41">
      <c r="A191" s="48">
        <f t="shared" si="14"/>
        <v>189</v>
      </c>
      <c r="B191" s="49">
        <v>189</v>
      </c>
      <c r="C191" s="50" t="str">
        <f t="shared" si="15"/>
        <v>=</v>
      </c>
      <c r="D191" s="49">
        <f>COUNTIF($L$3:$L191,$L191)</f>
        <v>10</v>
      </c>
      <c r="E191" s="51">
        <v>10</v>
      </c>
      <c r="F191" s="50" t="str">
        <f t="shared" si="16"/>
        <v>=</v>
      </c>
      <c r="G191" s="52">
        <v>18299</v>
      </c>
      <c r="H191" s="53" t="s">
        <v>729</v>
      </c>
      <c r="I191" s="53" t="s">
        <v>1131</v>
      </c>
      <c r="J191" s="53" t="s">
        <v>1107</v>
      </c>
      <c r="K191" s="54">
        <v>2000</v>
      </c>
      <c r="L191" s="64" t="s">
        <v>225</v>
      </c>
      <c r="M191" s="55" t="s">
        <v>55</v>
      </c>
      <c r="N191" s="56">
        <v>5</v>
      </c>
      <c r="O191" s="57">
        <v>645</v>
      </c>
      <c r="P191" s="57">
        <f>IFERROR( VLOOKUP($G191,Liga16_1!$B:$Q,16,0), "")</f>
        <v>691</v>
      </c>
      <c r="Q191" s="58">
        <f t="shared" si="17"/>
        <v>712</v>
      </c>
      <c r="R191" s="59">
        <f t="shared" si="19"/>
        <v>668</v>
      </c>
      <c r="S191" s="60">
        <v>-10</v>
      </c>
      <c r="T191" s="61" t="s">
        <v>216</v>
      </c>
      <c r="U191" s="61" t="s">
        <v>216</v>
      </c>
      <c r="V191" s="61" t="s">
        <v>216</v>
      </c>
      <c r="W191" s="61">
        <v>15</v>
      </c>
      <c r="X191" s="61">
        <v>-3</v>
      </c>
      <c r="Y191" s="61" t="s">
        <v>216</v>
      </c>
      <c r="Z191" s="61">
        <v>15</v>
      </c>
      <c r="AA191" s="61" t="s">
        <v>216</v>
      </c>
      <c r="AB191" s="62" t="s">
        <v>216</v>
      </c>
      <c r="AC191" s="63"/>
      <c r="AD191" s="62" t="s">
        <v>216</v>
      </c>
      <c r="AE191" s="62" t="s">
        <v>216</v>
      </c>
      <c r="AF191" s="67" t="s">
        <v>216</v>
      </c>
      <c r="AG191" s="62" t="s">
        <v>216</v>
      </c>
      <c r="AH191" s="62">
        <v>24</v>
      </c>
      <c r="AI191" s="62">
        <v>6</v>
      </c>
      <c r="AJ191" s="62" t="s">
        <v>216</v>
      </c>
      <c r="AK191" s="62" t="s">
        <v>216</v>
      </c>
      <c r="AL191" s="62" t="s">
        <v>216</v>
      </c>
      <c r="AM191" s="62" t="s">
        <v>216</v>
      </c>
      <c r="AN191" s="62" t="s">
        <v>216</v>
      </c>
      <c r="AO191" s="63">
        <v>14</v>
      </c>
    </row>
    <row r="192" spans="1:41">
      <c r="A192" s="48">
        <f t="shared" si="14"/>
        <v>190</v>
      </c>
      <c r="B192" s="49">
        <v>201</v>
      </c>
      <c r="C192" s="50">
        <f t="shared" si="15"/>
        <v>11</v>
      </c>
      <c r="D192" s="49">
        <f>COUNTIF($L$3:$L192,$L192)</f>
        <v>25</v>
      </c>
      <c r="E192" s="51">
        <v>26</v>
      </c>
      <c r="F192" s="50">
        <f t="shared" si="16"/>
        <v>1</v>
      </c>
      <c r="G192" s="52">
        <v>1086</v>
      </c>
      <c r="H192" s="53" t="s">
        <v>466</v>
      </c>
      <c r="I192" s="53" t="s">
        <v>1149</v>
      </c>
      <c r="J192" s="53" t="s">
        <v>1107</v>
      </c>
      <c r="K192" s="54">
        <v>1967</v>
      </c>
      <c r="L192" s="64" t="s">
        <v>234</v>
      </c>
      <c r="M192" s="55" t="s">
        <v>52</v>
      </c>
      <c r="N192" s="56">
        <v>5</v>
      </c>
      <c r="O192" s="57">
        <v>629.5</v>
      </c>
      <c r="P192" s="57">
        <f>IFERROR( VLOOKUP($G192,Liga16_1!$B:$Q,16,0), "")</f>
        <v>695</v>
      </c>
      <c r="Q192" s="58">
        <f t="shared" si="17"/>
        <v>710.25</v>
      </c>
      <c r="R192" s="59">
        <f t="shared" si="19"/>
        <v>662.25</v>
      </c>
      <c r="S192" s="60">
        <v>-32</v>
      </c>
      <c r="T192" s="61" t="s">
        <v>216</v>
      </c>
      <c r="U192" s="61">
        <v>5</v>
      </c>
      <c r="V192" s="61">
        <v>-64</v>
      </c>
      <c r="W192" s="61" t="s">
        <v>216</v>
      </c>
      <c r="X192" s="61" t="s">
        <v>216</v>
      </c>
      <c r="Y192" s="61" t="s">
        <v>216</v>
      </c>
      <c r="Z192" s="61" t="s">
        <v>216</v>
      </c>
      <c r="AA192" s="61">
        <v>-64</v>
      </c>
      <c r="AB192" s="62">
        <v>9</v>
      </c>
      <c r="AC192" s="63"/>
      <c r="AD192" s="62" t="s">
        <v>216</v>
      </c>
      <c r="AE192" s="62" t="s">
        <v>216</v>
      </c>
      <c r="AF192" s="67" t="s">
        <v>216</v>
      </c>
      <c r="AG192" s="62" t="s">
        <v>216</v>
      </c>
      <c r="AH192" s="62" t="s">
        <v>216</v>
      </c>
      <c r="AI192" s="62" t="s">
        <v>216</v>
      </c>
      <c r="AJ192" s="62" t="s">
        <v>216</v>
      </c>
      <c r="AK192" s="62" t="s">
        <v>216</v>
      </c>
      <c r="AL192" s="62">
        <v>39</v>
      </c>
      <c r="AM192" s="62" t="s">
        <v>216</v>
      </c>
      <c r="AN192" s="62" t="s">
        <v>216</v>
      </c>
      <c r="AO192" s="63" t="s">
        <v>216</v>
      </c>
    </row>
    <row r="193" spans="1:41">
      <c r="A193" s="48">
        <f t="shared" si="14"/>
        <v>191</v>
      </c>
      <c r="B193" s="49">
        <v>190</v>
      </c>
      <c r="C193" s="50">
        <f t="shared" si="15"/>
        <v>-1</v>
      </c>
      <c r="D193" s="49">
        <f>COUNTIF($L$3:$L193,$L193)</f>
        <v>15</v>
      </c>
      <c r="E193" s="51">
        <v>15</v>
      </c>
      <c r="F193" s="50" t="str">
        <f t="shared" si="16"/>
        <v>=</v>
      </c>
      <c r="G193" s="52">
        <v>11154</v>
      </c>
      <c r="H193" s="53" t="s">
        <v>688</v>
      </c>
      <c r="I193" s="53" t="s">
        <v>1146</v>
      </c>
      <c r="J193" s="53" t="s">
        <v>1107</v>
      </c>
      <c r="K193" s="54">
        <v>1968</v>
      </c>
      <c r="L193" s="64" t="s">
        <v>232</v>
      </c>
      <c r="M193" s="55" t="s">
        <v>52</v>
      </c>
      <c r="N193" s="56">
        <v>5</v>
      </c>
      <c r="O193" s="57">
        <v>710</v>
      </c>
      <c r="P193" s="57" t="str">
        <f>IFERROR( VLOOKUP($G193,Liga16_1!$B:$Q,16,0), "")</f>
        <v/>
      </c>
      <c r="Q193" s="58">
        <f t="shared" si="17"/>
        <v>710</v>
      </c>
      <c r="R193" s="59">
        <f t="shared" si="19"/>
        <v>710</v>
      </c>
      <c r="S193" s="60" t="s">
        <v>216</v>
      </c>
      <c r="T193" s="61" t="s">
        <v>216</v>
      </c>
      <c r="U193" s="61" t="s">
        <v>216</v>
      </c>
      <c r="V193" s="61" t="s">
        <v>216</v>
      </c>
      <c r="W193" s="61" t="s">
        <v>216</v>
      </c>
      <c r="X193" s="61" t="s">
        <v>216</v>
      </c>
      <c r="Y193" s="61" t="s">
        <v>216</v>
      </c>
      <c r="Z193" s="61" t="s">
        <v>216</v>
      </c>
      <c r="AA193" s="61" t="s">
        <v>216</v>
      </c>
      <c r="AB193" s="62" t="s">
        <v>216</v>
      </c>
      <c r="AC193" s="63"/>
      <c r="AD193" s="62" t="s">
        <v>216</v>
      </c>
      <c r="AE193" s="62" t="s">
        <v>216</v>
      </c>
      <c r="AF193" s="67" t="s">
        <v>216</v>
      </c>
      <c r="AG193" s="62" t="s">
        <v>216</v>
      </c>
      <c r="AH193" s="62" t="s">
        <v>216</v>
      </c>
      <c r="AI193" s="62" t="s">
        <v>216</v>
      </c>
      <c r="AJ193" s="62" t="s">
        <v>216</v>
      </c>
      <c r="AK193" s="62" t="s">
        <v>216</v>
      </c>
      <c r="AL193" s="62" t="s">
        <v>216</v>
      </c>
      <c r="AM193" s="62" t="s">
        <v>216</v>
      </c>
      <c r="AN193" s="62" t="s">
        <v>216</v>
      </c>
      <c r="AO193" s="63" t="s">
        <v>216</v>
      </c>
    </row>
    <row r="194" spans="1:41">
      <c r="A194" s="48">
        <f t="shared" si="14"/>
        <v>192</v>
      </c>
      <c r="B194" s="49">
        <v>191</v>
      </c>
      <c r="C194" s="50">
        <f t="shared" si="15"/>
        <v>-1</v>
      </c>
      <c r="D194" s="49">
        <f>COUNTIF($L$3:$L194,$L194)</f>
        <v>26</v>
      </c>
      <c r="E194" s="51">
        <v>25</v>
      </c>
      <c r="F194" s="50">
        <f t="shared" si="16"/>
        <v>-1</v>
      </c>
      <c r="G194" s="52">
        <v>4418</v>
      </c>
      <c r="H194" s="53" t="s">
        <v>919</v>
      </c>
      <c r="I194" s="53" t="s">
        <v>1106</v>
      </c>
      <c r="J194" s="53" t="s">
        <v>1107</v>
      </c>
      <c r="K194" s="54">
        <v>1963</v>
      </c>
      <c r="L194" s="64" t="s">
        <v>234</v>
      </c>
      <c r="M194" s="55" t="s">
        <v>52</v>
      </c>
      <c r="N194" s="56">
        <v>5</v>
      </c>
      <c r="O194" s="57">
        <v>667</v>
      </c>
      <c r="P194" s="57">
        <f>IFERROR( VLOOKUP($G194,Liga16_1!$B:$Q,16,0), "")</f>
        <v>751</v>
      </c>
      <c r="Q194" s="58">
        <f t="shared" si="17"/>
        <v>709</v>
      </c>
      <c r="R194" s="59">
        <f t="shared" si="19"/>
        <v>709</v>
      </c>
      <c r="S194" s="60">
        <v>-3</v>
      </c>
      <c r="T194" s="61" t="s">
        <v>216</v>
      </c>
      <c r="U194" s="61" t="s">
        <v>216</v>
      </c>
      <c r="V194" s="61" t="s">
        <v>216</v>
      </c>
      <c r="W194" s="61">
        <v>-2</v>
      </c>
      <c r="X194" s="61" t="s">
        <v>216</v>
      </c>
      <c r="Y194" s="61" t="s">
        <v>216</v>
      </c>
      <c r="Z194" s="61" t="s">
        <v>216</v>
      </c>
      <c r="AA194" s="61" t="s">
        <v>216</v>
      </c>
      <c r="AB194" s="62" t="s">
        <v>216</v>
      </c>
      <c r="AC194" s="63"/>
      <c r="AD194" s="62" t="s">
        <v>216</v>
      </c>
      <c r="AE194" s="62" t="s">
        <v>216</v>
      </c>
      <c r="AF194" s="67" t="s">
        <v>216</v>
      </c>
      <c r="AG194" s="62" t="s">
        <v>216</v>
      </c>
      <c r="AH194" s="62" t="s">
        <v>216</v>
      </c>
      <c r="AI194" s="62" t="s">
        <v>216</v>
      </c>
      <c r="AJ194" s="62" t="s">
        <v>216</v>
      </c>
      <c r="AK194" s="62" t="s">
        <v>216</v>
      </c>
      <c r="AL194" s="62" t="s">
        <v>216</v>
      </c>
      <c r="AM194" s="62" t="s">
        <v>216</v>
      </c>
      <c r="AN194" s="62" t="s">
        <v>216</v>
      </c>
      <c r="AO194" s="63" t="s">
        <v>216</v>
      </c>
    </row>
    <row r="195" spans="1:41">
      <c r="A195" s="48">
        <f t="shared" ref="A195:A258" si="20">ROW(G195)-2</f>
        <v>193</v>
      </c>
      <c r="B195" s="49">
        <v>192</v>
      </c>
      <c r="C195" s="50">
        <f t="shared" ref="C195:C258" si="21">IF(B195="","",IF(B195=A195,"=",B195-A195))</f>
        <v>-1</v>
      </c>
      <c r="D195" s="49">
        <f>COUNTIF($L$3:$L195,$L195)</f>
        <v>16</v>
      </c>
      <c r="E195" s="51">
        <v>16</v>
      </c>
      <c r="F195" s="50" t="str">
        <f t="shared" ref="F195:F258" si="22">IF(E195="","",IF(E195=D195,"=",E195-D195))</f>
        <v>=</v>
      </c>
      <c r="G195" s="52">
        <v>15963</v>
      </c>
      <c r="H195" s="53" t="s">
        <v>487</v>
      </c>
      <c r="I195" s="53" t="s">
        <v>1172</v>
      </c>
      <c r="J195" s="53" t="s">
        <v>1107</v>
      </c>
      <c r="K195" s="54">
        <v>1974</v>
      </c>
      <c r="L195" s="64" t="s">
        <v>232</v>
      </c>
      <c r="M195" s="55" t="s">
        <v>52</v>
      </c>
      <c r="N195" s="56">
        <v>5</v>
      </c>
      <c r="O195" s="57">
        <v>641</v>
      </c>
      <c r="P195" s="57">
        <f>IFERROR( VLOOKUP($G195,Liga16_1!$B:$Q,16,0), "")</f>
        <v>776</v>
      </c>
      <c r="Q195" s="58">
        <f t="shared" ref="Q195:Q258" si="23">IFERROR(SUM(R195,AB195:AO195), R195)</f>
        <v>708.5</v>
      </c>
      <c r="R195" s="59">
        <f t="shared" si="19"/>
        <v>708.5</v>
      </c>
      <c r="S195" s="60" t="s">
        <v>216</v>
      </c>
      <c r="T195" s="61" t="s">
        <v>216</v>
      </c>
      <c r="U195" s="61" t="s">
        <v>216</v>
      </c>
      <c r="V195" s="61" t="s">
        <v>216</v>
      </c>
      <c r="W195" s="61" t="s">
        <v>216</v>
      </c>
      <c r="X195" s="61" t="s">
        <v>216</v>
      </c>
      <c r="Y195" s="61" t="s">
        <v>216</v>
      </c>
      <c r="Z195" s="61" t="s">
        <v>216</v>
      </c>
      <c r="AA195" s="61" t="s">
        <v>216</v>
      </c>
      <c r="AB195" s="62">
        <v>0</v>
      </c>
      <c r="AC195" s="63"/>
      <c r="AD195" s="62" t="s">
        <v>216</v>
      </c>
      <c r="AE195" s="62" t="s">
        <v>216</v>
      </c>
      <c r="AF195" s="67" t="s">
        <v>216</v>
      </c>
      <c r="AG195" s="62" t="s">
        <v>216</v>
      </c>
      <c r="AH195" s="62" t="s">
        <v>216</v>
      </c>
      <c r="AI195" s="62" t="s">
        <v>216</v>
      </c>
      <c r="AJ195" s="62" t="s">
        <v>216</v>
      </c>
      <c r="AK195" s="62" t="s">
        <v>216</v>
      </c>
      <c r="AL195" s="62" t="s">
        <v>216</v>
      </c>
      <c r="AM195" s="62" t="s">
        <v>216</v>
      </c>
      <c r="AN195" s="62" t="s">
        <v>216</v>
      </c>
      <c r="AO195" s="63" t="s">
        <v>216</v>
      </c>
    </row>
    <row r="196" spans="1:41">
      <c r="A196" s="48">
        <f t="shared" si="20"/>
        <v>194</v>
      </c>
      <c r="B196" s="49">
        <v>194</v>
      </c>
      <c r="C196" s="50" t="str">
        <f t="shared" si="21"/>
        <v>=</v>
      </c>
      <c r="D196" s="49">
        <f>COUNTIF($L$3:$L196,$L196)</f>
        <v>17</v>
      </c>
      <c r="E196" s="51">
        <v>17</v>
      </c>
      <c r="F196" s="50" t="str">
        <f t="shared" si="22"/>
        <v>=</v>
      </c>
      <c r="G196" s="52">
        <v>19573</v>
      </c>
      <c r="H196" s="53" t="s">
        <v>671</v>
      </c>
      <c r="I196" s="53" t="s">
        <v>1123</v>
      </c>
      <c r="J196" s="53" t="s">
        <v>1107</v>
      </c>
      <c r="K196" s="54">
        <v>1999</v>
      </c>
      <c r="L196" s="64" t="s">
        <v>226</v>
      </c>
      <c r="M196" s="55" t="s">
        <v>52</v>
      </c>
      <c r="N196" s="56">
        <v>5</v>
      </c>
      <c r="O196" s="57">
        <v>601.5</v>
      </c>
      <c r="P196" s="57">
        <f>IFERROR( VLOOKUP($G196,Liga16_1!$B:$Q,16,0), "")</f>
        <v>742</v>
      </c>
      <c r="Q196" s="58">
        <f t="shared" si="23"/>
        <v>704.75</v>
      </c>
      <c r="R196" s="59">
        <f t="shared" si="19"/>
        <v>671.75</v>
      </c>
      <c r="S196" s="60" t="s">
        <v>216</v>
      </c>
      <c r="T196" s="61" t="s">
        <v>216</v>
      </c>
      <c r="U196" s="61" t="s">
        <v>216</v>
      </c>
      <c r="V196" s="61" t="s">
        <v>216</v>
      </c>
      <c r="W196" s="61" t="s">
        <v>216</v>
      </c>
      <c r="X196" s="61" t="s">
        <v>216</v>
      </c>
      <c r="Y196" s="61" t="s">
        <v>216</v>
      </c>
      <c r="Z196" s="61" t="s">
        <v>216</v>
      </c>
      <c r="AA196" s="61" t="s">
        <v>216</v>
      </c>
      <c r="AB196" s="62" t="s">
        <v>216</v>
      </c>
      <c r="AC196" s="63"/>
      <c r="AD196" s="62" t="s">
        <v>216</v>
      </c>
      <c r="AE196" s="62" t="s">
        <v>216</v>
      </c>
      <c r="AF196" s="67" t="s">
        <v>216</v>
      </c>
      <c r="AG196" s="62" t="s">
        <v>216</v>
      </c>
      <c r="AH196" s="62">
        <v>33</v>
      </c>
      <c r="AI196" s="62" t="s">
        <v>216</v>
      </c>
      <c r="AJ196" s="62" t="s">
        <v>216</v>
      </c>
      <c r="AK196" s="62" t="s">
        <v>216</v>
      </c>
      <c r="AL196" s="62" t="s">
        <v>216</v>
      </c>
      <c r="AM196" s="62" t="s">
        <v>216</v>
      </c>
      <c r="AN196" s="62" t="s">
        <v>216</v>
      </c>
      <c r="AO196" s="63" t="s">
        <v>216</v>
      </c>
    </row>
    <row r="197" spans="1:41">
      <c r="A197" s="48">
        <f t="shared" si="20"/>
        <v>195</v>
      </c>
      <c r="B197" s="49">
        <v>195</v>
      </c>
      <c r="C197" s="50" t="str">
        <f t="shared" si="21"/>
        <v>=</v>
      </c>
      <c r="D197" s="49">
        <f>COUNTIF($L$3:$L197,$L197)</f>
        <v>6</v>
      </c>
      <c r="E197" s="51">
        <v>6</v>
      </c>
      <c r="F197" s="50" t="str">
        <f t="shared" si="22"/>
        <v>=</v>
      </c>
      <c r="G197" s="52" t="s">
        <v>39</v>
      </c>
      <c r="H197" s="53" t="s">
        <v>1183</v>
      </c>
      <c r="I197" s="53" t="s">
        <v>1160</v>
      </c>
      <c r="J197" s="53" t="s">
        <v>1122</v>
      </c>
      <c r="K197" s="54">
        <v>2002</v>
      </c>
      <c r="L197" s="64" t="s">
        <v>224</v>
      </c>
      <c r="M197" s="55" t="s">
        <v>52</v>
      </c>
      <c r="N197" s="56">
        <v>5</v>
      </c>
      <c r="O197" s="57">
        <v>704</v>
      </c>
      <c r="P197" s="57" t="str">
        <f>IFERROR( VLOOKUP($G197,Liga16_1!$B:$Q,16,0), "")</f>
        <v/>
      </c>
      <c r="Q197" s="58">
        <f t="shared" si="23"/>
        <v>704</v>
      </c>
      <c r="R197" s="59">
        <f t="shared" si="19"/>
        <v>704</v>
      </c>
      <c r="S197" s="60" t="s">
        <v>216</v>
      </c>
      <c r="T197" s="61" t="s">
        <v>216</v>
      </c>
      <c r="U197" s="61" t="s">
        <v>216</v>
      </c>
      <c r="V197" s="61" t="s">
        <v>216</v>
      </c>
      <c r="W197" s="61" t="s">
        <v>216</v>
      </c>
      <c r="X197" s="61" t="s">
        <v>216</v>
      </c>
      <c r="Y197" s="61">
        <v>33</v>
      </c>
      <c r="Z197" s="61" t="s">
        <v>216</v>
      </c>
      <c r="AA197" s="61" t="s">
        <v>216</v>
      </c>
      <c r="AB197" s="62" t="s">
        <v>216</v>
      </c>
      <c r="AC197" s="63"/>
      <c r="AD197" s="62" t="s">
        <v>216</v>
      </c>
      <c r="AE197" s="62" t="s">
        <v>216</v>
      </c>
      <c r="AF197" s="67" t="s">
        <v>216</v>
      </c>
      <c r="AG197" s="62" t="s">
        <v>216</v>
      </c>
      <c r="AH197" s="62" t="s">
        <v>216</v>
      </c>
      <c r="AI197" s="62" t="s">
        <v>216</v>
      </c>
      <c r="AJ197" s="62" t="s">
        <v>216</v>
      </c>
      <c r="AK197" s="62" t="s">
        <v>216</v>
      </c>
      <c r="AL197" s="62" t="s">
        <v>216</v>
      </c>
      <c r="AM197" s="62" t="s">
        <v>216</v>
      </c>
      <c r="AN197" s="62" t="s">
        <v>216</v>
      </c>
      <c r="AO197" s="63" t="s">
        <v>216</v>
      </c>
    </row>
    <row r="198" spans="1:41">
      <c r="A198" s="48">
        <f t="shared" si="20"/>
        <v>196</v>
      </c>
      <c r="B198" s="49">
        <v>196</v>
      </c>
      <c r="C198" s="50" t="str">
        <f t="shared" si="21"/>
        <v>=</v>
      </c>
      <c r="D198" s="49">
        <f>COUNTIF($L$3:$L198,$L198)</f>
        <v>57</v>
      </c>
      <c r="E198" s="51">
        <v>58</v>
      </c>
      <c r="F198" s="50">
        <f t="shared" si="22"/>
        <v>1</v>
      </c>
      <c r="G198" s="52">
        <v>3275</v>
      </c>
      <c r="H198" s="53" t="s">
        <v>1039</v>
      </c>
      <c r="I198" s="53" t="s">
        <v>1171</v>
      </c>
      <c r="J198" s="53" t="s">
        <v>1107</v>
      </c>
      <c r="K198" s="54">
        <v>1988</v>
      </c>
      <c r="L198" s="64" t="s">
        <v>230</v>
      </c>
      <c r="M198" s="55" t="s">
        <v>52</v>
      </c>
      <c r="N198" s="56">
        <v>5</v>
      </c>
      <c r="O198" s="57"/>
      <c r="P198" s="57">
        <f>IFERROR( VLOOKUP($G198,Liga16_1!$B:$Q,16,0), "")</f>
        <v>704</v>
      </c>
      <c r="Q198" s="58">
        <f t="shared" si="23"/>
        <v>704</v>
      </c>
      <c r="R198" s="59">
        <f t="shared" si="19"/>
        <v>704</v>
      </c>
      <c r="S198" s="60" t="s">
        <v>216</v>
      </c>
      <c r="T198" s="61" t="s">
        <v>216</v>
      </c>
      <c r="U198" s="61" t="s">
        <v>216</v>
      </c>
      <c r="V198" s="61" t="s">
        <v>216</v>
      </c>
      <c r="W198" s="61" t="s">
        <v>216</v>
      </c>
      <c r="X198" s="61"/>
      <c r="Y198" s="61"/>
      <c r="Z198" s="61"/>
      <c r="AA198" s="61"/>
      <c r="AB198" s="62" t="s">
        <v>216</v>
      </c>
      <c r="AC198" s="63"/>
      <c r="AD198" s="62" t="s">
        <v>216</v>
      </c>
      <c r="AE198" s="62" t="s">
        <v>216</v>
      </c>
      <c r="AF198" s="67" t="s">
        <v>216</v>
      </c>
      <c r="AG198" s="62" t="s">
        <v>216</v>
      </c>
      <c r="AH198" s="62" t="s">
        <v>216</v>
      </c>
      <c r="AI198" s="62" t="s">
        <v>216</v>
      </c>
      <c r="AJ198" s="62" t="s">
        <v>216</v>
      </c>
      <c r="AK198" s="62" t="s">
        <v>216</v>
      </c>
      <c r="AL198" s="62" t="s">
        <v>216</v>
      </c>
      <c r="AM198" s="62" t="s">
        <v>216</v>
      </c>
      <c r="AN198" s="62" t="s">
        <v>216</v>
      </c>
      <c r="AO198" s="63" t="s">
        <v>216</v>
      </c>
    </row>
    <row r="199" spans="1:41">
      <c r="A199" s="48">
        <f t="shared" si="20"/>
        <v>197</v>
      </c>
      <c r="B199" s="49">
        <v>197</v>
      </c>
      <c r="C199" s="50" t="str">
        <f t="shared" si="21"/>
        <v>=</v>
      </c>
      <c r="D199" s="49">
        <f>COUNTIF($L$3:$L199,$L199)</f>
        <v>58</v>
      </c>
      <c r="E199" s="51">
        <v>59</v>
      </c>
      <c r="F199" s="50">
        <f t="shared" si="22"/>
        <v>1</v>
      </c>
      <c r="G199" s="52">
        <v>2735</v>
      </c>
      <c r="H199" s="53" t="s">
        <v>579</v>
      </c>
      <c r="I199" s="53" t="s">
        <v>1123</v>
      </c>
      <c r="J199" s="53" t="s">
        <v>1107</v>
      </c>
      <c r="K199" s="54">
        <v>1986</v>
      </c>
      <c r="L199" s="64" t="s">
        <v>230</v>
      </c>
      <c r="M199" s="55" t="s">
        <v>52</v>
      </c>
      <c r="N199" s="56">
        <v>5</v>
      </c>
      <c r="O199" s="57">
        <v>703</v>
      </c>
      <c r="P199" s="57" t="str">
        <f>IFERROR( VLOOKUP($G199,Liga16_1!$B:$Q,16,0), "")</f>
        <v/>
      </c>
      <c r="Q199" s="58">
        <f t="shared" si="23"/>
        <v>703</v>
      </c>
      <c r="R199" s="59">
        <f t="shared" si="19"/>
        <v>703</v>
      </c>
      <c r="S199" s="60" t="s">
        <v>216</v>
      </c>
      <c r="T199" s="61" t="s">
        <v>216</v>
      </c>
      <c r="U199" s="61">
        <v>-17</v>
      </c>
      <c r="V199" s="61" t="s">
        <v>216</v>
      </c>
      <c r="W199" s="61" t="s">
        <v>216</v>
      </c>
      <c r="X199" s="61" t="s">
        <v>216</v>
      </c>
      <c r="Y199" s="61" t="s">
        <v>216</v>
      </c>
      <c r="Z199" s="61" t="s">
        <v>216</v>
      </c>
      <c r="AA199" s="61" t="s">
        <v>216</v>
      </c>
      <c r="AB199" s="62" t="s">
        <v>216</v>
      </c>
      <c r="AC199" s="63"/>
      <c r="AD199" s="62" t="s">
        <v>216</v>
      </c>
      <c r="AE199" s="62" t="s">
        <v>216</v>
      </c>
      <c r="AF199" s="67" t="s">
        <v>216</v>
      </c>
      <c r="AG199" s="62" t="s">
        <v>216</v>
      </c>
      <c r="AH199" s="62" t="s">
        <v>216</v>
      </c>
      <c r="AI199" s="62" t="s">
        <v>216</v>
      </c>
      <c r="AJ199" s="62" t="s">
        <v>216</v>
      </c>
      <c r="AK199" s="62" t="s">
        <v>216</v>
      </c>
      <c r="AL199" s="62" t="s">
        <v>216</v>
      </c>
      <c r="AM199" s="62" t="s">
        <v>216</v>
      </c>
      <c r="AN199" s="62" t="s">
        <v>216</v>
      </c>
      <c r="AO199" s="63" t="s">
        <v>216</v>
      </c>
    </row>
    <row r="200" spans="1:41">
      <c r="A200" s="48">
        <f t="shared" si="20"/>
        <v>198</v>
      </c>
      <c r="B200" s="49">
        <v>198</v>
      </c>
      <c r="C200" s="50" t="str">
        <f t="shared" si="21"/>
        <v>=</v>
      </c>
      <c r="D200" s="49">
        <f>COUNTIF($L$3:$L200,$L200)</f>
        <v>17</v>
      </c>
      <c r="E200" s="51">
        <v>17</v>
      </c>
      <c r="F200" s="50" t="str">
        <f t="shared" si="22"/>
        <v>=</v>
      </c>
      <c r="G200" s="52">
        <v>10870</v>
      </c>
      <c r="H200" s="53" t="s">
        <v>761</v>
      </c>
      <c r="I200" s="53" t="s">
        <v>1130</v>
      </c>
      <c r="J200" s="53" t="s">
        <v>1107</v>
      </c>
      <c r="K200" s="54">
        <v>1977</v>
      </c>
      <c r="L200" s="64" t="s">
        <v>232</v>
      </c>
      <c r="M200" s="55" t="s">
        <v>52</v>
      </c>
      <c r="N200" s="56">
        <v>5</v>
      </c>
      <c r="O200" s="57">
        <v>687.5</v>
      </c>
      <c r="P200" s="57">
        <f>IFERROR( VLOOKUP($G200,Liga16_1!$B:$Q,16,0), "")</f>
        <v>718</v>
      </c>
      <c r="Q200" s="58">
        <f t="shared" si="23"/>
        <v>702.75</v>
      </c>
      <c r="R200" s="59">
        <f t="shared" si="19"/>
        <v>702.75</v>
      </c>
      <c r="S200" s="60" t="s">
        <v>216</v>
      </c>
      <c r="T200" s="61" t="s">
        <v>216</v>
      </c>
      <c r="U200" s="61" t="s">
        <v>216</v>
      </c>
      <c r="V200" s="61" t="s">
        <v>216</v>
      </c>
      <c r="W200" s="61" t="s">
        <v>216</v>
      </c>
      <c r="X200" s="61" t="s">
        <v>216</v>
      </c>
      <c r="Y200" s="61" t="s">
        <v>216</v>
      </c>
      <c r="Z200" s="61" t="s">
        <v>216</v>
      </c>
      <c r="AA200" s="61">
        <v>-64</v>
      </c>
      <c r="AB200" s="62" t="s">
        <v>216</v>
      </c>
      <c r="AC200" s="63"/>
      <c r="AD200" s="62" t="s">
        <v>216</v>
      </c>
      <c r="AE200" s="62" t="s">
        <v>216</v>
      </c>
      <c r="AF200" s="67" t="s">
        <v>216</v>
      </c>
      <c r="AG200" s="62" t="s">
        <v>216</v>
      </c>
      <c r="AH200" s="62" t="s">
        <v>216</v>
      </c>
      <c r="AI200" s="62" t="s">
        <v>216</v>
      </c>
      <c r="AJ200" s="62" t="s">
        <v>216</v>
      </c>
      <c r="AK200" s="62" t="s">
        <v>216</v>
      </c>
      <c r="AL200" s="62" t="s">
        <v>216</v>
      </c>
      <c r="AM200" s="62" t="s">
        <v>216</v>
      </c>
      <c r="AN200" s="62" t="s">
        <v>216</v>
      </c>
      <c r="AO200" s="63" t="s">
        <v>216</v>
      </c>
    </row>
    <row r="201" spans="1:41">
      <c r="A201" s="48">
        <f t="shared" si="20"/>
        <v>199</v>
      </c>
      <c r="B201" s="49">
        <v>199</v>
      </c>
      <c r="C201" s="50" t="str">
        <f t="shared" si="21"/>
        <v>=</v>
      </c>
      <c r="D201" s="49">
        <f>COUNTIF($L$3:$L201,$L201)</f>
        <v>34</v>
      </c>
      <c r="E201" s="51">
        <v>34</v>
      </c>
      <c r="F201" s="50" t="str">
        <f t="shared" si="22"/>
        <v>=</v>
      </c>
      <c r="G201" s="52">
        <v>19370</v>
      </c>
      <c r="H201" s="53" t="s">
        <v>888</v>
      </c>
      <c r="I201" s="53" t="s">
        <v>1124</v>
      </c>
      <c r="J201" s="53" t="s">
        <v>1107</v>
      </c>
      <c r="K201" s="54">
        <v>1998</v>
      </c>
      <c r="L201" s="64" t="s">
        <v>228</v>
      </c>
      <c r="M201" s="55" t="s">
        <v>52</v>
      </c>
      <c r="N201" s="56">
        <v>5</v>
      </c>
      <c r="O201" s="57">
        <v>701.5</v>
      </c>
      <c r="P201" s="57" t="str">
        <f>IFERROR( VLOOKUP($G201,Liga16_1!$B:$Q,16,0), "")</f>
        <v/>
      </c>
      <c r="Q201" s="58">
        <f t="shared" si="23"/>
        <v>701.5</v>
      </c>
      <c r="R201" s="59">
        <f t="shared" si="19"/>
        <v>701.5</v>
      </c>
      <c r="S201" s="60" t="s">
        <v>216</v>
      </c>
      <c r="T201" s="61" t="s">
        <v>216</v>
      </c>
      <c r="U201" s="61" t="s">
        <v>216</v>
      </c>
      <c r="V201" s="61" t="s">
        <v>216</v>
      </c>
      <c r="W201" s="61" t="s">
        <v>216</v>
      </c>
      <c r="X201" s="61" t="s">
        <v>216</v>
      </c>
      <c r="Y201" s="61" t="s">
        <v>216</v>
      </c>
      <c r="Z201" s="61" t="s">
        <v>216</v>
      </c>
      <c r="AA201" s="61" t="s">
        <v>216</v>
      </c>
      <c r="AB201" s="62" t="s">
        <v>216</v>
      </c>
      <c r="AC201" s="63"/>
      <c r="AD201" s="62" t="s">
        <v>216</v>
      </c>
      <c r="AE201" s="62" t="s">
        <v>216</v>
      </c>
      <c r="AF201" s="67" t="s">
        <v>216</v>
      </c>
      <c r="AG201" s="62" t="s">
        <v>216</v>
      </c>
      <c r="AH201" s="62" t="s">
        <v>216</v>
      </c>
      <c r="AI201" s="62" t="s">
        <v>216</v>
      </c>
      <c r="AJ201" s="62" t="s">
        <v>216</v>
      </c>
      <c r="AK201" s="62" t="s">
        <v>216</v>
      </c>
      <c r="AL201" s="62" t="s">
        <v>216</v>
      </c>
      <c r="AM201" s="62" t="s">
        <v>216</v>
      </c>
      <c r="AN201" s="62" t="s">
        <v>216</v>
      </c>
      <c r="AO201" s="63" t="s">
        <v>216</v>
      </c>
    </row>
    <row r="202" spans="1:41">
      <c r="A202" s="48">
        <f t="shared" si="20"/>
        <v>200</v>
      </c>
      <c r="B202" s="49">
        <v>202</v>
      </c>
      <c r="C202" s="50">
        <f t="shared" si="21"/>
        <v>2</v>
      </c>
      <c r="D202" s="49">
        <f>COUNTIF($L$3:$L202,$L202)</f>
        <v>7</v>
      </c>
      <c r="E202" s="51">
        <v>7</v>
      </c>
      <c r="F202" s="50" t="str">
        <f t="shared" si="22"/>
        <v>=</v>
      </c>
      <c r="G202" s="52">
        <v>16939</v>
      </c>
      <c r="H202" s="53" t="s">
        <v>566</v>
      </c>
      <c r="I202" s="53" t="s">
        <v>1110</v>
      </c>
      <c r="J202" s="53" t="s">
        <v>1107</v>
      </c>
      <c r="K202" s="54">
        <v>2003</v>
      </c>
      <c r="L202" s="64" t="s">
        <v>224</v>
      </c>
      <c r="M202" s="55" t="s">
        <v>52</v>
      </c>
      <c r="N202" s="56">
        <v>5</v>
      </c>
      <c r="O202" s="57">
        <v>602.5</v>
      </c>
      <c r="P202" s="57">
        <f>IFERROR( VLOOKUP($G202,Liga16_1!$B:$Q,16,0), "")</f>
        <v>638</v>
      </c>
      <c r="Q202" s="58">
        <f t="shared" si="23"/>
        <v>701.25</v>
      </c>
      <c r="R202" s="59">
        <f t="shared" si="19"/>
        <v>620.25</v>
      </c>
      <c r="S202" s="60" t="s">
        <v>216</v>
      </c>
      <c r="T202" s="61" t="s">
        <v>216</v>
      </c>
      <c r="U202" s="61">
        <v>-10</v>
      </c>
      <c r="V202" s="61">
        <v>-18</v>
      </c>
      <c r="W202" s="61" t="s">
        <v>216</v>
      </c>
      <c r="X202" s="61" t="s">
        <v>216</v>
      </c>
      <c r="Y202" s="61">
        <v>-9</v>
      </c>
      <c r="Z202" s="61">
        <v>-2</v>
      </c>
      <c r="AA202" s="61" t="s">
        <v>216</v>
      </c>
      <c r="AB202" s="62" t="s">
        <v>216</v>
      </c>
      <c r="AC202" s="63"/>
      <c r="AD202" s="62" t="s">
        <v>216</v>
      </c>
      <c r="AE202" s="62" t="s">
        <v>216</v>
      </c>
      <c r="AF202" s="67" t="s">
        <v>216</v>
      </c>
      <c r="AG202" s="62">
        <v>41</v>
      </c>
      <c r="AH202" s="62">
        <v>40</v>
      </c>
      <c r="AI202" s="62" t="s">
        <v>216</v>
      </c>
      <c r="AJ202" s="62" t="s">
        <v>216</v>
      </c>
      <c r="AK202" s="62" t="s">
        <v>216</v>
      </c>
      <c r="AL202" s="62" t="s">
        <v>216</v>
      </c>
      <c r="AM202" s="62" t="s">
        <v>216</v>
      </c>
      <c r="AN202" s="62" t="s">
        <v>216</v>
      </c>
      <c r="AO202" s="63" t="s">
        <v>216</v>
      </c>
    </row>
    <row r="203" spans="1:41">
      <c r="A203" s="48">
        <f t="shared" si="20"/>
        <v>201</v>
      </c>
      <c r="B203" s="49">
        <v>203</v>
      </c>
      <c r="C203" s="50">
        <f t="shared" si="21"/>
        <v>2</v>
      </c>
      <c r="D203" s="49">
        <f>COUNTIF($L$3:$L203,$L203)</f>
        <v>27</v>
      </c>
      <c r="E203" s="51">
        <v>27</v>
      </c>
      <c r="F203" s="50" t="str">
        <f t="shared" si="22"/>
        <v>=</v>
      </c>
      <c r="G203" s="52">
        <v>6679</v>
      </c>
      <c r="H203" s="53" t="s">
        <v>949</v>
      </c>
      <c r="I203" s="53" t="s">
        <v>1161</v>
      </c>
      <c r="J203" s="53" t="s">
        <v>1107</v>
      </c>
      <c r="K203" s="54">
        <v>1964</v>
      </c>
      <c r="L203" s="64" t="s">
        <v>234</v>
      </c>
      <c r="M203" s="55" t="s">
        <v>52</v>
      </c>
      <c r="N203" s="56">
        <v>5</v>
      </c>
      <c r="O203" s="57">
        <v>701</v>
      </c>
      <c r="P203" s="57" t="str">
        <f>IFERROR( VLOOKUP($G203,Liga16_1!$B:$Q,16,0), "")</f>
        <v/>
      </c>
      <c r="Q203" s="58">
        <f t="shared" si="23"/>
        <v>701</v>
      </c>
      <c r="R203" s="59">
        <f t="shared" si="19"/>
        <v>701</v>
      </c>
      <c r="S203" s="60" t="s">
        <v>216</v>
      </c>
      <c r="T203" s="61" t="s">
        <v>216</v>
      </c>
      <c r="U203" s="61" t="s">
        <v>216</v>
      </c>
      <c r="V203" s="61" t="s">
        <v>216</v>
      </c>
      <c r="W203" s="61" t="s">
        <v>216</v>
      </c>
      <c r="X203" s="61" t="s">
        <v>216</v>
      </c>
      <c r="Y203" s="61" t="s">
        <v>216</v>
      </c>
      <c r="Z203" s="61" t="s">
        <v>216</v>
      </c>
      <c r="AA203" s="61" t="s">
        <v>216</v>
      </c>
      <c r="AB203" s="62" t="s">
        <v>216</v>
      </c>
      <c r="AC203" s="63"/>
      <c r="AD203" s="62" t="s">
        <v>216</v>
      </c>
      <c r="AE203" s="62" t="s">
        <v>216</v>
      </c>
      <c r="AF203" s="67" t="s">
        <v>216</v>
      </c>
      <c r="AG203" s="62" t="s">
        <v>216</v>
      </c>
      <c r="AH203" s="62" t="s">
        <v>216</v>
      </c>
      <c r="AI203" s="62" t="s">
        <v>216</v>
      </c>
      <c r="AJ203" s="62" t="s">
        <v>216</v>
      </c>
      <c r="AK203" s="62" t="s">
        <v>216</v>
      </c>
      <c r="AL203" s="62" t="s">
        <v>216</v>
      </c>
      <c r="AM203" s="62" t="s">
        <v>216</v>
      </c>
      <c r="AN203" s="62" t="s">
        <v>216</v>
      </c>
      <c r="AO203" s="63" t="s">
        <v>216</v>
      </c>
    </row>
    <row r="204" spans="1:41">
      <c r="A204" s="48">
        <f t="shared" si="20"/>
        <v>202</v>
      </c>
      <c r="B204" s="49">
        <v>204</v>
      </c>
      <c r="C204" s="50">
        <f t="shared" si="21"/>
        <v>2</v>
      </c>
      <c r="D204" s="49">
        <f>COUNTIF($L$3:$L204,$L204)</f>
        <v>35</v>
      </c>
      <c r="E204" s="51">
        <v>35</v>
      </c>
      <c r="F204" s="50" t="str">
        <f t="shared" si="22"/>
        <v>=</v>
      </c>
      <c r="G204" s="52">
        <v>7836</v>
      </c>
      <c r="H204" s="53" t="s">
        <v>956</v>
      </c>
      <c r="I204" s="53" t="s">
        <v>1146</v>
      </c>
      <c r="J204" s="53" t="s">
        <v>1107</v>
      </c>
      <c r="K204" s="54">
        <v>1994</v>
      </c>
      <c r="L204" s="64" t="s">
        <v>228</v>
      </c>
      <c r="M204" s="55" t="s">
        <v>52</v>
      </c>
      <c r="N204" s="56">
        <v>5</v>
      </c>
      <c r="O204" s="57">
        <v>701</v>
      </c>
      <c r="P204" s="57" t="str">
        <f>IFERROR( VLOOKUP($G204,Liga16_1!$B:$Q,16,0), "")</f>
        <v/>
      </c>
      <c r="Q204" s="58">
        <f t="shared" si="23"/>
        <v>701</v>
      </c>
      <c r="R204" s="59">
        <f t="shared" si="19"/>
        <v>701</v>
      </c>
      <c r="S204" s="60" t="s">
        <v>216</v>
      </c>
      <c r="T204" s="61" t="s">
        <v>216</v>
      </c>
      <c r="U204" s="61" t="s">
        <v>216</v>
      </c>
      <c r="V204" s="61" t="s">
        <v>216</v>
      </c>
      <c r="W204" s="61" t="s">
        <v>216</v>
      </c>
      <c r="X204" s="61" t="s">
        <v>216</v>
      </c>
      <c r="Y204" s="61" t="s">
        <v>216</v>
      </c>
      <c r="Z204" s="61" t="s">
        <v>216</v>
      </c>
      <c r="AA204" s="61" t="s">
        <v>216</v>
      </c>
      <c r="AB204" s="62" t="s">
        <v>216</v>
      </c>
      <c r="AC204" s="63"/>
      <c r="AD204" s="62" t="s">
        <v>216</v>
      </c>
      <c r="AE204" s="62" t="s">
        <v>216</v>
      </c>
      <c r="AF204" s="67" t="s">
        <v>216</v>
      </c>
      <c r="AG204" s="62" t="s">
        <v>216</v>
      </c>
      <c r="AH204" s="62" t="s">
        <v>216</v>
      </c>
      <c r="AI204" s="62" t="s">
        <v>216</v>
      </c>
      <c r="AJ204" s="62" t="s">
        <v>216</v>
      </c>
      <c r="AK204" s="62" t="s">
        <v>216</v>
      </c>
      <c r="AL204" s="62" t="s">
        <v>216</v>
      </c>
      <c r="AM204" s="62" t="s">
        <v>216</v>
      </c>
      <c r="AN204" s="62" t="s">
        <v>216</v>
      </c>
      <c r="AO204" s="63" t="s">
        <v>216</v>
      </c>
    </row>
    <row r="205" spans="1:41">
      <c r="A205" s="48">
        <f t="shared" si="20"/>
        <v>203</v>
      </c>
      <c r="B205" s="49">
        <v>205</v>
      </c>
      <c r="C205" s="50">
        <f t="shared" si="21"/>
        <v>2</v>
      </c>
      <c r="D205" s="49">
        <f>COUNTIF($L$3:$L205,$L205)</f>
        <v>36</v>
      </c>
      <c r="E205" s="51">
        <v>36</v>
      </c>
      <c r="F205" s="50" t="str">
        <f t="shared" si="22"/>
        <v>=</v>
      </c>
      <c r="G205" s="52" t="s">
        <v>29</v>
      </c>
      <c r="H205" s="53" t="s">
        <v>1184</v>
      </c>
      <c r="I205" s="53" t="s">
        <v>1160</v>
      </c>
      <c r="J205" s="53" t="s">
        <v>1122</v>
      </c>
      <c r="K205" s="54">
        <v>1997</v>
      </c>
      <c r="L205" s="64" t="s">
        <v>228</v>
      </c>
      <c r="M205" s="55" t="s">
        <v>52</v>
      </c>
      <c r="N205" s="56">
        <v>5</v>
      </c>
      <c r="O205" s="57">
        <v>700</v>
      </c>
      <c r="P205" s="57" t="str">
        <f>IFERROR( VLOOKUP($G205,Liga16_1!$B:$Q,16,0), "")</f>
        <v/>
      </c>
      <c r="Q205" s="58">
        <f t="shared" si="23"/>
        <v>700</v>
      </c>
      <c r="R205" s="59">
        <f t="shared" si="19"/>
        <v>700</v>
      </c>
      <c r="S205" s="60" t="s">
        <v>216</v>
      </c>
      <c r="T205" s="61" t="s">
        <v>216</v>
      </c>
      <c r="U205" s="61" t="s">
        <v>216</v>
      </c>
      <c r="V205" s="61" t="s">
        <v>216</v>
      </c>
      <c r="W205" s="61" t="s">
        <v>216</v>
      </c>
      <c r="X205" s="61" t="s">
        <v>216</v>
      </c>
      <c r="Y205" s="61">
        <v>-6</v>
      </c>
      <c r="Z205" s="61" t="s">
        <v>216</v>
      </c>
      <c r="AA205" s="61" t="s">
        <v>216</v>
      </c>
      <c r="AB205" s="62" t="s">
        <v>216</v>
      </c>
      <c r="AC205" s="63"/>
      <c r="AD205" s="62" t="s">
        <v>216</v>
      </c>
      <c r="AE205" s="62" t="s">
        <v>216</v>
      </c>
      <c r="AF205" s="67" t="s">
        <v>216</v>
      </c>
      <c r="AG205" s="62" t="s">
        <v>216</v>
      </c>
      <c r="AH205" s="62" t="s">
        <v>216</v>
      </c>
      <c r="AI205" s="62" t="s">
        <v>216</v>
      </c>
      <c r="AJ205" s="62" t="s">
        <v>216</v>
      </c>
      <c r="AK205" s="62" t="s">
        <v>216</v>
      </c>
      <c r="AL205" s="62" t="s">
        <v>216</v>
      </c>
      <c r="AM205" s="62" t="s">
        <v>216</v>
      </c>
      <c r="AN205" s="62" t="s">
        <v>216</v>
      </c>
      <c r="AO205" s="63" t="s">
        <v>216</v>
      </c>
    </row>
    <row r="206" spans="1:41">
      <c r="A206" s="48">
        <f t="shared" si="20"/>
        <v>204</v>
      </c>
      <c r="B206" s="49">
        <v>206</v>
      </c>
      <c r="C206" s="50">
        <f t="shared" si="21"/>
        <v>2</v>
      </c>
      <c r="D206" s="49">
        <f>COUNTIF($L$3:$L206,$L206)</f>
        <v>4</v>
      </c>
      <c r="E206" s="51">
        <v>4</v>
      </c>
      <c r="F206" s="50" t="str">
        <f t="shared" si="22"/>
        <v>=</v>
      </c>
      <c r="G206" s="52">
        <v>6008</v>
      </c>
      <c r="H206" s="53" t="s">
        <v>1185</v>
      </c>
      <c r="I206" s="53" t="s">
        <v>1132</v>
      </c>
      <c r="J206" s="53" t="s">
        <v>1107</v>
      </c>
      <c r="K206" s="54">
        <v>1951</v>
      </c>
      <c r="L206" s="64" t="s">
        <v>235</v>
      </c>
      <c r="M206" s="55" t="s">
        <v>52</v>
      </c>
      <c r="N206" s="56">
        <v>5</v>
      </c>
      <c r="O206" s="57">
        <v>683</v>
      </c>
      <c r="P206" s="57" t="str">
        <f>IFERROR( VLOOKUP($G206,Liga16_1!$B:$Q,16,0), "")</f>
        <v/>
      </c>
      <c r="Q206" s="58">
        <f t="shared" si="23"/>
        <v>700</v>
      </c>
      <c r="R206" s="59">
        <f t="shared" ref="R206:R235" si="24">AVERAGE(O206:P206)</f>
        <v>683</v>
      </c>
      <c r="S206" s="60" t="s">
        <v>216</v>
      </c>
      <c r="T206" s="61">
        <v>-16</v>
      </c>
      <c r="U206" s="61" t="s">
        <v>216</v>
      </c>
      <c r="V206" s="61" t="s">
        <v>216</v>
      </c>
      <c r="W206" s="61" t="s">
        <v>216</v>
      </c>
      <c r="X206" s="61" t="s">
        <v>216</v>
      </c>
      <c r="Y206" s="61" t="s">
        <v>216</v>
      </c>
      <c r="Z206" s="61" t="s">
        <v>216</v>
      </c>
      <c r="AA206" s="61">
        <v>21</v>
      </c>
      <c r="AB206" s="62">
        <v>0</v>
      </c>
      <c r="AC206" s="63"/>
      <c r="AD206" s="62" t="s">
        <v>216</v>
      </c>
      <c r="AE206" s="62" t="s">
        <v>216</v>
      </c>
      <c r="AF206" s="67" t="s">
        <v>216</v>
      </c>
      <c r="AG206" s="62" t="s">
        <v>216</v>
      </c>
      <c r="AH206" s="62" t="s">
        <v>216</v>
      </c>
      <c r="AI206" s="62" t="s">
        <v>216</v>
      </c>
      <c r="AJ206" s="62" t="s">
        <v>216</v>
      </c>
      <c r="AK206" s="62" t="s">
        <v>216</v>
      </c>
      <c r="AL206" s="62" t="s">
        <v>216</v>
      </c>
      <c r="AM206" s="62">
        <v>17</v>
      </c>
      <c r="AN206" s="62" t="s">
        <v>216</v>
      </c>
      <c r="AO206" s="63" t="s">
        <v>216</v>
      </c>
    </row>
    <row r="207" spans="1:41">
      <c r="A207" s="48">
        <f t="shared" si="20"/>
        <v>205</v>
      </c>
      <c r="B207" s="49">
        <v>207</v>
      </c>
      <c r="C207" s="50">
        <f t="shared" si="21"/>
        <v>2</v>
      </c>
      <c r="D207" s="49">
        <f>COUNTIF($L$3:$L207,$L207)</f>
        <v>11</v>
      </c>
      <c r="E207" s="51">
        <v>11</v>
      </c>
      <c r="F207" s="50" t="str">
        <f t="shared" si="22"/>
        <v>=</v>
      </c>
      <c r="G207" s="52">
        <v>9986</v>
      </c>
      <c r="H207" s="53" t="s">
        <v>735</v>
      </c>
      <c r="I207" s="53" t="s">
        <v>1106</v>
      </c>
      <c r="J207" s="53" t="s">
        <v>1107</v>
      </c>
      <c r="K207" s="54">
        <v>1999</v>
      </c>
      <c r="L207" s="64" t="s">
        <v>225</v>
      </c>
      <c r="M207" s="55" t="s">
        <v>55</v>
      </c>
      <c r="N207" s="56">
        <v>5</v>
      </c>
      <c r="O207" s="57">
        <v>629</v>
      </c>
      <c r="P207" s="57">
        <f>IFERROR( VLOOKUP($G207,Liga16_1!$B:$Q,16,0), "")</f>
        <v>684</v>
      </c>
      <c r="Q207" s="58">
        <f t="shared" si="23"/>
        <v>699.5</v>
      </c>
      <c r="R207" s="59">
        <f t="shared" si="24"/>
        <v>656.5</v>
      </c>
      <c r="S207" s="60" t="s">
        <v>216</v>
      </c>
      <c r="T207" s="61" t="s">
        <v>216</v>
      </c>
      <c r="U207" s="61" t="s">
        <v>216</v>
      </c>
      <c r="V207" s="61" t="s">
        <v>216</v>
      </c>
      <c r="W207" s="61" t="s">
        <v>216</v>
      </c>
      <c r="X207" s="61" t="s">
        <v>216</v>
      </c>
      <c r="Y207" s="61">
        <v>-59</v>
      </c>
      <c r="Z207" s="61">
        <v>-48</v>
      </c>
      <c r="AA207" s="61" t="s">
        <v>216</v>
      </c>
      <c r="AB207" s="62" t="s">
        <v>216</v>
      </c>
      <c r="AC207" s="63"/>
      <c r="AD207" s="62" t="s">
        <v>216</v>
      </c>
      <c r="AE207" s="62" t="s">
        <v>216</v>
      </c>
      <c r="AF207" s="67" t="s">
        <v>216</v>
      </c>
      <c r="AG207" s="62" t="s">
        <v>216</v>
      </c>
      <c r="AH207" s="62" t="s">
        <v>216</v>
      </c>
      <c r="AI207" s="62">
        <v>25</v>
      </c>
      <c r="AJ207" s="62" t="s">
        <v>216</v>
      </c>
      <c r="AK207" s="62" t="s">
        <v>216</v>
      </c>
      <c r="AL207" s="62" t="s">
        <v>216</v>
      </c>
      <c r="AM207" s="62" t="s">
        <v>216</v>
      </c>
      <c r="AN207" s="62" t="s">
        <v>216</v>
      </c>
      <c r="AO207" s="63">
        <v>18</v>
      </c>
    </row>
    <row r="208" spans="1:41">
      <c r="A208" s="48">
        <f t="shared" si="20"/>
        <v>206</v>
      </c>
      <c r="B208" s="49">
        <v>208</v>
      </c>
      <c r="C208" s="50">
        <f t="shared" si="21"/>
        <v>2</v>
      </c>
      <c r="D208" s="49">
        <f>COUNTIF($L$3:$L208,$L208)</f>
        <v>5</v>
      </c>
      <c r="E208" s="51">
        <v>5</v>
      </c>
      <c r="F208" s="50" t="str">
        <f t="shared" si="22"/>
        <v>=</v>
      </c>
      <c r="G208" s="52">
        <v>242</v>
      </c>
      <c r="H208" s="53" t="s">
        <v>830</v>
      </c>
      <c r="I208" s="53" t="s">
        <v>1186</v>
      </c>
      <c r="J208" s="53" t="s">
        <v>1107</v>
      </c>
      <c r="K208" s="54">
        <v>1951</v>
      </c>
      <c r="L208" s="64" t="s">
        <v>235</v>
      </c>
      <c r="M208" s="55" t="s">
        <v>52</v>
      </c>
      <c r="N208" s="56">
        <v>5</v>
      </c>
      <c r="O208" s="57">
        <v>710.5</v>
      </c>
      <c r="P208" s="57">
        <f>IFERROR( VLOOKUP($G208,Liga16_1!$B:$Q,16,0), "")</f>
        <v>604</v>
      </c>
      <c r="Q208" s="58">
        <f t="shared" si="23"/>
        <v>698.25</v>
      </c>
      <c r="R208" s="59">
        <f t="shared" si="24"/>
        <v>657.25</v>
      </c>
      <c r="S208" s="60" t="s">
        <v>216</v>
      </c>
      <c r="T208" s="61" t="s">
        <v>216</v>
      </c>
      <c r="U208" s="61">
        <v>-17</v>
      </c>
      <c r="V208" s="61" t="s">
        <v>216</v>
      </c>
      <c r="W208" s="61" t="s">
        <v>216</v>
      </c>
      <c r="X208" s="61" t="s">
        <v>216</v>
      </c>
      <c r="Y208" s="61" t="s">
        <v>216</v>
      </c>
      <c r="Z208" s="61" t="s">
        <v>216</v>
      </c>
      <c r="AA208" s="61" t="s">
        <v>216</v>
      </c>
      <c r="AB208" s="62">
        <v>0</v>
      </c>
      <c r="AC208" s="63"/>
      <c r="AD208" s="62" t="s">
        <v>216</v>
      </c>
      <c r="AE208" s="62" t="s">
        <v>216</v>
      </c>
      <c r="AF208" s="67" t="s">
        <v>216</v>
      </c>
      <c r="AG208" s="62" t="s">
        <v>216</v>
      </c>
      <c r="AH208" s="62" t="s">
        <v>216</v>
      </c>
      <c r="AI208" s="62" t="s">
        <v>216</v>
      </c>
      <c r="AJ208" s="62" t="s">
        <v>216</v>
      </c>
      <c r="AK208" s="62" t="s">
        <v>216</v>
      </c>
      <c r="AL208" s="62" t="s">
        <v>216</v>
      </c>
      <c r="AM208" s="62">
        <v>41</v>
      </c>
      <c r="AN208" s="62" t="s">
        <v>216</v>
      </c>
      <c r="AO208" s="63" t="s">
        <v>216</v>
      </c>
    </row>
    <row r="209" spans="1:41">
      <c r="A209" s="48">
        <f t="shared" si="20"/>
        <v>207</v>
      </c>
      <c r="B209" s="49">
        <v>209</v>
      </c>
      <c r="C209" s="50">
        <f t="shared" si="21"/>
        <v>2</v>
      </c>
      <c r="D209" s="49">
        <f>COUNTIF($L$3:$L209,$L209)</f>
        <v>5</v>
      </c>
      <c r="E209" s="51">
        <v>5</v>
      </c>
      <c r="F209" s="50" t="str">
        <f t="shared" si="22"/>
        <v>=</v>
      </c>
      <c r="G209" s="52">
        <v>452</v>
      </c>
      <c r="H209" s="53" t="s">
        <v>876</v>
      </c>
      <c r="I209" s="53" t="s">
        <v>1114</v>
      </c>
      <c r="J209" s="53" t="s">
        <v>1107</v>
      </c>
      <c r="K209" s="54">
        <v>1956</v>
      </c>
      <c r="L209" s="64" t="s">
        <v>237</v>
      </c>
      <c r="M209" s="55" t="s">
        <v>52</v>
      </c>
      <c r="N209" s="56">
        <v>5</v>
      </c>
      <c r="O209" s="57">
        <v>697</v>
      </c>
      <c r="P209" s="57" t="str">
        <f>IFERROR( VLOOKUP($G209,Liga16_1!$B:$Q,16,0), "")</f>
        <v/>
      </c>
      <c r="Q209" s="58">
        <f t="shared" si="23"/>
        <v>697</v>
      </c>
      <c r="R209" s="59">
        <f t="shared" si="24"/>
        <v>697</v>
      </c>
      <c r="S209" s="60" t="s">
        <v>216</v>
      </c>
      <c r="T209" s="61" t="s">
        <v>216</v>
      </c>
      <c r="U209" s="61" t="s">
        <v>216</v>
      </c>
      <c r="V209" s="61">
        <v>0</v>
      </c>
      <c r="W209" s="61">
        <v>22</v>
      </c>
      <c r="X209" s="61" t="s">
        <v>216</v>
      </c>
      <c r="Y209" s="61" t="s">
        <v>216</v>
      </c>
      <c r="Z209" s="61" t="s">
        <v>216</v>
      </c>
      <c r="AA209" s="61" t="s">
        <v>216</v>
      </c>
      <c r="AB209" s="62" t="s">
        <v>216</v>
      </c>
      <c r="AC209" s="63"/>
      <c r="AD209" s="62" t="s">
        <v>216</v>
      </c>
      <c r="AE209" s="62" t="s">
        <v>216</v>
      </c>
      <c r="AF209" s="67" t="s">
        <v>216</v>
      </c>
      <c r="AG209" s="62" t="s">
        <v>216</v>
      </c>
      <c r="AH209" s="62" t="s">
        <v>216</v>
      </c>
      <c r="AI209" s="62" t="s">
        <v>216</v>
      </c>
      <c r="AJ209" s="62" t="s">
        <v>216</v>
      </c>
      <c r="AK209" s="62" t="s">
        <v>216</v>
      </c>
      <c r="AL209" s="62" t="s">
        <v>216</v>
      </c>
      <c r="AM209" s="62" t="s">
        <v>216</v>
      </c>
      <c r="AN209" s="62" t="s">
        <v>216</v>
      </c>
      <c r="AO209" s="63" t="s">
        <v>216</v>
      </c>
    </row>
    <row r="210" spans="1:41">
      <c r="A210" s="48">
        <f t="shared" si="20"/>
        <v>208</v>
      </c>
      <c r="B210" s="49">
        <v>210</v>
      </c>
      <c r="C210" s="50">
        <f t="shared" si="21"/>
        <v>2</v>
      </c>
      <c r="D210" s="49">
        <f>COUNTIF($L$3:$L210,$L210)</f>
        <v>18</v>
      </c>
      <c r="E210" s="51">
        <v>19</v>
      </c>
      <c r="F210" s="50">
        <f t="shared" si="22"/>
        <v>1</v>
      </c>
      <c r="G210" s="52">
        <v>1149</v>
      </c>
      <c r="H210" s="53" t="s">
        <v>1001</v>
      </c>
      <c r="I210" s="53" t="s">
        <v>1115</v>
      </c>
      <c r="J210" s="53" t="s">
        <v>1107</v>
      </c>
      <c r="K210" s="54">
        <v>1968</v>
      </c>
      <c r="L210" s="64" t="s">
        <v>232</v>
      </c>
      <c r="M210" s="55" t="s">
        <v>52</v>
      </c>
      <c r="N210" s="56">
        <v>5</v>
      </c>
      <c r="O210" s="57">
        <v>698.5</v>
      </c>
      <c r="P210" s="57">
        <f>IFERROR( VLOOKUP($G210,Liga16_1!$B:$Q,16,0), "")</f>
        <v>693</v>
      </c>
      <c r="Q210" s="58">
        <f t="shared" si="23"/>
        <v>695.75</v>
      </c>
      <c r="R210" s="59">
        <f t="shared" si="24"/>
        <v>695.75</v>
      </c>
      <c r="S210" s="60" t="s">
        <v>216</v>
      </c>
      <c r="T210" s="61" t="s">
        <v>216</v>
      </c>
      <c r="U210" s="61" t="s">
        <v>216</v>
      </c>
      <c r="V210" s="61">
        <v>21</v>
      </c>
      <c r="W210" s="61" t="s">
        <v>216</v>
      </c>
      <c r="X210" s="61">
        <v>9</v>
      </c>
      <c r="Y210" s="61" t="s">
        <v>216</v>
      </c>
      <c r="Z210" s="61" t="s">
        <v>216</v>
      </c>
      <c r="AA210" s="61" t="s">
        <v>216</v>
      </c>
      <c r="AB210" s="62" t="s">
        <v>216</v>
      </c>
      <c r="AC210" s="63"/>
      <c r="AD210" s="62" t="s">
        <v>216</v>
      </c>
      <c r="AE210" s="62" t="s">
        <v>216</v>
      </c>
      <c r="AF210" s="67" t="s">
        <v>216</v>
      </c>
      <c r="AG210" s="62" t="s">
        <v>216</v>
      </c>
      <c r="AH210" s="62" t="s">
        <v>216</v>
      </c>
      <c r="AI210" s="62" t="s">
        <v>216</v>
      </c>
      <c r="AJ210" s="62" t="s">
        <v>216</v>
      </c>
      <c r="AK210" s="62" t="s">
        <v>216</v>
      </c>
      <c r="AL210" s="62" t="s">
        <v>216</v>
      </c>
      <c r="AM210" s="62" t="s">
        <v>216</v>
      </c>
      <c r="AN210" s="62" t="s">
        <v>216</v>
      </c>
      <c r="AO210" s="63" t="s">
        <v>216</v>
      </c>
    </row>
    <row r="211" spans="1:41">
      <c r="A211" s="48">
        <f t="shared" si="20"/>
        <v>209</v>
      </c>
      <c r="B211" s="49">
        <v>211</v>
      </c>
      <c r="C211" s="50">
        <f t="shared" si="21"/>
        <v>2</v>
      </c>
      <c r="D211" s="49">
        <f>COUNTIF($L$3:$L211,$L211)</f>
        <v>28</v>
      </c>
      <c r="E211" s="51">
        <v>28</v>
      </c>
      <c r="F211" s="50" t="str">
        <f t="shared" si="22"/>
        <v>=</v>
      </c>
      <c r="G211" s="52">
        <v>6467</v>
      </c>
      <c r="H211" s="53" t="s">
        <v>687</v>
      </c>
      <c r="I211" s="53" t="s">
        <v>1113</v>
      </c>
      <c r="J211" s="53" t="s">
        <v>1107</v>
      </c>
      <c r="K211" s="54">
        <v>1960</v>
      </c>
      <c r="L211" s="64" t="s">
        <v>234</v>
      </c>
      <c r="M211" s="55" t="s">
        <v>52</v>
      </c>
      <c r="N211" s="56">
        <v>5</v>
      </c>
      <c r="O211" s="57">
        <v>667.5</v>
      </c>
      <c r="P211" s="57" t="str">
        <f>IFERROR( VLOOKUP($G211,Liga16_1!$B:$Q,16,0), "")</f>
        <v/>
      </c>
      <c r="Q211" s="58">
        <f t="shared" si="23"/>
        <v>694.5</v>
      </c>
      <c r="R211" s="59">
        <f t="shared" si="24"/>
        <v>667.5</v>
      </c>
      <c r="S211" s="60" t="s">
        <v>216</v>
      </c>
      <c r="T211" s="61" t="s">
        <v>216</v>
      </c>
      <c r="U211" s="61" t="s">
        <v>216</v>
      </c>
      <c r="V211" s="61" t="s">
        <v>216</v>
      </c>
      <c r="W211" s="61" t="s">
        <v>216</v>
      </c>
      <c r="X211" s="61" t="s">
        <v>216</v>
      </c>
      <c r="Y211" s="61" t="s">
        <v>216</v>
      </c>
      <c r="Z211" s="61" t="s">
        <v>216</v>
      </c>
      <c r="AA211" s="61">
        <v>4</v>
      </c>
      <c r="AB211" s="62">
        <v>-1</v>
      </c>
      <c r="AC211" s="63"/>
      <c r="AD211" s="62" t="s">
        <v>216</v>
      </c>
      <c r="AE211" s="62" t="s">
        <v>216</v>
      </c>
      <c r="AF211" s="67" t="s">
        <v>216</v>
      </c>
      <c r="AG211" s="62" t="s">
        <v>216</v>
      </c>
      <c r="AH211" s="62" t="s">
        <v>216</v>
      </c>
      <c r="AI211" s="62" t="s">
        <v>216</v>
      </c>
      <c r="AJ211" s="62" t="s">
        <v>216</v>
      </c>
      <c r="AK211" s="62" t="s">
        <v>216</v>
      </c>
      <c r="AL211" s="62">
        <v>28</v>
      </c>
      <c r="AM211" s="62" t="s">
        <v>216</v>
      </c>
      <c r="AN211" s="62" t="s">
        <v>216</v>
      </c>
      <c r="AO211" s="63" t="s">
        <v>216</v>
      </c>
    </row>
    <row r="212" spans="1:41">
      <c r="A212" s="48">
        <f t="shared" si="20"/>
        <v>210</v>
      </c>
      <c r="B212" s="49">
        <v>193</v>
      </c>
      <c r="C212" s="50">
        <f t="shared" si="21"/>
        <v>-17</v>
      </c>
      <c r="D212" s="49">
        <f>COUNTIF($L$3:$L212,$L212)</f>
        <v>59</v>
      </c>
      <c r="E212" s="51">
        <v>57</v>
      </c>
      <c r="F212" s="50">
        <f t="shared" si="22"/>
        <v>-2</v>
      </c>
      <c r="G212" s="52">
        <v>7767</v>
      </c>
      <c r="H212" s="53" t="s">
        <v>714</v>
      </c>
      <c r="I212" s="53" t="s">
        <v>1147</v>
      </c>
      <c r="J212" s="53" t="s">
        <v>1107</v>
      </c>
      <c r="K212" s="54">
        <v>1991</v>
      </c>
      <c r="L212" s="64" t="s">
        <v>230</v>
      </c>
      <c r="M212" s="55" t="s">
        <v>52</v>
      </c>
      <c r="N212" s="56">
        <v>5</v>
      </c>
      <c r="O212" s="57">
        <v>739</v>
      </c>
      <c r="P212" s="57" t="str">
        <f>IFERROR( VLOOKUP($G212,Liga16_1!$B:$Q,16,0), "")</f>
        <v/>
      </c>
      <c r="Q212" s="58">
        <f t="shared" si="23"/>
        <v>694</v>
      </c>
      <c r="R212" s="59">
        <f t="shared" si="24"/>
        <v>739</v>
      </c>
      <c r="S212" s="60">
        <v>6</v>
      </c>
      <c r="T212" s="61">
        <v>0</v>
      </c>
      <c r="U212" s="61">
        <v>8</v>
      </c>
      <c r="V212" s="61">
        <v>-5</v>
      </c>
      <c r="W212" s="61">
        <v>-7</v>
      </c>
      <c r="X212" s="61">
        <v>1</v>
      </c>
      <c r="Y212" s="61" t="s">
        <v>216</v>
      </c>
      <c r="Z212" s="61" t="s">
        <v>216</v>
      </c>
      <c r="AA212" s="61">
        <v>7</v>
      </c>
      <c r="AB212" s="62">
        <v>-14</v>
      </c>
      <c r="AC212" s="63"/>
      <c r="AD212" s="62" t="s">
        <v>216</v>
      </c>
      <c r="AE212" s="62" t="s">
        <v>216</v>
      </c>
      <c r="AF212" s="67" t="s">
        <v>216</v>
      </c>
      <c r="AG212" s="62" t="s">
        <v>216</v>
      </c>
      <c r="AH212" s="62" t="s">
        <v>216</v>
      </c>
      <c r="AI212" s="62" t="s">
        <v>216</v>
      </c>
      <c r="AJ212" s="62">
        <v>-31</v>
      </c>
      <c r="AK212" s="62" t="s">
        <v>216</v>
      </c>
      <c r="AL212" s="62" t="s">
        <v>216</v>
      </c>
      <c r="AM212" s="62" t="s">
        <v>216</v>
      </c>
      <c r="AN212" s="62" t="s">
        <v>216</v>
      </c>
      <c r="AO212" s="63" t="s">
        <v>216</v>
      </c>
    </row>
    <row r="213" spans="1:41">
      <c r="A213" s="48">
        <f t="shared" si="20"/>
        <v>211</v>
      </c>
      <c r="B213" s="49">
        <v>217</v>
      </c>
      <c r="C213" s="50">
        <f t="shared" si="21"/>
        <v>6</v>
      </c>
      <c r="D213" s="49">
        <f>COUNTIF($L$3:$L213,$L213)</f>
        <v>18</v>
      </c>
      <c r="E213" s="51">
        <v>20</v>
      </c>
      <c r="F213" s="50">
        <f t="shared" si="22"/>
        <v>2</v>
      </c>
      <c r="G213" s="52">
        <v>19424</v>
      </c>
      <c r="H213" s="53" t="s">
        <v>1043</v>
      </c>
      <c r="I213" s="53" t="s">
        <v>1112</v>
      </c>
      <c r="J213" s="53" t="s">
        <v>1107</v>
      </c>
      <c r="K213" s="54">
        <v>2000</v>
      </c>
      <c r="L213" s="64" t="s">
        <v>226</v>
      </c>
      <c r="M213" s="55" t="s">
        <v>52</v>
      </c>
      <c r="N213" s="56">
        <v>5</v>
      </c>
      <c r="O213" s="57">
        <v>563.5</v>
      </c>
      <c r="P213" s="57">
        <f>IFERROR( VLOOKUP($G213,Liga16_1!$B:$Q,16,0), "")</f>
        <v>779</v>
      </c>
      <c r="Q213" s="58">
        <f t="shared" si="23"/>
        <v>693.25</v>
      </c>
      <c r="R213" s="59">
        <f t="shared" si="24"/>
        <v>671.25</v>
      </c>
      <c r="S213" s="60" t="s">
        <v>216</v>
      </c>
      <c r="T213" s="61">
        <v>1</v>
      </c>
      <c r="U213" s="61" t="s">
        <v>216</v>
      </c>
      <c r="V213" s="61">
        <v>4</v>
      </c>
      <c r="W213" s="61" t="s">
        <v>216</v>
      </c>
      <c r="X213" s="61">
        <v>5</v>
      </c>
      <c r="Y213" s="61">
        <v>2</v>
      </c>
      <c r="Z213" s="61">
        <v>6</v>
      </c>
      <c r="AA213" s="61" t="s">
        <v>216</v>
      </c>
      <c r="AB213" s="62">
        <v>4</v>
      </c>
      <c r="AC213" s="63"/>
      <c r="AD213" s="62" t="s">
        <v>216</v>
      </c>
      <c r="AE213" s="62" t="s">
        <v>216</v>
      </c>
      <c r="AF213" s="67" t="s">
        <v>216</v>
      </c>
      <c r="AG213" s="62" t="s">
        <v>216</v>
      </c>
      <c r="AH213" s="62">
        <v>18</v>
      </c>
      <c r="AI213" s="62" t="s">
        <v>216</v>
      </c>
      <c r="AJ213" s="62" t="s">
        <v>216</v>
      </c>
      <c r="AK213" s="62" t="s">
        <v>216</v>
      </c>
      <c r="AL213" s="62" t="s">
        <v>216</v>
      </c>
      <c r="AM213" s="62" t="s">
        <v>216</v>
      </c>
      <c r="AN213" s="62" t="s">
        <v>216</v>
      </c>
      <c r="AO213" s="63" t="s">
        <v>216</v>
      </c>
    </row>
    <row r="214" spans="1:41">
      <c r="A214" s="48">
        <f t="shared" si="20"/>
        <v>212</v>
      </c>
      <c r="B214" s="49">
        <v>212</v>
      </c>
      <c r="C214" s="50" t="str">
        <f t="shared" si="21"/>
        <v>=</v>
      </c>
      <c r="D214" s="49">
        <f>COUNTIF($L$3:$L214,$L214)</f>
        <v>19</v>
      </c>
      <c r="E214" s="51">
        <v>20</v>
      </c>
      <c r="F214" s="50">
        <f t="shared" si="22"/>
        <v>1</v>
      </c>
      <c r="G214" s="52">
        <v>50252</v>
      </c>
      <c r="H214" s="53" t="s">
        <v>928</v>
      </c>
      <c r="I214" s="53" t="s">
        <v>1110</v>
      </c>
      <c r="J214" s="53" t="s">
        <v>1107</v>
      </c>
      <c r="K214" s="54">
        <v>1969</v>
      </c>
      <c r="L214" s="64" t="s">
        <v>232</v>
      </c>
      <c r="M214" s="55" t="s">
        <v>52</v>
      </c>
      <c r="N214" s="56">
        <v>5</v>
      </c>
      <c r="O214" s="57">
        <v>694</v>
      </c>
      <c r="P214" s="57">
        <f>IFERROR( VLOOKUP($G214,Liga16_1!$B:$Q,16,0), "")</f>
        <v>692</v>
      </c>
      <c r="Q214" s="58">
        <f t="shared" si="23"/>
        <v>693</v>
      </c>
      <c r="R214" s="59">
        <f t="shared" si="24"/>
        <v>693</v>
      </c>
      <c r="S214" s="60" t="s">
        <v>216</v>
      </c>
      <c r="T214" s="61" t="s">
        <v>216</v>
      </c>
      <c r="U214" s="61" t="s">
        <v>216</v>
      </c>
      <c r="V214" s="61" t="s">
        <v>216</v>
      </c>
      <c r="W214" s="61" t="s">
        <v>216</v>
      </c>
      <c r="X214" s="61" t="s">
        <v>216</v>
      </c>
      <c r="Y214" s="61" t="s">
        <v>216</v>
      </c>
      <c r="Z214" s="61" t="s">
        <v>216</v>
      </c>
      <c r="AA214" s="61" t="s">
        <v>216</v>
      </c>
      <c r="AB214" s="62" t="s">
        <v>216</v>
      </c>
      <c r="AC214" s="63"/>
      <c r="AD214" s="62" t="s">
        <v>216</v>
      </c>
      <c r="AE214" s="62" t="s">
        <v>216</v>
      </c>
      <c r="AF214" s="67" t="s">
        <v>216</v>
      </c>
      <c r="AG214" s="62" t="s">
        <v>216</v>
      </c>
      <c r="AH214" s="62" t="s">
        <v>216</v>
      </c>
      <c r="AI214" s="62" t="s">
        <v>216</v>
      </c>
      <c r="AJ214" s="62" t="s">
        <v>216</v>
      </c>
      <c r="AK214" s="62" t="s">
        <v>216</v>
      </c>
      <c r="AL214" s="62" t="s">
        <v>216</v>
      </c>
      <c r="AM214" s="62" t="s">
        <v>216</v>
      </c>
      <c r="AN214" s="62" t="s">
        <v>216</v>
      </c>
      <c r="AO214" s="63" t="s">
        <v>216</v>
      </c>
    </row>
    <row r="215" spans="1:41">
      <c r="A215" s="48">
        <f t="shared" si="20"/>
        <v>213</v>
      </c>
      <c r="B215" s="49">
        <v>213</v>
      </c>
      <c r="C215" s="50" t="str">
        <f t="shared" si="21"/>
        <v>=</v>
      </c>
      <c r="D215" s="49">
        <f>COUNTIF($L$3:$L215,$L215)</f>
        <v>19</v>
      </c>
      <c r="E215" s="51">
        <v>18</v>
      </c>
      <c r="F215" s="50">
        <f t="shared" si="22"/>
        <v>-1</v>
      </c>
      <c r="G215" s="52">
        <v>17266</v>
      </c>
      <c r="H215" s="53" t="s">
        <v>699</v>
      </c>
      <c r="I215" s="53" t="s">
        <v>1130</v>
      </c>
      <c r="J215" s="53" t="s">
        <v>1107</v>
      </c>
      <c r="K215" s="54">
        <v>2000</v>
      </c>
      <c r="L215" s="64" t="s">
        <v>226</v>
      </c>
      <c r="M215" s="55" t="s">
        <v>52</v>
      </c>
      <c r="N215" s="56">
        <v>5</v>
      </c>
      <c r="O215" s="57">
        <v>691.5</v>
      </c>
      <c r="P215" s="57" t="str">
        <f>IFERROR( VLOOKUP($G215,Liga16_1!$B:$Q,16,0), "")</f>
        <v/>
      </c>
      <c r="Q215" s="58">
        <f t="shared" si="23"/>
        <v>691.5</v>
      </c>
      <c r="R215" s="59">
        <f t="shared" si="24"/>
        <v>691.5</v>
      </c>
      <c r="S215" s="60" t="s">
        <v>216</v>
      </c>
      <c r="T215" s="61" t="s">
        <v>216</v>
      </c>
      <c r="U215" s="61" t="s">
        <v>216</v>
      </c>
      <c r="V215" s="61" t="s">
        <v>216</v>
      </c>
      <c r="W215" s="61" t="s">
        <v>216</v>
      </c>
      <c r="X215" s="61" t="s">
        <v>216</v>
      </c>
      <c r="Y215" s="61" t="s">
        <v>216</v>
      </c>
      <c r="Z215" s="61" t="s">
        <v>216</v>
      </c>
      <c r="AA215" s="61" t="s">
        <v>216</v>
      </c>
      <c r="AB215" s="62" t="s">
        <v>216</v>
      </c>
      <c r="AC215" s="63"/>
      <c r="AD215" s="62" t="s">
        <v>216</v>
      </c>
      <c r="AE215" s="62" t="s">
        <v>216</v>
      </c>
      <c r="AF215" s="67" t="s">
        <v>216</v>
      </c>
      <c r="AG215" s="62" t="s">
        <v>216</v>
      </c>
      <c r="AH215" s="62" t="s">
        <v>216</v>
      </c>
      <c r="AI215" s="62" t="s">
        <v>216</v>
      </c>
      <c r="AJ215" s="62" t="s">
        <v>216</v>
      </c>
      <c r="AK215" s="62" t="s">
        <v>216</v>
      </c>
      <c r="AL215" s="62" t="s">
        <v>216</v>
      </c>
      <c r="AM215" s="62" t="s">
        <v>216</v>
      </c>
      <c r="AN215" s="62" t="s">
        <v>216</v>
      </c>
      <c r="AO215" s="63" t="s">
        <v>216</v>
      </c>
    </row>
    <row r="216" spans="1:41">
      <c r="A216" s="48">
        <f t="shared" si="20"/>
        <v>214</v>
      </c>
      <c r="B216" s="49">
        <v>214</v>
      </c>
      <c r="C216" s="50" t="str">
        <f t="shared" si="21"/>
        <v>=</v>
      </c>
      <c r="D216" s="49">
        <f>COUNTIF($L$3:$L216,$L216)</f>
        <v>20</v>
      </c>
      <c r="E216" s="51">
        <v>19</v>
      </c>
      <c r="F216" s="50">
        <f t="shared" si="22"/>
        <v>-1</v>
      </c>
      <c r="G216" s="52" t="s">
        <v>265</v>
      </c>
      <c r="H216" s="53" t="s">
        <v>1187</v>
      </c>
      <c r="I216" s="53" t="s">
        <v>1151</v>
      </c>
      <c r="J216" s="53" t="s">
        <v>1122</v>
      </c>
      <c r="K216" s="54">
        <v>1999</v>
      </c>
      <c r="L216" s="64" t="s">
        <v>226</v>
      </c>
      <c r="M216" s="55" t="s">
        <v>52</v>
      </c>
      <c r="N216" s="56">
        <v>5</v>
      </c>
      <c r="O216" s="57">
        <v>691</v>
      </c>
      <c r="P216" s="57" t="str">
        <f>IFERROR( VLOOKUP($G216,Liga16_1!$B:$Q,16,0), "")</f>
        <v/>
      </c>
      <c r="Q216" s="58">
        <f t="shared" si="23"/>
        <v>691</v>
      </c>
      <c r="R216" s="59">
        <f t="shared" si="24"/>
        <v>691</v>
      </c>
      <c r="S216" s="60" t="s">
        <v>216</v>
      </c>
      <c r="T216" s="61" t="s">
        <v>216</v>
      </c>
      <c r="U216" s="61" t="s">
        <v>216</v>
      </c>
      <c r="V216" s="61" t="s">
        <v>216</v>
      </c>
      <c r="W216" s="61" t="s">
        <v>216</v>
      </c>
      <c r="X216" s="61" t="s">
        <v>216</v>
      </c>
      <c r="Y216" s="61">
        <v>-26</v>
      </c>
      <c r="Z216" s="61" t="s">
        <v>216</v>
      </c>
      <c r="AA216" s="61" t="s">
        <v>216</v>
      </c>
      <c r="AB216" s="62" t="s">
        <v>216</v>
      </c>
      <c r="AC216" s="63"/>
      <c r="AD216" s="62" t="s">
        <v>216</v>
      </c>
      <c r="AE216" s="62" t="s">
        <v>216</v>
      </c>
      <c r="AF216" s="67" t="s">
        <v>216</v>
      </c>
      <c r="AG216" s="62" t="s">
        <v>216</v>
      </c>
      <c r="AH216" s="62" t="s">
        <v>216</v>
      </c>
      <c r="AI216" s="62" t="s">
        <v>216</v>
      </c>
      <c r="AJ216" s="62" t="s">
        <v>216</v>
      </c>
      <c r="AK216" s="62" t="s">
        <v>216</v>
      </c>
      <c r="AL216" s="62" t="s">
        <v>216</v>
      </c>
      <c r="AM216" s="62" t="s">
        <v>216</v>
      </c>
      <c r="AN216" s="62" t="s">
        <v>216</v>
      </c>
      <c r="AO216" s="63" t="s">
        <v>216</v>
      </c>
    </row>
    <row r="217" spans="1:41">
      <c r="A217" s="48">
        <f t="shared" si="20"/>
        <v>215</v>
      </c>
      <c r="B217" s="49">
        <v>215</v>
      </c>
      <c r="C217" s="50" t="str">
        <f t="shared" si="21"/>
        <v>=</v>
      </c>
      <c r="D217" s="49">
        <f>COUNTIF($L$3:$L217,$L217)</f>
        <v>37</v>
      </c>
      <c r="E217" s="51">
        <v>37</v>
      </c>
      <c r="F217" s="50" t="str">
        <f t="shared" si="22"/>
        <v>=</v>
      </c>
      <c r="G217" s="52">
        <v>14627</v>
      </c>
      <c r="H217" s="53" t="s">
        <v>819</v>
      </c>
      <c r="I217" s="53" t="s">
        <v>1168</v>
      </c>
      <c r="J217" s="53" t="s">
        <v>1107</v>
      </c>
      <c r="K217" s="54">
        <v>1994</v>
      </c>
      <c r="L217" s="64" t="s">
        <v>228</v>
      </c>
      <c r="M217" s="55" t="s">
        <v>52</v>
      </c>
      <c r="N217" s="56">
        <v>5</v>
      </c>
      <c r="O217" s="57">
        <v>684.5</v>
      </c>
      <c r="P217" s="57">
        <f>IFERROR( VLOOKUP($G217,Liga16_1!$B:$Q,16,0), "")</f>
        <v>774</v>
      </c>
      <c r="Q217" s="58">
        <f t="shared" si="23"/>
        <v>690.25</v>
      </c>
      <c r="R217" s="59">
        <f t="shared" si="24"/>
        <v>729.25</v>
      </c>
      <c r="S217" s="60" t="s">
        <v>216</v>
      </c>
      <c r="T217" s="61" t="s">
        <v>216</v>
      </c>
      <c r="U217" s="61" t="s">
        <v>216</v>
      </c>
      <c r="V217" s="61" t="s">
        <v>216</v>
      </c>
      <c r="W217" s="61" t="s">
        <v>216</v>
      </c>
      <c r="X217" s="61" t="s">
        <v>216</v>
      </c>
      <c r="Y217" s="61" t="s">
        <v>216</v>
      </c>
      <c r="Z217" s="61" t="s">
        <v>216</v>
      </c>
      <c r="AA217" s="61" t="s">
        <v>216</v>
      </c>
      <c r="AB217" s="62" t="s">
        <v>216</v>
      </c>
      <c r="AC217" s="63"/>
      <c r="AD217" s="62" t="s">
        <v>216</v>
      </c>
      <c r="AE217" s="62" t="s">
        <v>216</v>
      </c>
      <c r="AF217" s="67" t="s">
        <v>216</v>
      </c>
      <c r="AG217" s="62" t="s">
        <v>216</v>
      </c>
      <c r="AH217" s="62" t="s">
        <v>216</v>
      </c>
      <c r="AI217" s="62">
        <v>-39</v>
      </c>
      <c r="AJ217" s="62" t="s">
        <v>216</v>
      </c>
      <c r="AK217" s="62" t="s">
        <v>216</v>
      </c>
      <c r="AL217" s="62" t="s">
        <v>216</v>
      </c>
      <c r="AM217" s="62" t="s">
        <v>216</v>
      </c>
      <c r="AN217" s="62" t="s">
        <v>216</v>
      </c>
      <c r="AO217" s="63" t="s">
        <v>216</v>
      </c>
    </row>
    <row r="218" spans="1:41">
      <c r="A218" s="48">
        <f t="shared" si="20"/>
        <v>216</v>
      </c>
      <c r="B218" s="49">
        <v>216</v>
      </c>
      <c r="C218" s="50" t="str">
        <f t="shared" si="21"/>
        <v>=</v>
      </c>
      <c r="D218" s="49">
        <f>COUNTIF($L$3:$L218,$L218)</f>
        <v>38</v>
      </c>
      <c r="E218" s="51">
        <v>38</v>
      </c>
      <c r="F218" s="50" t="str">
        <f t="shared" si="22"/>
        <v>=</v>
      </c>
      <c r="G218" s="52" t="s">
        <v>292</v>
      </c>
      <c r="H218" s="53" t="s">
        <v>1188</v>
      </c>
      <c r="I218" s="53" t="s">
        <v>1189</v>
      </c>
      <c r="J218" s="53" t="s">
        <v>1122</v>
      </c>
      <c r="K218" s="54">
        <v>1998</v>
      </c>
      <c r="L218" s="64" t="s">
        <v>228</v>
      </c>
      <c r="M218" s="55" t="s">
        <v>52</v>
      </c>
      <c r="N218" s="56">
        <v>5</v>
      </c>
      <c r="O218" s="57">
        <v>690</v>
      </c>
      <c r="P218" s="57" t="str">
        <f>IFERROR( VLOOKUP($G218,Liga16_1!$B:$Q,16,0), "")</f>
        <v/>
      </c>
      <c r="Q218" s="58">
        <f t="shared" si="23"/>
        <v>690</v>
      </c>
      <c r="R218" s="59">
        <f t="shared" si="24"/>
        <v>690</v>
      </c>
      <c r="S218" s="60" t="s">
        <v>216</v>
      </c>
      <c r="T218" s="61" t="s">
        <v>216</v>
      </c>
      <c r="U218" s="61" t="s">
        <v>216</v>
      </c>
      <c r="V218" s="61" t="s">
        <v>216</v>
      </c>
      <c r="W218" s="61" t="s">
        <v>216</v>
      </c>
      <c r="X218" s="61" t="s">
        <v>216</v>
      </c>
      <c r="Y218" s="61">
        <v>-10</v>
      </c>
      <c r="Z218" s="61" t="s">
        <v>216</v>
      </c>
      <c r="AA218" s="61" t="s">
        <v>216</v>
      </c>
      <c r="AB218" s="62" t="s">
        <v>216</v>
      </c>
      <c r="AC218" s="63"/>
      <c r="AD218" s="62" t="s">
        <v>216</v>
      </c>
      <c r="AE218" s="62" t="s">
        <v>216</v>
      </c>
      <c r="AF218" s="67" t="s">
        <v>216</v>
      </c>
      <c r="AG218" s="62" t="s">
        <v>216</v>
      </c>
      <c r="AH218" s="62" t="s">
        <v>216</v>
      </c>
      <c r="AI218" s="62" t="s">
        <v>216</v>
      </c>
      <c r="AJ218" s="62" t="s">
        <v>216</v>
      </c>
      <c r="AK218" s="62" t="s">
        <v>216</v>
      </c>
      <c r="AL218" s="62" t="s">
        <v>216</v>
      </c>
      <c r="AM218" s="62" t="s">
        <v>216</v>
      </c>
      <c r="AN218" s="62" t="s">
        <v>216</v>
      </c>
      <c r="AO218" s="63" t="s">
        <v>216</v>
      </c>
    </row>
    <row r="219" spans="1:41">
      <c r="A219" s="48">
        <f t="shared" si="20"/>
        <v>217</v>
      </c>
      <c r="B219" s="49">
        <v>200</v>
      </c>
      <c r="C219" s="50">
        <f t="shared" si="21"/>
        <v>-17</v>
      </c>
      <c r="D219" s="49">
        <f>COUNTIF($L$3:$L219,$L219)</f>
        <v>20</v>
      </c>
      <c r="E219" s="51">
        <v>18</v>
      </c>
      <c r="F219" s="50">
        <f t="shared" si="22"/>
        <v>-2</v>
      </c>
      <c r="G219" s="52">
        <v>17232</v>
      </c>
      <c r="H219" s="53" t="s">
        <v>1012</v>
      </c>
      <c r="I219" s="53" t="s">
        <v>1130</v>
      </c>
      <c r="J219" s="53" t="s">
        <v>1107</v>
      </c>
      <c r="K219" s="54">
        <v>1976</v>
      </c>
      <c r="L219" s="64" t="s">
        <v>232</v>
      </c>
      <c r="M219" s="55" t="s">
        <v>52</v>
      </c>
      <c r="N219" s="56">
        <v>5</v>
      </c>
      <c r="O219" s="57">
        <v>658.5</v>
      </c>
      <c r="P219" s="57" t="str">
        <f>IFERROR( VLOOKUP($G219,Liga16_1!$B:$Q,16,0), "")</f>
        <v/>
      </c>
      <c r="Q219" s="58">
        <f t="shared" si="23"/>
        <v>689.5</v>
      </c>
      <c r="R219" s="59">
        <f t="shared" si="24"/>
        <v>658.5</v>
      </c>
      <c r="S219" s="60" t="s">
        <v>216</v>
      </c>
      <c r="T219" s="61" t="s">
        <v>216</v>
      </c>
      <c r="U219" s="61" t="s">
        <v>216</v>
      </c>
      <c r="V219" s="61" t="s">
        <v>216</v>
      </c>
      <c r="W219" s="61" t="s">
        <v>216</v>
      </c>
      <c r="X219" s="61" t="s">
        <v>216</v>
      </c>
      <c r="Y219" s="61" t="s">
        <v>216</v>
      </c>
      <c r="Z219" s="61" t="s">
        <v>216</v>
      </c>
      <c r="AA219" s="61">
        <v>13</v>
      </c>
      <c r="AB219" s="62">
        <v>-12</v>
      </c>
      <c r="AC219" s="63"/>
      <c r="AD219" s="62" t="s">
        <v>216</v>
      </c>
      <c r="AE219" s="62" t="s">
        <v>216</v>
      </c>
      <c r="AF219" s="67" t="s">
        <v>216</v>
      </c>
      <c r="AG219" s="62" t="s">
        <v>216</v>
      </c>
      <c r="AH219" s="62" t="s">
        <v>216</v>
      </c>
      <c r="AI219" s="62" t="s">
        <v>216</v>
      </c>
      <c r="AJ219" s="62" t="s">
        <v>216</v>
      </c>
      <c r="AK219" s="62">
        <v>43</v>
      </c>
      <c r="AL219" s="62" t="s">
        <v>216</v>
      </c>
      <c r="AM219" s="62" t="s">
        <v>216</v>
      </c>
      <c r="AN219" s="62" t="s">
        <v>216</v>
      </c>
      <c r="AO219" s="63" t="s">
        <v>216</v>
      </c>
    </row>
    <row r="220" spans="1:41">
      <c r="A220" s="48">
        <f t="shared" si="20"/>
        <v>218</v>
      </c>
      <c r="B220" s="49">
        <v>218</v>
      </c>
      <c r="C220" s="50" t="str">
        <f t="shared" si="21"/>
        <v>=</v>
      </c>
      <c r="D220" s="49">
        <f>COUNTIF($L$3:$L220,$L220)</f>
        <v>21</v>
      </c>
      <c r="E220" s="51">
        <v>21</v>
      </c>
      <c r="F220" s="50" t="str">
        <f t="shared" si="22"/>
        <v>=</v>
      </c>
      <c r="G220" s="52">
        <v>17239</v>
      </c>
      <c r="H220" s="53" t="s">
        <v>850</v>
      </c>
      <c r="I220" s="53" t="s">
        <v>133</v>
      </c>
      <c r="J220" s="53" t="s">
        <v>1107</v>
      </c>
      <c r="K220" s="54">
        <v>2001</v>
      </c>
      <c r="L220" s="64" t="s">
        <v>226</v>
      </c>
      <c r="M220" s="55" t="s">
        <v>52</v>
      </c>
      <c r="N220" s="56">
        <v>5</v>
      </c>
      <c r="O220" s="57">
        <v>592</v>
      </c>
      <c r="P220" s="57">
        <f>IFERROR( VLOOKUP($G220,Liga16_1!$B:$Q,16,0), "")</f>
        <v>748</v>
      </c>
      <c r="Q220" s="58">
        <f t="shared" si="23"/>
        <v>689</v>
      </c>
      <c r="R220" s="59">
        <f t="shared" si="24"/>
        <v>670</v>
      </c>
      <c r="S220" s="60" t="s">
        <v>216</v>
      </c>
      <c r="T220" s="61" t="s">
        <v>216</v>
      </c>
      <c r="U220" s="61" t="s">
        <v>216</v>
      </c>
      <c r="V220" s="61" t="s">
        <v>216</v>
      </c>
      <c r="W220" s="61" t="s">
        <v>216</v>
      </c>
      <c r="X220" s="61" t="s">
        <v>216</v>
      </c>
      <c r="Y220" s="61" t="s">
        <v>216</v>
      </c>
      <c r="Z220" s="61" t="s">
        <v>216</v>
      </c>
      <c r="AA220" s="61" t="s">
        <v>216</v>
      </c>
      <c r="AB220" s="62" t="s">
        <v>216</v>
      </c>
      <c r="AC220" s="63"/>
      <c r="AD220" s="62" t="s">
        <v>216</v>
      </c>
      <c r="AE220" s="62" t="s">
        <v>216</v>
      </c>
      <c r="AF220" s="67" t="s">
        <v>216</v>
      </c>
      <c r="AG220" s="62" t="s">
        <v>216</v>
      </c>
      <c r="AH220" s="62">
        <v>19</v>
      </c>
      <c r="AI220" s="62" t="s">
        <v>216</v>
      </c>
      <c r="AJ220" s="62" t="s">
        <v>216</v>
      </c>
      <c r="AK220" s="62" t="s">
        <v>216</v>
      </c>
      <c r="AL220" s="62" t="s">
        <v>216</v>
      </c>
      <c r="AM220" s="62" t="s">
        <v>216</v>
      </c>
      <c r="AN220" s="62" t="s">
        <v>216</v>
      </c>
      <c r="AO220" s="63" t="s">
        <v>216</v>
      </c>
    </row>
    <row r="221" spans="1:41">
      <c r="A221" s="48">
        <f t="shared" si="20"/>
        <v>219</v>
      </c>
      <c r="B221" s="49">
        <v>219</v>
      </c>
      <c r="C221" s="50" t="str">
        <f t="shared" si="21"/>
        <v>=</v>
      </c>
      <c r="D221" s="49">
        <f>COUNTIF($L$3:$L221,$L221)</f>
        <v>3</v>
      </c>
      <c r="E221" s="51">
        <v>3</v>
      </c>
      <c r="F221" s="50" t="str">
        <f t="shared" si="22"/>
        <v>=</v>
      </c>
      <c r="G221" s="52" t="s">
        <v>266</v>
      </c>
      <c r="H221" s="53" t="s">
        <v>1190</v>
      </c>
      <c r="I221" s="53" t="s">
        <v>1151</v>
      </c>
      <c r="J221" s="53" t="s">
        <v>1122</v>
      </c>
      <c r="K221" s="54">
        <v>0</v>
      </c>
      <c r="L221" s="64" t="s">
        <v>1129</v>
      </c>
      <c r="M221" s="55" t="s">
        <v>52</v>
      </c>
      <c r="N221" s="56">
        <v>5</v>
      </c>
      <c r="O221" s="57">
        <v>688</v>
      </c>
      <c r="P221" s="57" t="str">
        <f>IFERROR( VLOOKUP($G221,Liga16_1!$B:$Q,16,0), "")</f>
        <v/>
      </c>
      <c r="Q221" s="58">
        <f t="shared" si="23"/>
        <v>688</v>
      </c>
      <c r="R221" s="59">
        <f t="shared" si="24"/>
        <v>688</v>
      </c>
      <c r="S221" s="60" t="s">
        <v>216</v>
      </c>
      <c r="T221" s="61" t="s">
        <v>216</v>
      </c>
      <c r="U221" s="61" t="s">
        <v>216</v>
      </c>
      <c r="V221" s="61" t="s">
        <v>216</v>
      </c>
      <c r="W221" s="61" t="s">
        <v>216</v>
      </c>
      <c r="X221" s="61" t="s">
        <v>216</v>
      </c>
      <c r="Y221" s="61">
        <v>-12</v>
      </c>
      <c r="Z221" s="61" t="s">
        <v>216</v>
      </c>
      <c r="AA221" s="61" t="s">
        <v>216</v>
      </c>
      <c r="AB221" s="62" t="s">
        <v>216</v>
      </c>
      <c r="AC221" s="63"/>
      <c r="AD221" s="62" t="s">
        <v>216</v>
      </c>
      <c r="AE221" s="62" t="s">
        <v>216</v>
      </c>
      <c r="AF221" s="67" t="s">
        <v>216</v>
      </c>
      <c r="AG221" s="62" t="s">
        <v>216</v>
      </c>
      <c r="AH221" s="62" t="s">
        <v>216</v>
      </c>
      <c r="AI221" s="62" t="s">
        <v>216</v>
      </c>
      <c r="AJ221" s="62" t="s">
        <v>216</v>
      </c>
      <c r="AK221" s="62" t="s">
        <v>216</v>
      </c>
      <c r="AL221" s="62" t="s">
        <v>216</v>
      </c>
      <c r="AM221" s="62" t="s">
        <v>216</v>
      </c>
      <c r="AN221" s="62" t="s">
        <v>216</v>
      </c>
      <c r="AO221" s="63" t="s">
        <v>216</v>
      </c>
    </row>
    <row r="222" spans="1:41">
      <c r="A222" s="48">
        <f t="shared" si="20"/>
        <v>220</v>
      </c>
      <c r="B222" s="49">
        <v>220</v>
      </c>
      <c r="C222" s="50" t="str">
        <f t="shared" si="21"/>
        <v>=</v>
      </c>
      <c r="D222" s="49">
        <f>COUNTIF($L$3:$L222,$L222)</f>
        <v>60</v>
      </c>
      <c r="E222" s="51">
        <v>60</v>
      </c>
      <c r="F222" s="50" t="str">
        <f t="shared" si="22"/>
        <v>=</v>
      </c>
      <c r="G222" s="52">
        <v>15304</v>
      </c>
      <c r="H222" s="53" t="s">
        <v>863</v>
      </c>
      <c r="I222" s="53" t="s">
        <v>1191</v>
      </c>
      <c r="J222" s="53" t="s">
        <v>1107</v>
      </c>
      <c r="K222" s="54">
        <v>1989</v>
      </c>
      <c r="L222" s="64" t="s">
        <v>230</v>
      </c>
      <c r="M222" s="55" t="s">
        <v>52</v>
      </c>
      <c r="N222" s="56">
        <v>5</v>
      </c>
      <c r="O222" s="57">
        <v>708</v>
      </c>
      <c r="P222" s="57">
        <f>IFERROR( VLOOKUP($G222,Liga16_1!$B:$Q,16,0), "")</f>
        <v>668</v>
      </c>
      <c r="Q222" s="58">
        <f t="shared" si="23"/>
        <v>688</v>
      </c>
      <c r="R222" s="59">
        <f t="shared" si="24"/>
        <v>688</v>
      </c>
      <c r="S222" s="60" t="s">
        <v>216</v>
      </c>
      <c r="T222" s="61" t="s">
        <v>216</v>
      </c>
      <c r="U222" s="61" t="s">
        <v>216</v>
      </c>
      <c r="V222" s="61">
        <v>5</v>
      </c>
      <c r="W222" s="61" t="s">
        <v>216</v>
      </c>
      <c r="X222" s="61">
        <v>0</v>
      </c>
      <c r="Y222" s="61">
        <v>4</v>
      </c>
      <c r="Z222" s="61" t="s">
        <v>216</v>
      </c>
      <c r="AA222" s="61" t="s">
        <v>216</v>
      </c>
      <c r="AB222" s="62" t="s">
        <v>216</v>
      </c>
      <c r="AC222" s="63"/>
      <c r="AD222" s="62" t="s">
        <v>216</v>
      </c>
      <c r="AE222" s="62" t="s">
        <v>216</v>
      </c>
      <c r="AF222" s="67" t="s">
        <v>216</v>
      </c>
      <c r="AG222" s="62" t="s">
        <v>216</v>
      </c>
      <c r="AH222" s="62" t="s">
        <v>216</v>
      </c>
      <c r="AI222" s="62" t="s">
        <v>216</v>
      </c>
      <c r="AJ222" s="62" t="s">
        <v>216</v>
      </c>
      <c r="AK222" s="62" t="s">
        <v>216</v>
      </c>
      <c r="AL222" s="62" t="s">
        <v>216</v>
      </c>
      <c r="AM222" s="62" t="s">
        <v>216</v>
      </c>
      <c r="AN222" s="62" t="s">
        <v>216</v>
      </c>
      <c r="AO222" s="63" t="s">
        <v>216</v>
      </c>
    </row>
    <row r="223" spans="1:41">
      <c r="A223" s="48">
        <f t="shared" si="20"/>
        <v>221</v>
      </c>
      <c r="B223" s="49">
        <v>221</v>
      </c>
      <c r="C223" s="50" t="str">
        <f t="shared" si="21"/>
        <v>=</v>
      </c>
      <c r="D223" s="49">
        <f>COUNTIF($L$3:$L223,$L223)</f>
        <v>9</v>
      </c>
      <c r="E223" s="51">
        <v>9</v>
      </c>
      <c r="F223" s="50" t="str">
        <f t="shared" si="22"/>
        <v>=</v>
      </c>
      <c r="G223" s="52">
        <v>6664</v>
      </c>
      <c r="H223" s="53" t="s">
        <v>655</v>
      </c>
      <c r="I223" s="53" t="s">
        <v>1113</v>
      </c>
      <c r="J223" s="53" t="s">
        <v>1107</v>
      </c>
      <c r="K223" s="54">
        <v>1995</v>
      </c>
      <c r="L223" s="64" t="s">
        <v>227</v>
      </c>
      <c r="M223" s="55" t="s">
        <v>55</v>
      </c>
      <c r="N223" s="56">
        <v>5</v>
      </c>
      <c r="O223" s="57">
        <v>686</v>
      </c>
      <c r="P223" s="57" t="str">
        <f>IFERROR( VLOOKUP($G223,Liga16_1!$B:$Q,16,0), "")</f>
        <v/>
      </c>
      <c r="Q223" s="58">
        <f t="shared" si="23"/>
        <v>686</v>
      </c>
      <c r="R223" s="59">
        <f t="shared" si="24"/>
        <v>686</v>
      </c>
      <c r="S223" s="60" t="s">
        <v>216</v>
      </c>
      <c r="T223" s="61" t="s">
        <v>216</v>
      </c>
      <c r="U223" s="61" t="s">
        <v>216</v>
      </c>
      <c r="V223" s="61" t="s">
        <v>216</v>
      </c>
      <c r="W223" s="61" t="s">
        <v>216</v>
      </c>
      <c r="X223" s="61" t="s">
        <v>216</v>
      </c>
      <c r="Y223" s="61" t="s">
        <v>216</v>
      </c>
      <c r="Z223" s="61" t="s">
        <v>216</v>
      </c>
      <c r="AA223" s="61" t="s">
        <v>216</v>
      </c>
      <c r="AB223" s="62" t="s">
        <v>216</v>
      </c>
      <c r="AC223" s="63"/>
      <c r="AD223" s="62" t="s">
        <v>216</v>
      </c>
      <c r="AE223" s="62" t="s">
        <v>216</v>
      </c>
      <c r="AF223" s="67" t="s">
        <v>216</v>
      </c>
      <c r="AG223" s="62" t="s">
        <v>216</v>
      </c>
      <c r="AH223" s="62" t="s">
        <v>216</v>
      </c>
      <c r="AI223" s="62" t="s">
        <v>216</v>
      </c>
      <c r="AJ223" s="62" t="s">
        <v>216</v>
      </c>
      <c r="AK223" s="62" t="s">
        <v>216</v>
      </c>
      <c r="AL223" s="62" t="s">
        <v>216</v>
      </c>
      <c r="AM223" s="62" t="s">
        <v>216</v>
      </c>
      <c r="AN223" s="62" t="s">
        <v>216</v>
      </c>
      <c r="AO223" s="63" t="s">
        <v>216</v>
      </c>
    </row>
    <row r="224" spans="1:41">
      <c r="A224" s="48">
        <f t="shared" si="20"/>
        <v>222</v>
      </c>
      <c r="B224" s="49">
        <v>222</v>
      </c>
      <c r="C224" s="50" t="str">
        <f t="shared" si="21"/>
        <v>=</v>
      </c>
      <c r="D224" s="49">
        <f>COUNTIF($L$3:$L224,$L224)</f>
        <v>29</v>
      </c>
      <c r="E224" s="51">
        <v>29</v>
      </c>
      <c r="F224" s="50" t="str">
        <f t="shared" si="22"/>
        <v>=</v>
      </c>
      <c r="G224" s="52">
        <v>18068</v>
      </c>
      <c r="H224" s="53" t="s">
        <v>691</v>
      </c>
      <c r="I224" s="53" t="s">
        <v>1109</v>
      </c>
      <c r="J224" s="53" t="s">
        <v>1107</v>
      </c>
      <c r="K224" s="54">
        <v>1967</v>
      </c>
      <c r="L224" s="64" t="s">
        <v>234</v>
      </c>
      <c r="M224" s="55" t="s">
        <v>52</v>
      </c>
      <c r="N224" s="56">
        <v>5</v>
      </c>
      <c r="O224" s="57"/>
      <c r="P224" s="57">
        <f>IFERROR( VLOOKUP($G224,Liga16_1!$B:$Q,16,0), "")</f>
        <v>686</v>
      </c>
      <c r="Q224" s="58">
        <f t="shared" si="23"/>
        <v>686</v>
      </c>
      <c r="R224" s="59">
        <f t="shared" si="24"/>
        <v>686</v>
      </c>
      <c r="S224" s="60" t="s">
        <v>216</v>
      </c>
      <c r="T224" s="61" t="s">
        <v>216</v>
      </c>
      <c r="U224" s="61" t="s">
        <v>216</v>
      </c>
      <c r="V224" s="61" t="s">
        <v>216</v>
      </c>
      <c r="W224" s="61" t="s">
        <v>216</v>
      </c>
      <c r="X224" s="61"/>
      <c r="Y224" s="61"/>
      <c r="Z224" s="61"/>
      <c r="AA224" s="61"/>
      <c r="AB224" s="62" t="s">
        <v>216</v>
      </c>
      <c r="AC224" s="63"/>
      <c r="AD224" s="62" t="s">
        <v>216</v>
      </c>
      <c r="AE224" s="62" t="s">
        <v>216</v>
      </c>
      <c r="AF224" s="67" t="s">
        <v>216</v>
      </c>
      <c r="AG224" s="62" t="s">
        <v>216</v>
      </c>
      <c r="AH224" s="62" t="s">
        <v>216</v>
      </c>
      <c r="AI224" s="62" t="s">
        <v>216</v>
      </c>
      <c r="AJ224" s="62" t="s">
        <v>216</v>
      </c>
      <c r="AK224" s="62" t="s">
        <v>216</v>
      </c>
      <c r="AL224" s="62" t="s">
        <v>216</v>
      </c>
      <c r="AM224" s="62" t="s">
        <v>216</v>
      </c>
      <c r="AN224" s="62" t="s">
        <v>216</v>
      </c>
      <c r="AO224" s="63" t="s">
        <v>216</v>
      </c>
    </row>
    <row r="225" spans="1:41">
      <c r="A225" s="48">
        <f t="shared" si="20"/>
        <v>223</v>
      </c>
      <c r="B225" s="49">
        <v>223</v>
      </c>
      <c r="C225" s="50" t="str">
        <f t="shared" si="21"/>
        <v>=</v>
      </c>
      <c r="D225" s="49">
        <f>COUNTIF($L$3:$L225,$L225)</f>
        <v>30</v>
      </c>
      <c r="E225" s="51">
        <v>30</v>
      </c>
      <c r="F225" s="50" t="str">
        <f t="shared" si="22"/>
        <v>=</v>
      </c>
      <c r="G225" s="52">
        <v>7778</v>
      </c>
      <c r="H225" s="53" t="s">
        <v>775</v>
      </c>
      <c r="I225" s="53" t="s">
        <v>1161</v>
      </c>
      <c r="J225" s="53" t="s">
        <v>1107</v>
      </c>
      <c r="K225" s="54">
        <v>1960</v>
      </c>
      <c r="L225" s="64" t="s">
        <v>234</v>
      </c>
      <c r="M225" s="55" t="s">
        <v>52</v>
      </c>
      <c r="N225" s="56">
        <v>5</v>
      </c>
      <c r="O225" s="57">
        <v>684.5</v>
      </c>
      <c r="P225" s="57" t="str">
        <f>IFERROR( VLOOKUP($G225,Liga16_1!$B:$Q,16,0), "")</f>
        <v/>
      </c>
      <c r="Q225" s="58">
        <f t="shared" si="23"/>
        <v>684.5</v>
      </c>
      <c r="R225" s="59">
        <f t="shared" si="24"/>
        <v>684.5</v>
      </c>
      <c r="S225" s="60" t="s">
        <v>216</v>
      </c>
      <c r="T225" s="61" t="s">
        <v>216</v>
      </c>
      <c r="U225" s="61" t="s">
        <v>216</v>
      </c>
      <c r="V225" s="61" t="s">
        <v>216</v>
      </c>
      <c r="W225" s="61">
        <v>-3</v>
      </c>
      <c r="X225" s="61" t="s">
        <v>216</v>
      </c>
      <c r="Y225" s="61" t="s">
        <v>216</v>
      </c>
      <c r="Z225" s="61" t="s">
        <v>216</v>
      </c>
      <c r="AA225" s="61" t="s">
        <v>216</v>
      </c>
      <c r="AB225" s="62" t="s">
        <v>216</v>
      </c>
      <c r="AC225" s="63"/>
      <c r="AD225" s="62" t="s">
        <v>216</v>
      </c>
      <c r="AE225" s="62" t="s">
        <v>216</v>
      </c>
      <c r="AF225" s="67" t="s">
        <v>216</v>
      </c>
      <c r="AG225" s="62" t="s">
        <v>216</v>
      </c>
      <c r="AH225" s="62" t="s">
        <v>216</v>
      </c>
      <c r="AI225" s="62" t="s">
        <v>216</v>
      </c>
      <c r="AJ225" s="62" t="s">
        <v>216</v>
      </c>
      <c r="AK225" s="62" t="s">
        <v>216</v>
      </c>
      <c r="AL225" s="62" t="s">
        <v>216</v>
      </c>
      <c r="AM225" s="62" t="s">
        <v>216</v>
      </c>
      <c r="AN225" s="62" t="s">
        <v>216</v>
      </c>
      <c r="AO225" s="63" t="s">
        <v>216</v>
      </c>
    </row>
    <row r="226" spans="1:41">
      <c r="A226" s="48">
        <f t="shared" si="20"/>
        <v>224</v>
      </c>
      <c r="B226" s="49">
        <v>224</v>
      </c>
      <c r="C226" s="50" t="str">
        <f t="shared" si="21"/>
        <v>=</v>
      </c>
      <c r="D226" s="49">
        <f>COUNTIF($L$3:$L226,$L226)</f>
        <v>39</v>
      </c>
      <c r="E226" s="51">
        <v>39</v>
      </c>
      <c r="F226" s="50" t="str">
        <f t="shared" si="22"/>
        <v>=</v>
      </c>
      <c r="G226" s="52" t="s">
        <v>291</v>
      </c>
      <c r="H226" s="53" t="s">
        <v>1192</v>
      </c>
      <c r="I226" s="53" t="s">
        <v>1189</v>
      </c>
      <c r="J226" s="53" t="s">
        <v>1122</v>
      </c>
      <c r="K226" s="54">
        <v>1998</v>
      </c>
      <c r="L226" s="64" t="s">
        <v>228</v>
      </c>
      <c r="M226" s="55" t="s">
        <v>52</v>
      </c>
      <c r="N226" s="56">
        <v>5</v>
      </c>
      <c r="O226" s="57">
        <v>684</v>
      </c>
      <c r="P226" s="57" t="str">
        <f>IFERROR( VLOOKUP($G226,Liga16_1!$B:$Q,16,0), "")</f>
        <v/>
      </c>
      <c r="Q226" s="58">
        <f t="shared" si="23"/>
        <v>684</v>
      </c>
      <c r="R226" s="59">
        <f t="shared" si="24"/>
        <v>684</v>
      </c>
      <c r="S226" s="60" t="s">
        <v>216</v>
      </c>
      <c r="T226" s="61" t="s">
        <v>216</v>
      </c>
      <c r="U226" s="61" t="s">
        <v>216</v>
      </c>
      <c r="V226" s="61" t="s">
        <v>216</v>
      </c>
      <c r="W226" s="61" t="s">
        <v>216</v>
      </c>
      <c r="X226" s="61" t="s">
        <v>216</v>
      </c>
      <c r="Y226" s="61">
        <v>-66</v>
      </c>
      <c r="Z226" s="61" t="s">
        <v>216</v>
      </c>
      <c r="AA226" s="61" t="s">
        <v>216</v>
      </c>
      <c r="AB226" s="62" t="s">
        <v>216</v>
      </c>
      <c r="AC226" s="63"/>
      <c r="AD226" s="62" t="s">
        <v>216</v>
      </c>
      <c r="AE226" s="62" t="s">
        <v>216</v>
      </c>
      <c r="AF226" s="67" t="s">
        <v>216</v>
      </c>
      <c r="AG226" s="62" t="s">
        <v>216</v>
      </c>
      <c r="AH226" s="62" t="s">
        <v>216</v>
      </c>
      <c r="AI226" s="62" t="s">
        <v>216</v>
      </c>
      <c r="AJ226" s="62" t="s">
        <v>216</v>
      </c>
      <c r="AK226" s="62" t="s">
        <v>216</v>
      </c>
      <c r="AL226" s="62" t="s">
        <v>216</v>
      </c>
      <c r="AM226" s="62" t="s">
        <v>216</v>
      </c>
      <c r="AN226" s="62" t="s">
        <v>216</v>
      </c>
      <c r="AO226" s="63" t="s">
        <v>216</v>
      </c>
    </row>
    <row r="227" spans="1:41">
      <c r="A227" s="48">
        <f t="shared" si="20"/>
        <v>225</v>
      </c>
      <c r="B227" s="49">
        <v>225</v>
      </c>
      <c r="C227" s="50" t="str">
        <f t="shared" si="21"/>
        <v>=</v>
      </c>
      <c r="D227" s="49">
        <f>COUNTIF($L$3:$L227,$L227)</f>
        <v>10</v>
      </c>
      <c r="E227" s="51">
        <v>10</v>
      </c>
      <c r="F227" s="50" t="str">
        <f t="shared" si="22"/>
        <v>=</v>
      </c>
      <c r="G227" s="52">
        <v>6607</v>
      </c>
      <c r="H227" s="53" t="s">
        <v>1053</v>
      </c>
      <c r="I227" s="53" t="s">
        <v>1130</v>
      </c>
      <c r="J227" s="53" t="s">
        <v>1107</v>
      </c>
      <c r="K227" s="54">
        <v>1990</v>
      </c>
      <c r="L227" s="64" t="s">
        <v>229</v>
      </c>
      <c r="M227" s="55" t="s">
        <v>55</v>
      </c>
      <c r="N227" s="56">
        <v>5</v>
      </c>
      <c r="O227" s="57">
        <v>684</v>
      </c>
      <c r="P227" s="57" t="str">
        <f>IFERROR( VLOOKUP($G227,Liga16_1!$B:$Q,16,0), "")</f>
        <v/>
      </c>
      <c r="Q227" s="58">
        <f t="shared" si="23"/>
        <v>684</v>
      </c>
      <c r="R227" s="59">
        <f t="shared" si="24"/>
        <v>684</v>
      </c>
      <c r="S227" s="60" t="s">
        <v>216</v>
      </c>
      <c r="T227" s="61" t="s">
        <v>216</v>
      </c>
      <c r="U227" s="61" t="s">
        <v>216</v>
      </c>
      <c r="V227" s="61" t="s">
        <v>216</v>
      </c>
      <c r="W227" s="61" t="s">
        <v>216</v>
      </c>
      <c r="X227" s="61" t="s">
        <v>216</v>
      </c>
      <c r="Y227" s="61" t="s">
        <v>216</v>
      </c>
      <c r="Z227" s="61" t="s">
        <v>216</v>
      </c>
      <c r="AA227" s="61" t="s">
        <v>216</v>
      </c>
      <c r="AB227" s="62" t="s">
        <v>216</v>
      </c>
      <c r="AC227" s="63"/>
      <c r="AD227" s="62" t="s">
        <v>216</v>
      </c>
      <c r="AE227" s="62" t="s">
        <v>216</v>
      </c>
      <c r="AF227" s="67" t="s">
        <v>216</v>
      </c>
      <c r="AG227" s="62" t="s">
        <v>216</v>
      </c>
      <c r="AH227" s="62" t="s">
        <v>216</v>
      </c>
      <c r="AI227" s="62" t="s">
        <v>216</v>
      </c>
      <c r="AJ227" s="62" t="s">
        <v>216</v>
      </c>
      <c r="AK227" s="62" t="s">
        <v>216</v>
      </c>
      <c r="AL227" s="62" t="s">
        <v>216</v>
      </c>
      <c r="AM227" s="62" t="s">
        <v>216</v>
      </c>
      <c r="AN227" s="62" t="s">
        <v>216</v>
      </c>
      <c r="AO227" s="63" t="s">
        <v>216</v>
      </c>
    </row>
    <row r="228" spans="1:41">
      <c r="A228" s="48">
        <f t="shared" si="20"/>
        <v>226</v>
      </c>
      <c r="B228" s="49">
        <v>226</v>
      </c>
      <c r="C228" s="50" t="str">
        <f t="shared" si="21"/>
        <v>=</v>
      </c>
      <c r="D228" s="49">
        <f>COUNTIF($L$3:$L228,$L228)</f>
        <v>40</v>
      </c>
      <c r="E228" s="51">
        <v>40</v>
      </c>
      <c r="F228" s="50" t="str">
        <f t="shared" si="22"/>
        <v>=</v>
      </c>
      <c r="G228" s="52">
        <v>15755</v>
      </c>
      <c r="H228" s="53" t="s">
        <v>612</v>
      </c>
      <c r="I228" s="53" t="s">
        <v>1115</v>
      </c>
      <c r="J228" s="53" t="s">
        <v>1107</v>
      </c>
      <c r="K228" s="54">
        <v>1998</v>
      </c>
      <c r="L228" s="64" t="s">
        <v>228</v>
      </c>
      <c r="M228" s="55" t="s">
        <v>52</v>
      </c>
      <c r="N228" s="56">
        <v>5</v>
      </c>
      <c r="O228" s="57">
        <v>654.5</v>
      </c>
      <c r="P228" s="57" t="str">
        <f>IFERROR( VLOOKUP($G228,Liga16_1!$B:$Q,16,0), "")</f>
        <v/>
      </c>
      <c r="Q228" s="58">
        <f t="shared" si="23"/>
        <v>683.5</v>
      </c>
      <c r="R228" s="59">
        <f t="shared" si="24"/>
        <v>654.5</v>
      </c>
      <c r="S228" s="60" t="s">
        <v>216</v>
      </c>
      <c r="T228" s="61">
        <v>23</v>
      </c>
      <c r="U228" s="61" t="s">
        <v>216</v>
      </c>
      <c r="V228" s="61">
        <v>12</v>
      </c>
      <c r="W228" s="61" t="s">
        <v>216</v>
      </c>
      <c r="X228" s="61">
        <v>6</v>
      </c>
      <c r="Y228" s="61">
        <v>-6</v>
      </c>
      <c r="Z228" s="61">
        <v>-6</v>
      </c>
      <c r="AA228" s="61" t="s">
        <v>216</v>
      </c>
      <c r="AB228" s="62" t="s">
        <v>216</v>
      </c>
      <c r="AC228" s="63"/>
      <c r="AD228" s="62" t="s">
        <v>216</v>
      </c>
      <c r="AE228" s="62" t="s">
        <v>216</v>
      </c>
      <c r="AF228" s="67" t="s">
        <v>216</v>
      </c>
      <c r="AG228" s="62" t="s">
        <v>216</v>
      </c>
      <c r="AH228" s="62" t="s">
        <v>216</v>
      </c>
      <c r="AI228" s="62">
        <v>11</v>
      </c>
      <c r="AJ228" s="62" t="s">
        <v>216</v>
      </c>
      <c r="AK228" s="62" t="s">
        <v>216</v>
      </c>
      <c r="AL228" s="62" t="s">
        <v>216</v>
      </c>
      <c r="AM228" s="62" t="s">
        <v>216</v>
      </c>
      <c r="AN228" s="62" t="s">
        <v>216</v>
      </c>
      <c r="AO228" s="63">
        <v>18</v>
      </c>
    </row>
    <row r="229" spans="1:41">
      <c r="A229" s="48">
        <f t="shared" si="20"/>
        <v>227</v>
      </c>
      <c r="B229" s="49">
        <v>227</v>
      </c>
      <c r="C229" s="50" t="str">
        <f t="shared" si="21"/>
        <v>=</v>
      </c>
      <c r="D229" s="49">
        <f>COUNTIF($L$3:$L229,$L229)</f>
        <v>6</v>
      </c>
      <c r="E229" s="51">
        <v>6</v>
      </c>
      <c r="F229" s="50" t="str">
        <f t="shared" si="22"/>
        <v>=</v>
      </c>
      <c r="G229" s="52">
        <v>324</v>
      </c>
      <c r="H229" s="53" t="s">
        <v>637</v>
      </c>
      <c r="I229" s="53" t="s">
        <v>1108</v>
      </c>
      <c r="J229" s="53" t="s">
        <v>1107</v>
      </c>
      <c r="K229" s="54">
        <v>1954</v>
      </c>
      <c r="L229" s="64" t="s">
        <v>237</v>
      </c>
      <c r="M229" s="55" t="s">
        <v>52</v>
      </c>
      <c r="N229" s="56">
        <v>5</v>
      </c>
      <c r="O229" s="57">
        <v>685</v>
      </c>
      <c r="P229" s="57">
        <f>IFERROR( VLOOKUP($G229,Liga16_1!$B:$Q,16,0), "")</f>
        <v>676</v>
      </c>
      <c r="Q229" s="58">
        <f t="shared" si="23"/>
        <v>680.5</v>
      </c>
      <c r="R229" s="59">
        <f t="shared" si="24"/>
        <v>680.5</v>
      </c>
      <c r="S229" s="60" t="s">
        <v>216</v>
      </c>
      <c r="T229" s="61" t="s">
        <v>216</v>
      </c>
      <c r="U229" s="61" t="s">
        <v>216</v>
      </c>
      <c r="V229" s="61" t="s">
        <v>216</v>
      </c>
      <c r="W229" s="61" t="s">
        <v>216</v>
      </c>
      <c r="X229" s="61" t="s">
        <v>216</v>
      </c>
      <c r="Y229" s="61" t="s">
        <v>216</v>
      </c>
      <c r="Z229" s="61" t="s">
        <v>216</v>
      </c>
      <c r="AA229" s="61" t="s">
        <v>216</v>
      </c>
      <c r="AB229" s="62" t="s">
        <v>216</v>
      </c>
      <c r="AC229" s="63"/>
      <c r="AD229" s="62" t="s">
        <v>216</v>
      </c>
      <c r="AE229" s="62" t="s">
        <v>216</v>
      </c>
      <c r="AF229" s="67" t="s">
        <v>216</v>
      </c>
      <c r="AG229" s="62" t="s">
        <v>216</v>
      </c>
      <c r="AH229" s="62" t="s">
        <v>216</v>
      </c>
      <c r="AI229" s="62" t="s">
        <v>216</v>
      </c>
      <c r="AJ229" s="62" t="s">
        <v>216</v>
      </c>
      <c r="AK229" s="62" t="s">
        <v>216</v>
      </c>
      <c r="AL229" s="62" t="s">
        <v>216</v>
      </c>
      <c r="AM229" s="62" t="s">
        <v>216</v>
      </c>
      <c r="AN229" s="62" t="s">
        <v>216</v>
      </c>
      <c r="AO229" s="63" t="s">
        <v>216</v>
      </c>
    </row>
    <row r="230" spans="1:41">
      <c r="A230" s="48">
        <f t="shared" si="20"/>
        <v>228</v>
      </c>
      <c r="B230" s="49">
        <v>228</v>
      </c>
      <c r="C230" s="50" t="str">
        <f t="shared" si="21"/>
        <v>=</v>
      </c>
      <c r="D230" s="49">
        <f>COUNTIF($L$3:$L230,$L230)</f>
        <v>8</v>
      </c>
      <c r="E230" s="51">
        <v>8</v>
      </c>
      <c r="F230" s="50" t="str">
        <f t="shared" si="22"/>
        <v>=</v>
      </c>
      <c r="G230" s="52">
        <v>21265</v>
      </c>
      <c r="H230" s="53" t="s">
        <v>726</v>
      </c>
      <c r="I230" s="53" t="s">
        <v>1106</v>
      </c>
      <c r="J230" s="53" t="s">
        <v>1107</v>
      </c>
      <c r="K230" s="54">
        <v>2002</v>
      </c>
      <c r="L230" s="64" t="s">
        <v>224</v>
      </c>
      <c r="M230" s="55" t="s">
        <v>52</v>
      </c>
      <c r="N230" s="56">
        <v>5</v>
      </c>
      <c r="O230" s="57">
        <v>534</v>
      </c>
      <c r="P230" s="57">
        <f>IFERROR( VLOOKUP($G230,Liga16_1!$B:$Q,16,0), "")</f>
        <v>713</v>
      </c>
      <c r="Q230" s="58">
        <f t="shared" si="23"/>
        <v>679.5</v>
      </c>
      <c r="R230" s="59">
        <f t="shared" si="24"/>
        <v>623.5</v>
      </c>
      <c r="S230" s="60" t="s">
        <v>216</v>
      </c>
      <c r="T230" s="61" t="s">
        <v>216</v>
      </c>
      <c r="U230" s="61" t="s">
        <v>216</v>
      </c>
      <c r="V230" s="61" t="s">
        <v>216</v>
      </c>
      <c r="W230" s="61">
        <v>3</v>
      </c>
      <c r="X230" s="61">
        <v>10</v>
      </c>
      <c r="Y230" s="61">
        <v>-6</v>
      </c>
      <c r="Z230" s="61">
        <v>-19</v>
      </c>
      <c r="AA230" s="61" t="s">
        <v>216</v>
      </c>
      <c r="AB230" s="62" t="s">
        <v>216</v>
      </c>
      <c r="AC230" s="63"/>
      <c r="AD230" s="62" t="s">
        <v>216</v>
      </c>
      <c r="AE230" s="62" t="s">
        <v>216</v>
      </c>
      <c r="AF230" s="67" t="s">
        <v>216</v>
      </c>
      <c r="AG230" s="62">
        <v>1</v>
      </c>
      <c r="AH230" s="62">
        <v>55</v>
      </c>
      <c r="AI230" s="62" t="s">
        <v>216</v>
      </c>
      <c r="AJ230" s="62" t="s">
        <v>216</v>
      </c>
      <c r="AK230" s="62" t="s">
        <v>216</v>
      </c>
      <c r="AL230" s="62" t="s">
        <v>216</v>
      </c>
      <c r="AM230" s="62" t="s">
        <v>216</v>
      </c>
      <c r="AN230" s="62" t="s">
        <v>216</v>
      </c>
      <c r="AO230" s="63" t="s">
        <v>216</v>
      </c>
    </row>
    <row r="231" spans="1:41">
      <c r="A231" s="48">
        <f t="shared" si="20"/>
        <v>229</v>
      </c>
      <c r="B231" s="49">
        <v>229</v>
      </c>
      <c r="C231" s="50" t="str">
        <f t="shared" si="21"/>
        <v>=</v>
      </c>
      <c r="D231" s="49">
        <f>COUNTIF($L$3:$L231,$L231)</f>
        <v>11</v>
      </c>
      <c r="E231" s="51">
        <v>11</v>
      </c>
      <c r="F231" s="50" t="str">
        <f t="shared" si="22"/>
        <v>=</v>
      </c>
      <c r="G231" s="52">
        <v>50093</v>
      </c>
      <c r="H231" s="53" t="s">
        <v>771</v>
      </c>
      <c r="I231" s="53" t="s">
        <v>1153</v>
      </c>
      <c r="J231" s="53" t="s">
        <v>1107</v>
      </c>
      <c r="K231" s="54">
        <v>1985</v>
      </c>
      <c r="L231" s="64" t="s">
        <v>229</v>
      </c>
      <c r="M231" s="55" t="s">
        <v>55</v>
      </c>
      <c r="N231" s="56">
        <v>5</v>
      </c>
      <c r="O231" s="57">
        <v>679</v>
      </c>
      <c r="P231" s="57" t="str">
        <f>IFERROR( VLOOKUP($G231,Liga16_1!$B:$Q,16,0), "")</f>
        <v/>
      </c>
      <c r="Q231" s="58">
        <f t="shared" si="23"/>
        <v>679</v>
      </c>
      <c r="R231" s="59">
        <f t="shared" si="24"/>
        <v>679</v>
      </c>
      <c r="S231" s="60" t="s">
        <v>216</v>
      </c>
      <c r="T231" s="61" t="s">
        <v>216</v>
      </c>
      <c r="U231" s="61" t="s">
        <v>216</v>
      </c>
      <c r="V231" s="61" t="s">
        <v>216</v>
      </c>
      <c r="W231" s="61" t="s">
        <v>216</v>
      </c>
      <c r="X231" s="61" t="s">
        <v>216</v>
      </c>
      <c r="Y231" s="61" t="s">
        <v>216</v>
      </c>
      <c r="Z231" s="61" t="s">
        <v>216</v>
      </c>
      <c r="AA231" s="61" t="s">
        <v>216</v>
      </c>
      <c r="AB231" s="62" t="s">
        <v>216</v>
      </c>
      <c r="AC231" s="63"/>
      <c r="AD231" s="62" t="s">
        <v>216</v>
      </c>
      <c r="AE231" s="62" t="s">
        <v>216</v>
      </c>
      <c r="AF231" s="67" t="s">
        <v>216</v>
      </c>
      <c r="AG231" s="62" t="s">
        <v>216</v>
      </c>
      <c r="AH231" s="62" t="s">
        <v>216</v>
      </c>
      <c r="AI231" s="62" t="s">
        <v>216</v>
      </c>
      <c r="AJ231" s="62" t="s">
        <v>216</v>
      </c>
      <c r="AK231" s="62" t="s">
        <v>216</v>
      </c>
      <c r="AL231" s="62" t="s">
        <v>216</v>
      </c>
      <c r="AM231" s="62" t="s">
        <v>216</v>
      </c>
      <c r="AN231" s="62" t="s">
        <v>216</v>
      </c>
      <c r="AO231" s="63" t="s">
        <v>216</v>
      </c>
    </row>
    <row r="232" spans="1:41">
      <c r="A232" s="48">
        <f t="shared" si="20"/>
        <v>230</v>
      </c>
      <c r="B232" s="49">
        <v>230</v>
      </c>
      <c r="C232" s="50" t="str">
        <f t="shared" si="21"/>
        <v>=</v>
      </c>
      <c r="D232" s="49">
        <f>COUNTIF($L$3:$L232,$L232)</f>
        <v>41</v>
      </c>
      <c r="E232" s="51">
        <v>41</v>
      </c>
      <c r="F232" s="50" t="str">
        <f t="shared" si="22"/>
        <v>=</v>
      </c>
      <c r="G232" s="52">
        <v>15914</v>
      </c>
      <c r="H232" s="53" t="s">
        <v>507</v>
      </c>
      <c r="I232" s="53" t="s">
        <v>1113</v>
      </c>
      <c r="J232" s="53" t="s">
        <v>1107</v>
      </c>
      <c r="K232" s="54">
        <v>1998</v>
      </c>
      <c r="L232" s="64" t="s">
        <v>228</v>
      </c>
      <c r="M232" s="55" t="s">
        <v>52</v>
      </c>
      <c r="N232" s="56">
        <v>5</v>
      </c>
      <c r="O232" s="57">
        <v>677.5</v>
      </c>
      <c r="P232" s="57" t="str">
        <f>IFERROR( VLOOKUP($G232,Liga16_1!$B:$Q,16,0), "")</f>
        <v/>
      </c>
      <c r="Q232" s="58">
        <f t="shared" si="23"/>
        <v>677.5</v>
      </c>
      <c r="R232" s="59">
        <f t="shared" si="24"/>
        <v>677.5</v>
      </c>
      <c r="S232" s="60" t="s">
        <v>216</v>
      </c>
      <c r="T232" s="61" t="s">
        <v>216</v>
      </c>
      <c r="U232" s="61" t="s">
        <v>216</v>
      </c>
      <c r="V232" s="61" t="s">
        <v>216</v>
      </c>
      <c r="W232" s="61" t="s">
        <v>216</v>
      </c>
      <c r="X232" s="61" t="s">
        <v>216</v>
      </c>
      <c r="Y232" s="61" t="s">
        <v>216</v>
      </c>
      <c r="Z232" s="61" t="s">
        <v>216</v>
      </c>
      <c r="AA232" s="61" t="s">
        <v>216</v>
      </c>
      <c r="AB232" s="62" t="s">
        <v>216</v>
      </c>
      <c r="AC232" s="63"/>
      <c r="AD232" s="62" t="s">
        <v>216</v>
      </c>
      <c r="AE232" s="62" t="s">
        <v>216</v>
      </c>
      <c r="AF232" s="67" t="s">
        <v>216</v>
      </c>
      <c r="AG232" s="62" t="s">
        <v>216</v>
      </c>
      <c r="AH232" s="62" t="s">
        <v>216</v>
      </c>
      <c r="AI232" s="62" t="s">
        <v>216</v>
      </c>
      <c r="AJ232" s="62" t="s">
        <v>216</v>
      </c>
      <c r="AK232" s="62" t="s">
        <v>216</v>
      </c>
      <c r="AL232" s="62" t="s">
        <v>216</v>
      </c>
      <c r="AM232" s="62" t="s">
        <v>216</v>
      </c>
      <c r="AN232" s="62" t="s">
        <v>216</v>
      </c>
      <c r="AO232" s="63" t="s">
        <v>216</v>
      </c>
    </row>
    <row r="233" spans="1:41">
      <c r="A233" s="48">
        <f t="shared" si="20"/>
        <v>231</v>
      </c>
      <c r="B233" s="49">
        <v>231</v>
      </c>
      <c r="C233" s="50" t="str">
        <f t="shared" si="21"/>
        <v>=</v>
      </c>
      <c r="D233" s="49">
        <f>COUNTIF($L$3:$L233,$L233)</f>
        <v>61</v>
      </c>
      <c r="E233" s="51">
        <v>61</v>
      </c>
      <c r="F233" s="50" t="str">
        <f t="shared" si="22"/>
        <v>=</v>
      </c>
      <c r="G233" s="52">
        <v>7819</v>
      </c>
      <c r="H233" s="53" t="s">
        <v>680</v>
      </c>
      <c r="I233" s="53" t="s">
        <v>1136</v>
      </c>
      <c r="J233" s="53" t="s">
        <v>1107</v>
      </c>
      <c r="K233" s="54">
        <v>1989</v>
      </c>
      <c r="L233" s="64" t="s">
        <v>230</v>
      </c>
      <c r="M233" s="55" t="s">
        <v>52</v>
      </c>
      <c r="N233" s="56">
        <v>5</v>
      </c>
      <c r="O233" s="57">
        <v>658.5</v>
      </c>
      <c r="P233" s="57">
        <f>IFERROR( VLOOKUP($G233,Liga16_1!$B:$Q,16,0), "")</f>
        <v>694</v>
      </c>
      <c r="Q233" s="58">
        <f t="shared" si="23"/>
        <v>676.25</v>
      </c>
      <c r="R233" s="59">
        <f t="shared" si="24"/>
        <v>676.25</v>
      </c>
      <c r="S233" s="60">
        <v>53</v>
      </c>
      <c r="T233" s="61" t="s">
        <v>216</v>
      </c>
      <c r="U233" s="61">
        <v>23</v>
      </c>
      <c r="V233" s="61" t="s">
        <v>216</v>
      </c>
      <c r="W233" s="61" t="s">
        <v>216</v>
      </c>
      <c r="X233" s="61" t="s">
        <v>216</v>
      </c>
      <c r="Y233" s="61" t="s">
        <v>216</v>
      </c>
      <c r="Z233" s="61" t="s">
        <v>216</v>
      </c>
      <c r="AA233" s="61" t="s">
        <v>216</v>
      </c>
      <c r="AB233" s="62" t="s">
        <v>216</v>
      </c>
      <c r="AC233" s="63"/>
      <c r="AD233" s="62" t="s">
        <v>216</v>
      </c>
      <c r="AE233" s="62" t="s">
        <v>216</v>
      </c>
      <c r="AF233" s="67" t="s">
        <v>216</v>
      </c>
      <c r="AG233" s="62" t="s">
        <v>216</v>
      </c>
      <c r="AH233" s="62" t="s">
        <v>216</v>
      </c>
      <c r="AI233" s="62" t="s">
        <v>216</v>
      </c>
      <c r="AJ233" s="62" t="s">
        <v>216</v>
      </c>
      <c r="AK233" s="62" t="s">
        <v>216</v>
      </c>
      <c r="AL233" s="62" t="s">
        <v>216</v>
      </c>
      <c r="AM233" s="62" t="s">
        <v>216</v>
      </c>
      <c r="AN233" s="62" t="s">
        <v>216</v>
      </c>
      <c r="AO233" s="63" t="s">
        <v>216</v>
      </c>
    </row>
    <row r="234" spans="1:41">
      <c r="A234" s="48">
        <f t="shared" si="20"/>
        <v>232</v>
      </c>
      <c r="B234" s="49">
        <v>232</v>
      </c>
      <c r="C234" s="50" t="str">
        <f t="shared" si="21"/>
        <v>=</v>
      </c>
      <c r="D234" s="49">
        <f>COUNTIF($L$3:$L234,$L234)</f>
        <v>9</v>
      </c>
      <c r="E234" s="51">
        <v>9</v>
      </c>
      <c r="F234" s="50" t="str">
        <f t="shared" si="22"/>
        <v>=</v>
      </c>
      <c r="G234" s="52">
        <v>16666</v>
      </c>
      <c r="H234" s="53" t="s">
        <v>738</v>
      </c>
      <c r="I234" s="53" t="s">
        <v>1106</v>
      </c>
      <c r="J234" s="53" t="s">
        <v>1107</v>
      </c>
      <c r="K234" s="54">
        <v>2002</v>
      </c>
      <c r="L234" s="64" t="s">
        <v>224</v>
      </c>
      <c r="M234" s="55" t="s">
        <v>52</v>
      </c>
      <c r="N234" s="56">
        <v>5</v>
      </c>
      <c r="O234" s="57">
        <v>635</v>
      </c>
      <c r="P234" s="57" t="str">
        <f>IFERROR( VLOOKUP($G234,Liga16_1!$B:$Q,16,0), "")</f>
        <v/>
      </c>
      <c r="Q234" s="58">
        <f t="shared" si="23"/>
        <v>676</v>
      </c>
      <c r="R234" s="59">
        <f t="shared" si="24"/>
        <v>635</v>
      </c>
      <c r="S234" s="60" t="s">
        <v>216</v>
      </c>
      <c r="T234" s="61" t="s">
        <v>216</v>
      </c>
      <c r="U234" s="61" t="s">
        <v>216</v>
      </c>
      <c r="V234" s="61" t="s">
        <v>216</v>
      </c>
      <c r="W234" s="61" t="s">
        <v>216</v>
      </c>
      <c r="X234" s="61" t="s">
        <v>216</v>
      </c>
      <c r="Y234" s="61" t="s">
        <v>216</v>
      </c>
      <c r="Z234" s="61" t="s">
        <v>216</v>
      </c>
      <c r="AA234" s="61" t="s">
        <v>216</v>
      </c>
      <c r="AB234" s="62" t="s">
        <v>216</v>
      </c>
      <c r="AC234" s="63"/>
      <c r="AD234" s="62" t="s">
        <v>216</v>
      </c>
      <c r="AE234" s="62" t="s">
        <v>216</v>
      </c>
      <c r="AF234" s="67" t="s">
        <v>216</v>
      </c>
      <c r="AG234" s="62">
        <v>41</v>
      </c>
      <c r="AH234" s="62" t="s">
        <v>216</v>
      </c>
      <c r="AI234" s="62" t="s">
        <v>216</v>
      </c>
      <c r="AJ234" s="62" t="s">
        <v>216</v>
      </c>
      <c r="AK234" s="62" t="s">
        <v>216</v>
      </c>
      <c r="AL234" s="62" t="s">
        <v>216</v>
      </c>
      <c r="AM234" s="62" t="s">
        <v>216</v>
      </c>
      <c r="AN234" s="62" t="s">
        <v>216</v>
      </c>
      <c r="AO234" s="63" t="s">
        <v>216</v>
      </c>
    </row>
    <row r="235" spans="1:41">
      <c r="A235" s="48">
        <f t="shared" si="20"/>
        <v>233</v>
      </c>
      <c r="B235" s="49">
        <v>233</v>
      </c>
      <c r="C235" s="50" t="str">
        <f t="shared" si="21"/>
        <v>=</v>
      </c>
      <c r="D235" s="49">
        <f>COUNTIF($L$3:$L235,$L235)</f>
        <v>21</v>
      </c>
      <c r="E235" s="51">
        <v>21</v>
      </c>
      <c r="F235" s="50" t="str">
        <f t="shared" si="22"/>
        <v>=</v>
      </c>
      <c r="G235" s="52">
        <v>15961</v>
      </c>
      <c r="H235" s="53" t="s">
        <v>601</v>
      </c>
      <c r="I235" s="53" t="s">
        <v>1172</v>
      </c>
      <c r="J235" s="53" t="s">
        <v>1107</v>
      </c>
      <c r="K235" s="54">
        <v>1974</v>
      </c>
      <c r="L235" s="64" t="s">
        <v>232</v>
      </c>
      <c r="M235" s="55" t="s">
        <v>52</v>
      </c>
      <c r="N235" s="56">
        <v>5</v>
      </c>
      <c r="O235" s="57">
        <v>612.5</v>
      </c>
      <c r="P235" s="57">
        <f>IFERROR( VLOOKUP($G235,Liga16_1!$B:$Q,16,0), "")</f>
        <v>738</v>
      </c>
      <c r="Q235" s="58">
        <f t="shared" si="23"/>
        <v>675.25</v>
      </c>
      <c r="R235" s="59">
        <f t="shared" si="24"/>
        <v>675.25</v>
      </c>
      <c r="S235" s="60" t="s">
        <v>216</v>
      </c>
      <c r="T235" s="61" t="s">
        <v>216</v>
      </c>
      <c r="U235" s="61" t="s">
        <v>216</v>
      </c>
      <c r="V235" s="61" t="s">
        <v>216</v>
      </c>
      <c r="W235" s="61" t="s">
        <v>216</v>
      </c>
      <c r="X235" s="61" t="s">
        <v>216</v>
      </c>
      <c r="Y235" s="61" t="s">
        <v>216</v>
      </c>
      <c r="Z235" s="61" t="s">
        <v>216</v>
      </c>
      <c r="AA235" s="61" t="s">
        <v>216</v>
      </c>
      <c r="AB235" s="62" t="s">
        <v>216</v>
      </c>
      <c r="AC235" s="63"/>
      <c r="AD235" s="62" t="s">
        <v>216</v>
      </c>
      <c r="AE235" s="62" t="s">
        <v>216</v>
      </c>
      <c r="AF235" s="67" t="s">
        <v>216</v>
      </c>
      <c r="AG235" s="62" t="s">
        <v>216</v>
      </c>
      <c r="AH235" s="62" t="s">
        <v>216</v>
      </c>
      <c r="AI235" s="62" t="s">
        <v>216</v>
      </c>
      <c r="AJ235" s="62" t="s">
        <v>216</v>
      </c>
      <c r="AK235" s="62" t="s">
        <v>216</v>
      </c>
      <c r="AL235" s="62" t="s">
        <v>216</v>
      </c>
      <c r="AM235" s="62" t="s">
        <v>216</v>
      </c>
      <c r="AN235" s="62" t="s">
        <v>216</v>
      </c>
      <c r="AO235" s="63" t="s">
        <v>216</v>
      </c>
    </row>
    <row r="236" spans="1:41">
      <c r="A236" s="48">
        <f t="shared" si="20"/>
        <v>234</v>
      </c>
      <c r="B236" s="49">
        <v>251</v>
      </c>
      <c r="C236" s="50">
        <f t="shared" si="21"/>
        <v>17</v>
      </c>
      <c r="D236" s="49">
        <f>COUNTIF($L$3:$L236,$L236)</f>
        <v>7</v>
      </c>
      <c r="E236" s="51">
        <v>9</v>
      </c>
      <c r="F236" s="50">
        <f t="shared" si="22"/>
        <v>2</v>
      </c>
      <c r="G236" s="52" t="s">
        <v>395</v>
      </c>
      <c r="H236" s="53" t="s">
        <v>1193</v>
      </c>
      <c r="I236" s="53" t="s">
        <v>1194</v>
      </c>
      <c r="J236" s="53" t="s">
        <v>1122</v>
      </c>
      <c r="K236" s="54">
        <v>1956</v>
      </c>
      <c r="L236" s="64" t="s">
        <v>237</v>
      </c>
      <c r="M236" s="55" t="s">
        <v>52</v>
      </c>
      <c r="N236" s="56">
        <v>5</v>
      </c>
      <c r="O236" s="57"/>
      <c r="P236" s="57" t="str">
        <f>IFERROR( VLOOKUP($G236,Liga16_1!$B:$Q,16,0), "")</f>
        <v/>
      </c>
      <c r="Q236" s="58">
        <f t="shared" ca="1" si="23"/>
        <v>675</v>
      </c>
      <c r="R236" s="59">
        <v>650</v>
      </c>
      <c r="S236" s="60" t="s">
        <v>216</v>
      </c>
      <c r="T236" s="61" t="s">
        <v>216</v>
      </c>
      <c r="U236" s="61" t="s">
        <v>216</v>
      </c>
      <c r="V236" s="61" t="s">
        <v>216</v>
      </c>
      <c r="W236" s="61" t="s">
        <v>216</v>
      </c>
      <c r="X236" s="61"/>
      <c r="Y236" s="61"/>
      <c r="Z236" s="61"/>
      <c r="AA236" s="61"/>
      <c r="AB236" s="62">
        <v>25</v>
      </c>
      <c r="AC236" s="63"/>
      <c r="AD236" s="62" t="str">
        <f ca="1" xml:space="preserve"> IF(AND(
IFERROR( COUNTIF(  INDIRECT(CONCATENATE("[CampeonatosGallegos_2017.xlsx]",AD$2,"M","!$S:$S")),  $G236), 0)=0,
IFERROR( COUNTIF(  INDIRECT(CONCATENATE("[CampeonatosGallegos_2017.xlsx]",AD$2,"M","!$V:$V")),  $G236), 0)=0,
IFERROR( COUNTIF(  INDIRECT(CONCATENATE("[CampeonatosGallegos_2017.xlsx]",AD$2,"F","!$S:$S")),  $G236), 0)=0,
IFERROR( COUNTIF(  INDIRECT(CONCATENATE("[CampeonatosGallegos_2017.xlsx]",AD$2,"F","!$V:$V")),  $G236), 0)=0
), "",
IFERROR( HLOOKUP(CONCATENATE(AD$2,"F"),#REF!,ROW($G236)-1,0),0) +
IFERROR( HLOOKUP(CONCATENATE(AD$2,"F_FF"),#REF!,ROW($G236)-1,0),0) +
IFERROR( HLOOKUP(CONCATENATE(AD$2,"M"),#REF!,ROW($G236)-1,0),0) +
IFERROR( HLOOKUP(CONCATENATE(AD$2,"M_FF"),#REF!,ROW($G236)-1,0),0)
+25)</f>
        <v/>
      </c>
      <c r="AE236" s="62" t="str">
        <f ca="1" xml:space="preserve"> IF(AND(
IFERROR( COUNTIF(  INDIRECT(CONCATENATE("[CampeonatosGallegos_2017.xlsx]",AE$2,"M","!$S:$S")),  $G236), 0)=0,
IFERROR( COUNTIF(  INDIRECT(CONCATENATE("[CampeonatosGallegos_2017.xlsx]",AE$2,"M","!$V:$V")),  $G236), 0)=0,
IFERROR( COUNTIF(  INDIRECT(CONCATENATE("[CampeonatosGallegos_2017.xlsx]",AE$2,"F","!$S:$S")),  $G236), 0)=0,
IFERROR( COUNTIF(  INDIRECT(CONCATENATE("[CampeonatosGallegos_2017.xlsx]",AE$2,"F","!$V:$V")),  $G236), 0)=0
), "",
IFERROR( HLOOKUP(CONCATENATE(AE$2,"F"),#REF!,ROW($G236)-1,0),0) +
IFERROR( HLOOKUP(CONCATENATE(AE$2,"F_FF"),#REF!,ROW($G236)-1,0),0) +
IFERROR( HLOOKUP(CONCATENATE(AE$2,"M"),#REF!,ROW($G236)-1,0),0) +
IFERROR( HLOOKUP(CONCATENATE(AE$2,"M_FF"),#REF!,ROW($G236)-1,0),0)
+25)</f>
        <v/>
      </c>
      <c r="AF236" s="67" t="str">
        <f ca="1" xml:space="preserve"> IF(AND(
IFERROR( COUNTIF(  INDIRECT(CONCATENATE("[CampeonatosGallegos_2017.xlsx]",AF$2,"M","!$S:$S")),  $G236), 0)=0,
IFERROR( COUNTIF(  INDIRECT(CONCATENATE("[CampeonatosGallegos_2017.xlsx]",AF$2,"M","!$V:$V")),  $G236), 0)=0,
IFERROR( COUNTIF(  INDIRECT(CONCATENATE("[CampeonatosGallegos_2017.xlsx]",AF$2,"F","!$S:$S")),  $G236), 0)=0,
IFERROR( COUNTIF(  INDIRECT(CONCATENATE("[CampeonatosGallegos_2017.xlsx]",AF$2,"F","!$V:$V")),  $G236), 0)=0
), "",
IFERROR( HLOOKUP(CONCATENATE(AF$2,"F"),#REF!,ROW($G236)-1,0),0) +
IFERROR( HLOOKUP(CONCATENATE(AF$2,"F_FF"),#REF!,ROW($G236)-1,0),0) +
IFERROR( HLOOKUP(CONCATENATE(AF$2,"M"),#REF!,ROW($G236)-1,0),0) +
IFERROR( HLOOKUP(CONCATENATE(AF$2,"M_FF"),#REF!,ROW($G236)-1,0),0)
+25)</f>
        <v/>
      </c>
      <c r="AG236" s="62" t="str">
        <f ca="1" xml:space="preserve"> IF(AND(
IFERROR( COUNTIF(  INDIRECT(CONCATENATE("[CampeonatosGallegos_2017.xlsx]",AG$2,"M","!$S:$S")),  $G236), 0)=0,
IFERROR( COUNTIF(  INDIRECT(CONCATENATE("[CampeonatosGallegos_2017.xlsx]",AG$2,"M","!$V:$V")),  $G236), 0)=0,
IFERROR( COUNTIF(  INDIRECT(CONCATENATE("[CampeonatosGallegos_2017.xlsx]",AG$2,"F","!$S:$S")),  $G236), 0)=0,
IFERROR( COUNTIF(  INDIRECT(CONCATENATE("[CampeonatosGallegos_2017.xlsx]",AG$2,"F","!$V:$V")),  $G236), 0)=0
), "",
IFERROR( HLOOKUP(CONCATENATE(AG$2,"F"),#REF!,ROW($G236)-1,0),0) +
IFERROR( HLOOKUP(CONCATENATE(AG$2,"F_FF"),#REF!,ROW($G236)-1,0),0) +
IFERROR( HLOOKUP(CONCATENATE(AG$2,"M"),#REF!,ROW($G236)-1,0),0) +
IFERROR( HLOOKUP(CONCATENATE(AG$2,"M_FF"),#REF!,ROW($G236)-1,0),0)
+25)</f>
        <v/>
      </c>
      <c r="AH236" s="62" t="str">
        <f ca="1" xml:space="preserve"> IF(AND(
IFERROR( COUNTIF(  INDIRECT(CONCATENATE("[CampeonatosGallegos_2017.xlsx]",AH$2,"M","!$S:$S")),  $G236), 0)=0,
IFERROR( COUNTIF(  INDIRECT(CONCATENATE("[CampeonatosGallegos_2017.xlsx]",AH$2,"M","!$V:$V")),  $G236), 0)=0,
IFERROR( COUNTIF(  INDIRECT(CONCATENATE("[CampeonatosGallegos_2017.xlsx]",AH$2,"F","!$S:$S")),  $G236), 0)=0,
IFERROR( COUNTIF(  INDIRECT(CONCATENATE("[CampeonatosGallegos_2017.xlsx]",AH$2,"F","!$V:$V")),  $G236), 0)=0
), "",
IFERROR( HLOOKUP(CONCATENATE(AH$2,"F"),#REF!,ROW($G236)-1,0),0) +
IFERROR( HLOOKUP(CONCATENATE(AH$2,"F_FF"),#REF!,ROW($G236)-1,0),0) +
IFERROR( HLOOKUP(CONCATENATE(AH$2,"M"),#REF!,ROW($G236)-1,0),0) +
IFERROR( HLOOKUP(CONCATENATE(AH$2,"M_FF"),#REF!,ROW($G236)-1,0),0)
+25)</f>
        <v/>
      </c>
      <c r="AI236" s="62" t="str">
        <f ca="1" xml:space="preserve"> IF(AND(
IFERROR( COUNTIF(  INDIRECT(CONCATENATE("[CampeonatosGallegos_2017.xlsx]",AI$2,"M","!$S:$S")),  $G236), 0)=0,
IFERROR( COUNTIF(  INDIRECT(CONCATENATE("[CampeonatosGallegos_2017.xlsx]",AI$2,"M","!$V:$V")),  $G236), 0)=0,
IFERROR( COUNTIF(  INDIRECT(CONCATENATE("[CampeonatosGallegos_2017.xlsx]",AI$2,"F","!$S:$S")),  $G236), 0)=0,
IFERROR( COUNTIF(  INDIRECT(CONCATENATE("[CampeonatosGallegos_2017.xlsx]",AI$2,"F","!$V:$V")),  $G236), 0)=0
), "",
IFERROR( HLOOKUP(CONCATENATE(AI$2,"F"),#REF!,ROW($G236)-1,0),0) +
IFERROR( HLOOKUP(CONCATENATE(AI$2,"F_FF"),#REF!,ROW($G236)-1,0),0) +
IFERROR( HLOOKUP(CONCATENATE(AI$2,"M"),#REF!,ROW($G236)-1,0),0) +
IFERROR( HLOOKUP(CONCATENATE(AI$2,"M_FF"),#REF!,ROW($G236)-1,0),0)
+25)</f>
        <v/>
      </c>
      <c r="AJ236" s="62" t="str">
        <f ca="1" xml:space="preserve"> IF(AND(
IFERROR( COUNTIF(  INDIRECT(CONCATENATE("[CampeonatosGallegos_2017.xlsx]",AJ$2,"M","!$S:$S")),  $G236), 0)=0,
IFERROR( COUNTIF(  INDIRECT(CONCATENATE("[CampeonatosGallegos_2017.xlsx]",AJ$2,"M","!$V:$V")),  $G236), 0)=0,
IFERROR( COUNTIF(  INDIRECT(CONCATENATE("[CampeonatosGallegos_2017.xlsx]",AJ$2,"F","!$S:$S")),  $G236), 0)=0,
IFERROR( COUNTIF(  INDIRECT(CONCATENATE("[CampeonatosGallegos_2017.xlsx]",AJ$2,"F","!$V:$V")),  $G236), 0)=0
), "",
IFERROR( HLOOKUP(CONCATENATE(AJ$2,"F"),#REF!,ROW($G236)-1,0),0) +
IFERROR( HLOOKUP(CONCATENATE(AJ$2,"F_FF"),#REF!,ROW($G236)-1,0),0) +
IFERROR( HLOOKUP(CONCATENATE(AJ$2,"M"),#REF!,ROW($G236)-1,0),0) +
IFERROR( HLOOKUP(CONCATENATE(AJ$2,"M_FF"),#REF!,ROW($G236)-1,0),0)
+25)</f>
        <v/>
      </c>
      <c r="AK236" s="62" t="str">
        <f ca="1" xml:space="preserve"> IF(AND(
IFERROR( COUNTIF(  INDIRECT(CONCATENATE("[CampeonatosGallegos_2017.xlsx]",AK$2,"M","!$S:$S")),  $G236), 0)=0,
IFERROR( COUNTIF(  INDIRECT(CONCATENATE("[CampeonatosGallegos_2017.xlsx]",AK$2,"M","!$V:$V")),  $G236), 0)=0,
IFERROR( COUNTIF(  INDIRECT(CONCATENATE("[CampeonatosGallegos_2017.xlsx]",AK$2,"F","!$S:$S")),  $G236), 0)=0,
IFERROR( COUNTIF(  INDIRECT(CONCATENATE("[CampeonatosGallegos_2017.xlsx]",AK$2,"F","!$V:$V")),  $G236), 0)=0
), "",
IFERROR( HLOOKUP(CONCATENATE(AK$2,"F"),#REF!,ROW($G236)-1,0),0) +
IFERROR( HLOOKUP(CONCATENATE(AK$2,"F_FF"),#REF!,ROW($G236)-1,0),0) +
IFERROR( HLOOKUP(CONCATENATE(AK$2,"M"),#REF!,ROW($G236)-1,0),0) +
IFERROR( HLOOKUP(CONCATENATE(AK$2,"M_FF"),#REF!,ROW($G236)-1,0),0)
+25)</f>
        <v/>
      </c>
      <c r="AL236" s="62" t="str">
        <f ca="1" xml:space="preserve"> IF(AND(
IFERROR( COUNTIF(  INDIRECT(CONCATENATE("[CampeonatosGallegos_2017.xlsx]",AL$2,"M","!$S:$S")),  $G236), 0)=0,
IFERROR( COUNTIF(  INDIRECT(CONCATENATE("[CampeonatosGallegos_2017.xlsx]",AL$2,"M","!$V:$V")),  $G236), 0)=0,
IFERROR( COUNTIF(  INDIRECT(CONCATENATE("[CampeonatosGallegos_2017.xlsx]",AL$2,"F","!$S:$S")),  $G236), 0)=0,
IFERROR( COUNTIF(  INDIRECT(CONCATENATE("[CampeonatosGallegos_2017.xlsx]",AL$2,"F","!$V:$V")),  $G236), 0)=0
), "",
IFERROR( HLOOKUP(CONCATENATE(AL$2,"F"),#REF!,ROW($G236)-1,0),0) +
IFERROR( HLOOKUP(CONCATENATE(AL$2,"F_FF"),#REF!,ROW($G236)-1,0),0) +
IFERROR( HLOOKUP(CONCATENATE(AL$2,"M"),#REF!,ROW($G236)-1,0),0) +
IFERROR( HLOOKUP(CONCATENATE(AL$2,"M_FF"),#REF!,ROW($G236)-1,0),0)
+25)</f>
        <v/>
      </c>
      <c r="AM236" s="62" t="str">
        <f ca="1" xml:space="preserve"> IF(AND(
IFERROR( COUNTIF(  INDIRECT(CONCATENATE("[CampeonatosGallegos_2017.xlsx]",AM$2,"M","!$S:$S")),  $G236), 0)=0,
IFERROR( COUNTIF(  INDIRECT(CONCATENATE("[CampeonatosGallegos_2017.xlsx]",AM$2,"M","!$V:$V")),  $G236), 0)=0,
IFERROR( COUNTIF(  INDIRECT(CONCATENATE("[CampeonatosGallegos_2017.xlsx]",AM$2,"F","!$S:$S")),  $G236), 0)=0,
IFERROR( COUNTIF(  INDIRECT(CONCATENATE("[CampeonatosGallegos_2017.xlsx]",AM$2,"F","!$V:$V")),  $G236), 0)=0
), "",
IFERROR( HLOOKUP(CONCATENATE(AM$2,"F"),#REF!,ROW($G236)-1,0),0) +
IFERROR( HLOOKUP(CONCATENATE(AM$2,"F_FF"),#REF!,ROW($G236)-1,0),0) +
IFERROR( HLOOKUP(CONCATENATE(AM$2,"M"),#REF!,ROW($G236)-1,0),0) +
IFERROR( HLOOKUP(CONCATENATE(AM$2,"M_FF"),#REF!,ROW($G236)-1,0),0)
+25)</f>
        <v/>
      </c>
      <c r="AN236" s="62" t="str">
        <f ca="1" xml:space="preserve"> IF(AND(
IFERROR( COUNTIF(  INDIRECT(CONCATENATE("[CampeonatosGallegos_2017.xlsx]",AN$2,"M","!$S:$S")),  $G236), 0)=0,
IFERROR( COUNTIF(  INDIRECT(CONCATENATE("[CampeonatosGallegos_2017.xlsx]",AN$2,"M","!$V:$V")),  $G236), 0)=0,
IFERROR( COUNTIF(  INDIRECT(CONCATENATE("[CampeonatosGallegos_2017.xlsx]",AN$2,"F","!$S:$S")),  $G236), 0)=0,
IFERROR( COUNTIF(  INDIRECT(CONCATENATE("[CampeonatosGallegos_2017.xlsx]",AN$2,"F","!$V:$V")),  $G236), 0)=0
), "",
IFERROR( HLOOKUP(CONCATENATE(AN$2,"F"),#REF!,ROW($G236)-1,0),0) +
IFERROR( HLOOKUP(CONCATENATE(AN$2,"F_FF"),#REF!,ROW($G236)-1,0),0) +
IFERROR( HLOOKUP(CONCATENATE(AN$2,"M"),#REF!,ROW($G236)-1,0),0) +
IFERROR( HLOOKUP(CONCATENATE(AN$2,"M_FF"),#REF!,ROW($G236)-1,0),0)
+25)</f>
        <v/>
      </c>
      <c r="AO236" s="63" t="str">
        <f ca="1" xml:space="preserve"> IF(AND(
IFERROR( COUNTIF(  INDIRECT(CONCATENATE("[CampeonatosGallegos_2017.xlsx]",AO$2,"M","!$S:$S")),  $G236), 0)=0,
IFERROR( COUNTIF(  INDIRECT(CONCATENATE("[CampeonatosGallegos_2017.xlsx]",AO$2,"M","!$V:$V")),  $G236), 0)=0,
IFERROR( COUNTIF(  INDIRECT(CONCATENATE("[CampeonatosGallegos_2017.xlsx]",AO$2,"F","!$S:$S")),  $G236), 0)=0,
IFERROR( COUNTIF(  INDIRECT(CONCATENATE("[CampeonatosGallegos_2017.xlsx]",AO$2,"F","!$V:$V")),  $G236), 0)=0
), "",
IFERROR( HLOOKUP(CONCATENATE(AO$2,"F"),#REF!,ROW($G236)-1,0),0) +
IFERROR( HLOOKUP(CONCATENATE(AO$2,"F_FF"),#REF!,ROW($G236)-1,0),0) +
IFERROR( HLOOKUP(CONCATENATE(AO$2,"M"),#REF!,ROW($G236)-1,0),0) +
IFERROR( HLOOKUP(CONCATENATE(AO$2,"M_FF"),#REF!,ROW($G236)-1,0),0)
+25)</f>
        <v/>
      </c>
    </row>
    <row r="237" spans="1:41">
      <c r="A237" s="48">
        <f t="shared" si="20"/>
        <v>235</v>
      </c>
      <c r="B237" s="49">
        <v>234</v>
      </c>
      <c r="C237" s="50">
        <f t="shared" si="21"/>
        <v>-1</v>
      </c>
      <c r="D237" s="49">
        <f>COUNTIF($L$3:$L237,$L237)</f>
        <v>42</v>
      </c>
      <c r="E237" s="51">
        <v>42</v>
      </c>
      <c r="F237" s="50" t="str">
        <f t="shared" si="22"/>
        <v>=</v>
      </c>
      <c r="G237" s="52">
        <v>19373</v>
      </c>
      <c r="H237" s="53" t="s">
        <v>1026</v>
      </c>
      <c r="I237" s="53" t="s">
        <v>1124</v>
      </c>
      <c r="J237" s="53" t="s">
        <v>1107</v>
      </c>
      <c r="K237" s="54">
        <v>1998</v>
      </c>
      <c r="L237" s="64" t="s">
        <v>228</v>
      </c>
      <c r="M237" s="55" t="s">
        <v>52</v>
      </c>
      <c r="N237" s="56">
        <v>5</v>
      </c>
      <c r="O237" s="57">
        <v>571</v>
      </c>
      <c r="P237" s="57">
        <f>IFERROR( VLOOKUP($G237,Liga16_1!$B:$Q,16,0), "")</f>
        <v>684</v>
      </c>
      <c r="Q237" s="58">
        <f t="shared" si="23"/>
        <v>674.5</v>
      </c>
      <c r="R237" s="59">
        <f t="shared" ref="R237:R268" si="25">AVERAGE(O237:P237)</f>
        <v>627.5</v>
      </c>
      <c r="S237" s="60" t="s">
        <v>216</v>
      </c>
      <c r="T237" s="61">
        <v>10</v>
      </c>
      <c r="U237" s="61">
        <v>3</v>
      </c>
      <c r="V237" s="61">
        <v>-22</v>
      </c>
      <c r="W237" s="61">
        <v>-4</v>
      </c>
      <c r="X237" s="61" t="s">
        <v>216</v>
      </c>
      <c r="Y237" s="61">
        <v>-5</v>
      </c>
      <c r="Z237" s="61" t="s">
        <v>216</v>
      </c>
      <c r="AA237" s="61" t="s">
        <v>216</v>
      </c>
      <c r="AB237" s="62" t="s">
        <v>216</v>
      </c>
      <c r="AC237" s="63"/>
      <c r="AD237" s="62" t="s">
        <v>216</v>
      </c>
      <c r="AE237" s="62" t="s">
        <v>216</v>
      </c>
      <c r="AF237" s="67" t="s">
        <v>216</v>
      </c>
      <c r="AG237" s="62" t="s">
        <v>216</v>
      </c>
      <c r="AH237" s="62" t="s">
        <v>216</v>
      </c>
      <c r="AI237" s="62">
        <v>32</v>
      </c>
      <c r="AJ237" s="62" t="s">
        <v>216</v>
      </c>
      <c r="AK237" s="62" t="s">
        <v>216</v>
      </c>
      <c r="AL237" s="62" t="s">
        <v>216</v>
      </c>
      <c r="AM237" s="62" t="s">
        <v>216</v>
      </c>
      <c r="AN237" s="62" t="s">
        <v>216</v>
      </c>
      <c r="AO237" s="63">
        <v>15</v>
      </c>
    </row>
    <row r="238" spans="1:41">
      <c r="A238" s="48">
        <f t="shared" si="20"/>
        <v>236</v>
      </c>
      <c r="B238" s="49">
        <v>235</v>
      </c>
      <c r="C238" s="50">
        <f t="shared" si="21"/>
        <v>-1</v>
      </c>
      <c r="D238" s="49">
        <f>COUNTIF($L$3:$L238,$L238)</f>
        <v>22</v>
      </c>
      <c r="E238" s="51">
        <v>22</v>
      </c>
      <c r="F238" s="50" t="str">
        <f t="shared" si="22"/>
        <v>=</v>
      </c>
      <c r="G238" s="52">
        <v>17238</v>
      </c>
      <c r="H238" s="53" t="s">
        <v>849</v>
      </c>
      <c r="I238" s="53" t="s">
        <v>133</v>
      </c>
      <c r="J238" s="53" t="s">
        <v>1107</v>
      </c>
      <c r="K238" s="54">
        <v>1999</v>
      </c>
      <c r="L238" s="64" t="s">
        <v>226</v>
      </c>
      <c r="M238" s="55" t="s">
        <v>52</v>
      </c>
      <c r="N238" s="56">
        <v>5</v>
      </c>
      <c r="O238" s="57">
        <v>566.5</v>
      </c>
      <c r="P238" s="57">
        <f>IFERROR( VLOOKUP($G238,Liga16_1!$B:$Q,16,0), "")</f>
        <v>706</v>
      </c>
      <c r="Q238" s="58">
        <f t="shared" si="23"/>
        <v>673.25</v>
      </c>
      <c r="R238" s="59">
        <f t="shared" si="25"/>
        <v>636.25</v>
      </c>
      <c r="S238" s="60" t="s">
        <v>216</v>
      </c>
      <c r="T238" s="61" t="s">
        <v>216</v>
      </c>
      <c r="U238" s="61" t="s">
        <v>216</v>
      </c>
      <c r="V238" s="61" t="s">
        <v>216</v>
      </c>
      <c r="W238" s="61" t="s">
        <v>216</v>
      </c>
      <c r="X238" s="61" t="s">
        <v>216</v>
      </c>
      <c r="Y238" s="61" t="s">
        <v>216</v>
      </c>
      <c r="Z238" s="61" t="s">
        <v>216</v>
      </c>
      <c r="AA238" s="61" t="s">
        <v>216</v>
      </c>
      <c r="AB238" s="62" t="s">
        <v>216</v>
      </c>
      <c r="AC238" s="63"/>
      <c r="AD238" s="62" t="s">
        <v>216</v>
      </c>
      <c r="AE238" s="62" t="s">
        <v>216</v>
      </c>
      <c r="AF238" s="67" t="s">
        <v>216</v>
      </c>
      <c r="AG238" s="62" t="s">
        <v>216</v>
      </c>
      <c r="AH238" s="62">
        <v>37</v>
      </c>
      <c r="AI238" s="62" t="s">
        <v>216</v>
      </c>
      <c r="AJ238" s="62" t="s">
        <v>216</v>
      </c>
      <c r="AK238" s="62" t="s">
        <v>216</v>
      </c>
      <c r="AL238" s="62" t="s">
        <v>216</v>
      </c>
      <c r="AM238" s="62" t="s">
        <v>216</v>
      </c>
      <c r="AN238" s="62" t="s">
        <v>216</v>
      </c>
      <c r="AO238" s="63" t="s">
        <v>216</v>
      </c>
    </row>
    <row r="239" spans="1:41">
      <c r="A239" s="48">
        <f t="shared" si="20"/>
        <v>237</v>
      </c>
      <c r="B239" s="49">
        <v>236</v>
      </c>
      <c r="C239" s="50">
        <f t="shared" si="21"/>
        <v>-1</v>
      </c>
      <c r="D239" s="49">
        <f>COUNTIF($L$3:$L239,$L239)</f>
        <v>8</v>
      </c>
      <c r="E239" s="51">
        <v>7</v>
      </c>
      <c r="F239" s="50">
        <f t="shared" si="22"/>
        <v>-1</v>
      </c>
      <c r="G239" s="52">
        <v>449</v>
      </c>
      <c r="H239" s="53" t="s">
        <v>493</v>
      </c>
      <c r="I239" s="53" t="s">
        <v>1114</v>
      </c>
      <c r="J239" s="53" t="s">
        <v>1107</v>
      </c>
      <c r="K239" s="54">
        <v>1956</v>
      </c>
      <c r="L239" s="64" t="s">
        <v>237</v>
      </c>
      <c r="M239" s="55" t="s">
        <v>52</v>
      </c>
      <c r="N239" s="56">
        <v>5</v>
      </c>
      <c r="O239" s="57">
        <v>672.5</v>
      </c>
      <c r="P239" s="57" t="str">
        <f>IFERROR( VLOOKUP($G239,Liga16_1!$B:$Q,16,0), "")</f>
        <v/>
      </c>
      <c r="Q239" s="58">
        <f t="shared" si="23"/>
        <v>672.5</v>
      </c>
      <c r="R239" s="59">
        <f t="shared" si="25"/>
        <v>672.5</v>
      </c>
      <c r="S239" s="60" t="s">
        <v>216</v>
      </c>
      <c r="T239" s="61" t="s">
        <v>216</v>
      </c>
      <c r="U239" s="61">
        <v>21</v>
      </c>
      <c r="V239" s="61">
        <v>-3</v>
      </c>
      <c r="W239" s="61">
        <v>-16</v>
      </c>
      <c r="X239" s="61" t="s">
        <v>216</v>
      </c>
      <c r="Y239" s="61" t="s">
        <v>216</v>
      </c>
      <c r="Z239" s="61" t="s">
        <v>216</v>
      </c>
      <c r="AA239" s="61" t="s">
        <v>216</v>
      </c>
      <c r="AB239" s="62" t="s">
        <v>216</v>
      </c>
      <c r="AC239" s="63"/>
      <c r="AD239" s="62" t="s">
        <v>216</v>
      </c>
      <c r="AE239" s="62" t="s">
        <v>216</v>
      </c>
      <c r="AF239" s="67" t="s">
        <v>216</v>
      </c>
      <c r="AG239" s="62" t="s">
        <v>216</v>
      </c>
      <c r="AH239" s="62" t="s">
        <v>216</v>
      </c>
      <c r="AI239" s="62" t="s">
        <v>216</v>
      </c>
      <c r="AJ239" s="62" t="s">
        <v>216</v>
      </c>
      <c r="AK239" s="62" t="s">
        <v>216</v>
      </c>
      <c r="AL239" s="62" t="s">
        <v>216</v>
      </c>
      <c r="AM239" s="62" t="s">
        <v>216</v>
      </c>
      <c r="AN239" s="62" t="s">
        <v>216</v>
      </c>
      <c r="AO239" s="63" t="s">
        <v>216</v>
      </c>
    </row>
    <row r="240" spans="1:41">
      <c r="A240" s="48">
        <f t="shared" si="20"/>
        <v>238</v>
      </c>
      <c r="B240" s="49">
        <v>237</v>
      </c>
      <c r="C240" s="50">
        <f t="shared" si="21"/>
        <v>-1</v>
      </c>
      <c r="D240" s="49">
        <f>COUNTIF($L$3:$L240,$L240)</f>
        <v>62</v>
      </c>
      <c r="E240" s="51">
        <v>62</v>
      </c>
      <c r="F240" s="50" t="str">
        <f t="shared" si="22"/>
        <v>=</v>
      </c>
      <c r="G240" s="52">
        <v>6165</v>
      </c>
      <c r="H240" s="53" t="s">
        <v>817</v>
      </c>
      <c r="I240" s="53" t="s">
        <v>1170</v>
      </c>
      <c r="J240" s="53" t="s">
        <v>1107</v>
      </c>
      <c r="K240" s="54">
        <v>1978</v>
      </c>
      <c r="L240" s="64" t="s">
        <v>230</v>
      </c>
      <c r="M240" s="55" t="s">
        <v>52</v>
      </c>
      <c r="N240" s="56">
        <v>5</v>
      </c>
      <c r="O240" s="57">
        <v>648</v>
      </c>
      <c r="P240" s="57">
        <f>IFERROR( VLOOKUP($G240,Liga16_1!$B:$Q,16,0), "")</f>
        <v>694</v>
      </c>
      <c r="Q240" s="58">
        <f t="shared" si="23"/>
        <v>671</v>
      </c>
      <c r="R240" s="59">
        <f t="shared" si="25"/>
        <v>671</v>
      </c>
      <c r="S240" s="60" t="s">
        <v>216</v>
      </c>
      <c r="T240" s="61" t="s">
        <v>216</v>
      </c>
      <c r="U240" s="61" t="s">
        <v>216</v>
      </c>
      <c r="V240" s="61" t="s">
        <v>216</v>
      </c>
      <c r="W240" s="61" t="s">
        <v>216</v>
      </c>
      <c r="X240" s="61" t="s">
        <v>216</v>
      </c>
      <c r="Y240" s="61" t="s">
        <v>216</v>
      </c>
      <c r="Z240" s="61" t="s">
        <v>216</v>
      </c>
      <c r="AA240" s="61" t="s">
        <v>216</v>
      </c>
      <c r="AB240" s="62" t="s">
        <v>216</v>
      </c>
      <c r="AC240" s="63"/>
      <c r="AD240" s="62" t="s">
        <v>216</v>
      </c>
      <c r="AE240" s="62" t="s">
        <v>216</v>
      </c>
      <c r="AF240" s="67" t="s">
        <v>216</v>
      </c>
      <c r="AG240" s="62" t="s">
        <v>216</v>
      </c>
      <c r="AH240" s="62" t="s">
        <v>216</v>
      </c>
      <c r="AI240" s="62" t="s">
        <v>216</v>
      </c>
      <c r="AJ240" s="62" t="s">
        <v>216</v>
      </c>
      <c r="AK240" s="62" t="s">
        <v>216</v>
      </c>
      <c r="AL240" s="62" t="s">
        <v>216</v>
      </c>
      <c r="AM240" s="62" t="s">
        <v>216</v>
      </c>
      <c r="AN240" s="62" t="s">
        <v>216</v>
      </c>
      <c r="AO240" s="63" t="s">
        <v>216</v>
      </c>
    </row>
    <row r="241" spans="1:41">
      <c r="A241" s="48">
        <f t="shared" si="20"/>
        <v>239</v>
      </c>
      <c r="B241" s="49">
        <v>238</v>
      </c>
      <c r="C241" s="50">
        <f t="shared" si="21"/>
        <v>-1</v>
      </c>
      <c r="D241" s="49">
        <f>COUNTIF($L$3:$L241,$L241)</f>
        <v>63</v>
      </c>
      <c r="E241" s="51">
        <v>63</v>
      </c>
      <c r="F241" s="50" t="str">
        <f t="shared" si="22"/>
        <v>=</v>
      </c>
      <c r="G241" s="52">
        <v>50522</v>
      </c>
      <c r="H241" s="53" t="s">
        <v>1195</v>
      </c>
      <c r="I241" s="53" t="s">
        <v>1196</v>
      </c>
      <c r="J241" s="53" t="s">
        <v>1197</v>
      </c>
      <c r="K241" s="54">
        <v>1993</v>
      </c>
      <c r="L241" s="64" t="s">
        <v>230</v>
      </c>
      <c r="M241" s="55" t="s">
        <v>52</v>
      </c>
      <c r="N241" s="56">
        <v>5</v>
      </c>
      <c r="O241" s="57">
        <v>669</v>
      </c>
      <c r="P241" s="57" t="str">
        <f>IFERROR( VLOOKUP($G241,Liga16_1!$B:$Q,16,0), "")</f>
        <v/>
      </c>
      <c r="Q241" s="58">
        <f t="shared" si="23"/>
        <v>669</v>
      </c>
      <c r="R241" s="59">
        <f t="shared" si="25"/>
        <v>669</v>
      </c>
      <c r="S241" s="60" t="s">
        <v>216</v>
      </c>
      <c r="T241" s="61" t="s">
        <v>216</v>
      </c>
      <c r="U241" s="61" t="s">
        <v>216</v>
      </c>
      <c r="V241" s="61">
        <v>11</v>
      </c>
      <c r="W241" s="61" t="s">
        <v>216</v>
      </c>
      <c r="X241" s="61" t="s">
        <v>216</v>
      </c>
      <c r="Y241" s="61" t="s">
        <v>216</v>
      </c>
      <c r="Z241" s="61" t="s">
        <v>216</v>
      </c>
      <c r="AA241" s="61" t="s">
        <v>216</v>
      </c>
      <c r="AB241" s="62" t="s">
        <v>216</v>
      </c>
      <c r="AC241" s="63"/>
      <c r="AD241" s="62" t="s">
        <v>216</v>
      </c>
      <c r="AE241" s="62" t="s">
        <v>216</v>
      </c>
      <c r="AF241" s="67" t="s">
        <v>216</v>
      </c>
      <c r="AG241" s="62" t="s">
        <v>216</v>
      </c>
      <c r="AH241" s="62" t="s">
        <v>216</v>
      </c>
      <c r="AI241" s="62" t="s">
        <v>216</v>
      </c>
      <c r="AJ241" s="62" t="s">
        <v>216</v>
      </c>
      <c r="AK241" s="62" t="s">
        <v>216</v>
      </c>
      <c r="AL241" s="62" t="s">
        <v>216</v>
      </c>
      <c r="AM241" s="62" t="s">
        <v>216</v>
      </c>
      <c r="AN241" s="62" t="s">
        <v>216</v>
      </c>
      <c r="AO241" s="63" t="s">
        <v>216</v>
      </c>
    </row>
    <row r="242" spans="1:41">
      <c r="A242" s="48">
        <f t="shared" si="20"/>
        <v>240</v>
      </c>
      <c r="B242" s="49">
        <v>239</v>
      </c>
      <c r="C242" s="50">
        <f t="shared" si="21"/>
        <v>-1</v>
      </c>
      <c r="D242" s="49">
        <f>COUNTIF($L$3:$L242,$L242)</f>
        <v>12</v>
      </c>
      <c r="E242" s="51">
        <v>12</v>
      </c>
      <c r="F242" s="50" t="str">
        <f t="shared" si="22"/>
        <v>=</v>
      </c>
      <c r="G242" s="52">
        <v>2336</v>
      </c>
      <c r="H242" s="53" t="s">
        <v>756</v>
      </c>
      <c r="I242" s="53" t="s">
        <v>1109</v>
      </c>
      <c r="J242" s="53" t="s">
        <v>1107</v>
      </c>
      <c r="K242" s="54">
        <v>1982</v>
      </c>
      <c r="L242" s="64" t="s">
        <v>229</v>
      </c>
      <c r="M242" s="55" t="s">
        <v>55</v>
      </c>
      <c r="N242" s="56">
        <v>5</v>
      </c>
      <c r="O242" s="57">
        <v>588</v>
      </c>
      <c r="P242" s="57">
        <f>IFERROR( VLOOKUP($G242,Liga16_1!$B:$Q,16,0), "")</f>
        <v>746</v>
      </c>
      <c r="Q242" s="58">
        <f t="shared" si="23"/>
        <v>667</v>
      </c>
      <c r="R242" s="59">
        <f t="shared" si="25"/>
        <v>667</v>
      </c>
      <c r="S242" s="60" t="s">
        <v>216</v>
      </c>
      <c r="T242" s="61" t="s">
        <v>216</v>
      </c>
      <c r="U242" s="61" t="s">
        <v>216</v>
      </c>
      <c r="V242" s="61" t="s">
        <v>216</v>
      </c>
      <c r="W242" s="61" t="s">
        <v>216</v>
      </c>
      <c r="X242" s="61" t="s">
        <v>216</v>
      </c>
      <c r="Y242" s="61" t="s">
        <v>216</v>
      </c>
      <c r="Z242" s="61" t="s">
        <v>216</v>
      </c>
      <c r="AA242" s="61" t="s">
        <v>216</v>
      </c>
      <c r="AB242" s="62" t="s">
        <v>216</v>
      </c>
      <c r="AC242" s="63"/>
      <c r="AD242" s="62" t="s">
        <v>216</v>
      </c>
      <c r="AE242" s="62" t="s">
        <v>216</v>
      </c>
      <c r="AF242" s="67" t="s">
        <v>216</v>
      </c>
      <c r="AG242" s="62" t="s">
        <v>216</v>
      </c>
      <c r="AH242" s="62" t="s">
        <v>216</v>
      </c>
      <c r="AI242" s="62" t="s">
        <v>216</v>
      </c>
      <c r="AJ242" s="62" t="s">
        <v>216</v>
      </c>
      <c r="AK242" s="62" t="s">
        <v>216</v>
      </c>
      <c r="AL242" s="62" t="s">
        <v>216</v>
      </c>
      <c r="AM242" s="62" t="s">
        <v>216</v>
      </c>
      <c r="AN242" s="62" t="s">
        <v>216</v>
      </c>
      <c r="AO242" s="63" t="s">
        <v>216</v>
      </c>
    </row>
    <row r="243" spans="1:41">
      <c r="A243" s="48">
        <f t="shared" si="20"/>
        <v>241</v>
      </c>
      <c r="B243" s="49">
        <v>240</v>
      </c>
      <c r="C243" s="50">
        <f t="shared" si="21"/>
        <v>-1</v>
      </c>
      <c r="D243" s="49">
        <f>COUNTIF($L$3:$L243,$L243)</f>
        <v>43</v>
      </c>
      <c r="E243" s="51">
        <v>43</v>
      </c>
      <c r="F243" s="50" t="str">
        <f t="shared" si="22"/>
        <v>=</v>
      </c>
      <c r="G243" s="52">
        <v>16610</v>
      </c>
      <c r="H243" s="53" t="s">
        <v>981</v>
      </c>
      <c r="I243" s="53" t="s">
        <v>1124</v>
      </c>
      <c r="J243" s="53" t="s">
        <v>1107</v>
      </c>
      <c r="K243" s="54">
        <v>1997</v>
      </c>
      <c r="L243" s="64" t="s">
        <v>228</v>
      </c>
      <c r="M243" s="55" t="s">
        <v>52</v>
      </c>
      <c r="N243" s="56">
        <v>5</v>
      </c>
      <c r="O243" s="57">
        <v>666</v>
      </c>
      <c r="P243" s="57" t="str">
        <f>IFERROR( VLOOKUP($G243,Liga16_1!$B:$Q,16,0), "")</f>
        <v/>
      </c>
      <c r="Q243" s="58">
        <f t="shared" si="23"/>
        <v>666</v>
      </c>
      <c r="R243" s="59">
        <f t="shared" si="25"/>
        <v>666</v>
      </c>
      <c r="S243" s="60" t="s">
        <v>216</v>
      </c>
      <c r="T243" s="61" t="s">
        <v>216</v>
      </c>
      <c r="U243" s="61" t="s">
        <v>216</v>
      </c>
      <c r="V243" s="61" t="s">
        <v>216</v>
      </c>
      <c r="W243" s="61" t="s">
        <v>216</v>
      </c>
      <c r="X243" s="61" t="s">
        <v>216</v>
      </c>
      <c r="Y243" s="61">
        <v>-13</v>
      </c>
      <c r="Z243" s="61" t="s">
        <v>216</v>
      </c>
      <c r="AA243" s="61" t="s">
        <v>216</v>
      </c>
      <c r="AB243" s="62" t="s">
        <v>216</v>
      </c>
      <c r="AC243" s="63"/>
      <c r="AD243" s="62" t="s">
        <v>216</v>
      </c>
      <c r="AE243" s="62" t="s">
        <v>216</v>
      </c>
      <c r="AF243" s="67" t="s">
        <v>216</v>
      </c>
      <c r="AG243" s="62" t="s">
        <v>216</v>
      </c>
      <c r="AH243" s="62" t="s">
        <v>216</v>
      </c>
      <c r="AI243" s="62" t="s">
        <v>216</v>
      </c>
      <c r="AJ243" s="62" t="s">
        <v>216</v>
      </c>
      <c r="AK243" s="62" t="s">
        <v>216</v>
      </c>
      <c r="AL243" s="62" t="s">
        <v>216</v>
      </c>
      <c r="AM243" s="62" t="s">
        <v>216</v>
      </c>
      <c r="AN243" s="62" t="s">
        <v>216</v>
      </c>
      <c r="AO243" s="63" t="s">
        <v>216</v>
      </c>
    </row>
    <row r="244" spans="1:41">
      <c r="A244" s="48">
        <f t="shared" si="20"/>
        <v>242</v>
      </c>
      <c r="B244" s="49">
        <v>241</v>
      </c>
      <c r="C244" s="50">
        <f t="shared" si="21"/>
        <v>-1</v>
      </c>
      <c r="D244" s="49">
        <f>COUNTIF($L$3:$L244,$L244)</f>
        <v>31</v>
      </c>
      <c r="E244" s="51">
        <v>31</v>
      </c>
      <c r="F244" s="50" t="str">
        <f t="shared" si="22"/>
        <v>=</v>
      </c>
      <c r="G244" s="52">
        <v>18703</v>
      </c>
      <c r="H244" s="53" t="s">
        <v>1047</v>
      </c>
      <c r="I244" s="53" t="s">
        <v>1170</v>
      </c>
      <c r="J244" s="53" t="s">
        <v>1107</v>
      </c>
      <c r="K244" s="54">
        <v>1963</v>
      </c>
      <c r="L244" s="64" t="s">
        <v>234</v>
      </c>
      <c r="M244" s="55" t="s">
        <v>52</v>
      </c>
      <c r="N244" s="56">
        <v>5</v>
      </c>
      <c r="O244" s="57">
        <v>637.5</v>
      </c>
      <c r="P244" s="57">
        <f>IFERROR( VLOOKUP($G244,Liga16_1!$B:$Q,16,0), "")</f>
        <v>689</v>
      </c>
      <c r="Q244" s="58">
        <f t="shared" si="23"/>
        <v>663.25</v>
      </c>
      <c r="R244" s="59">
        <f t="shared" si="25"/>
        <v>663.25</v>
      </c>
      <c r="S244" s="60" t="s">
        <v>216</v>
      </c>
      <c r="T244" s="61" t="s">
        <v>216</v>
      </c>
      <c r="U244" s="61" t="s">
        <v>216</v>
      </c>
      <c r="V244" s="61" t="s">
        <v>216</v>
      </c>
      <c r="W244" s="61" t="s">
        <v>216</v>
      </c>
      <c r="X244" s="61">
        <v>-26</v>
      </c>
      <c r="Y244" s="61">
        <v>35</v>
      </c>
      <c r="Z244" s="61">
        <v>3</v>
      </c>
      <c r="AA244" s="61" t="s">
        <v>216</v>
      </c>
      <c r="AB244" s="62" t="s">
        <v>216</v>
      </c>
      <c r="AC244" s="63"/>
      <c r="AD244" s="62" t="s">
        <v>216</v>
      </c>
      <c r="AE244" s="62" t="s">
        <v>216</v>
      </c>
      <c r="AF244" s="67" t="s">
        <v>216</v>
      </c>
      <c r="AG244" s="62" t="s">
        <v>216</v>
      </c>
      <c r="AH244" s="62" t="s">
        <v>216</v>
      </c>
      <c r="AI244" s="62" t="s">
        <v>216</v>
      </c>
      <c r="AJ244" s="62" t="s">
        <v>216</v>
      </c>
      <c r="AK244" s="62" t="s">
        <v>216</v>
      </c>
      <c r="AL244" s="62" t="s">
        <v>216</v>
      </c>
      <c r="AM244" s="62" t="s">
        <v>216</v>
      </c>
      <c r="AN244" s="62" t="s">
        <v>216</v>
      </c>
      <c r="AO244" s="63" t="s">
        <v>216</v>
      </c>
    </row>
    <row r="245" spans="1:41">
      <c r="A245" s="48">
        <f t="shared" si="20"/>
        <v>243</v>
      </c>
      <c r="B245" s="49">
        <v>242</v>
      </c>
      <c r="C245" s="50">
        <f t="shared" si="21"/>
        <v>-1</v>
      </c>
      <c r="D245" s="49">
        <f>COUNTIF($L$3:$L245,$L245)</f>
        <v>32</v>
      </c>
      <c r="E245" s="51">
        <v>32</v>
      </c>
      <c r="F245" s="50" t="str">
        <f t="shared" si="22"/>
        <v>=</v>
      </c>
      <c r="G245" s="52">
        <v>6166</v>
      </c>
      <c r="H245" s="53" t="s">
        <v>1063</v>
      </c>
      <c r="I245" s="53" t="s">
        <v>1171</v>
      </c>
      <c r="J245" s="53" t="s">
        <v>1107</v>
      </c>
      <c r="K245" s="54">
        <v>1967</v>
      </c>
      <c r="L245" s="64" t="s">
        <v>234</v>
      </c>
      <c r="M245" s="55" t="s">
        <v>52</v>
      </c>
      <c r="N245" s="56">
        <v>5</v>
      </c>
      <c r="O245" s="57">
        <v>633</v>
      </c>
      <c r="P245" s="57">
        <f>IFERROR( VLOOKUP($G245,Liga16_1!$B:$Q,16,0), "")</f>
        <v>693</v>
      </c>
      <c r="Q245" s="58">
        <f t="shared" si="23"/>
        <v>663</v>
      </c>
      <c r="R245" s="59">
        <f t="shared" si="25"/>
        <v>663</v>
      </c>
      <c r="S245" s="60" t="s">
        <v>216</v>
      </c>
      <c r="T245" s="61" t="s">
        <v>216</v>
      </c>
      <c r="U245" s="61" t="s">
        <v>216</v>
      </c>
      <c r="V245" s="61" t="s">
        <v>216</v>
      </c>
      <c r="W245" s="61" t="s">
        <v>216</v>
      </c>
      <c r="X245" s="61" t="s">
        <v>216</v>
      </c>
      <c r="Y245" s="61" t="s">
        <v>216</v>
      </c>
      <c r="Z245" s="61" t="s">
        <v>216</v>
      </c>
      <c r="AA245" s="61" t="s">
        <v>216</v>
      </c>
      <c r="AB245" s="62" t="s">
        <v>216</v>
      </c>
      <c r="AC245" s="63"/>
      <c r="AD245" s="62" t="s">
        <v>216</v>
      </c>
      <c r="AE245" s="62" t="s">
        <v>216</v>
      </c>
      <c r="AF245" s="67" t="s">
        <v>216</v>
      </c>
      <c r="AG245" s="62" t="s">
        <v>216</v>
      </c>
      <c r="AH245" s="62" t="s">
        <v>216</v>
      </c>
      <c r="AI245" s="62" t="s">
        <v>216</v>
      </c>
      <c r="AJ245" s="62" t="s">
        <v>216</v>
      </c>
      <c r="AK245" s="62" t="s">
        <v>216</v>
      </c>
      <c r="AL245" s="62" t="s">
        <v>216</v>
      </c>
      <c r="AM245" s="62" t="s">
        <v>216</v>
      </c>
      <c r="AN245" s="62" t="s">
        <v>216</v>
      </c>
      <c r="AO245" s="63" t="s">
        <v>216</v>
      </c>
    </row>
    <row r="246" spans="1:41">
      <c r="A246" s="48">
        <f t="shared" si="20"/>
        <v>244</v>
      </c>
      <c r="B246" s="49">
        <v>243</v>
      </c>
      <c r="C246" s="50">
        <f t="shared" si="21"/>
        <v>-1</v>
      </c>
      <c r="D246" s="49">
        <f>COUNTIF($L$3:$L246,$L246)</f>
        <v>22</v>
      </c>
      <c r="E246" s="51">
        <v>22</v>
      </c>
      <c r="F246" s="50" t="str">
        <f t="shared" si="22"/>
        <v>=</v>
      </c>
      <c r="G246" s="52">
        <v>6977</v>
      </c>
      <c r="H246" s="53" t="s">
        <v>455</v>
      </c>
      <c r="I246" s="53" t="s">
        <v>1198</v>
      </c>
      <c r="J246" s="53" t="s">
        <v>1107</v>
      </c>
      <c r="K246" s="54">
        <v>1968</v>
      </c>
      <c r="L246" s="64" t="s">
        <v>232</v>
      </c>
      <c r="M246" s="55" t="s">
        <v>52</v>
      </c>
      <c r="N246" s="56">
        <v>5</v>
      </c>
      <c r="O246" s="57">
        <v>655.5</v>
      </c>
      <c r="P246" s="57">
        <f>IFERROR( VLOOKUP($G246,Liga16_1!$B:$Q,16,0), "")</f>
        <v>670</v>
      </c>
      <c r="Q246" s="58">
        <f t="shared" si="23"/>
        <v>662.75</v>
      </c>
      <c r="R246" s="59">
        <f t="shared" si="25"/>
        <v>662.75</v>
      </c>
      <c r="S246" s="60" t="s">
        <v>216</v>
      </c>
      <c r="T246" s="61" t="s">
        <v>216</v>
      </c>
      <c r="U246" s="61" t="s">
        <v>216</v>
      </c>
      <c r="V246" s="61" t="s">
        <v>216</v>
      </c>
      <c r="W246" s="61" t="s">
        <v>216</v>
      </c>
      <c r="X246" s="61">
        <v>0</v>
      </c>
      <c r="Y246" s="61">
        <v>11</v>
      </c>
      <c r="Z246" s="61">
        <v>4</v>
      </c>
      <c r="AA246" s="61" t="s">
        <v>216</v>
      </c>
      <c r="AB246" s="62" t="s">
        <v>216</v>
      </c>
      <c r="AC246" s="63"/>
      <c r="AD246" s="62" t="s">
        <v>216</v>
      </c>
      <c r="AE246" s="62" t="s">
        <v>216</v>
      </c>
      <c r="AF246" s="67" t="s">
        <v>216</v>
      </c>
      <c r="AG246" s="62" t="s">
        <v>216</v>
      </c>
      <c r="AH246" s="62" t="s">
        <v>216</v>
      </c>
      <c r="AI246" s="62" t="s">
        <v>216</v>
      </c>
      <c r="AJ246" s="62" t="s">
        <v>216</v>
      </c>
      <c r="AK246" s="62" t="s">
        <v>216</v>
      </c>
      <c r="AL246" s="62" t="s">
        <v>216</v>
      </c>
      <c r="AM246" s="62" t="s">
        <v>216</v>
      </c>
      <c r="AN246" s="62" t="s">
        <v>216</v>
      </c>
      <c r="AO246" s="63" t="s">
        <v>216</v>
      </c>
    </row>
    <row r="247" spans="1:41">
      <c r="A247" s="48">
        <f t="shared" si="20"/>
        <v>245</v>
      </c>
      <c r="B247" s="49">
        <v>244</v>
      </c>
      <c r="C247" s="50">
        <f t="shared" si="21"/>
        <v>-1</v>
      </c>
      <c r="D247" s="49">
        <f>COUNTIF($L$3:$L247,$L247)</f>
        <v>23</v>
      </c>
      <c r="E247" s="51">
        <v>23</v>
      </c>
      <c r="F247" s="50" t="str">
        <f t="shared" si="22"/>
        <v>=</v>
      </c>
      <c r="G247" s="52">
        <v>10613</v>
      </c>
      <c r="H247" s="53" t="s">
        <v>837</v>
      </c>
      <c r="I247" s="53" t="s">
        <v>1115</v>
      </c>
      <c r="J247" s="53" t="s">
        <v>1107</v>
      </c>
      <c r="K247" s="54">
        <v>1971</v>
      </c>
      <c r="L247" s="64" t="s">
        <v>232</v>
      </c>
      <c r="M247" s="55" t="s">
        <v>52</v>
      </c>
      <c r="N247" s="56">
        <v>5</v>
      </c>
      <c r="O247" s="57">
        <v>662.5</v>
      </c>
      <c r="P247" s="57" t="str">
        <f>IFERROR( VLOOKUP($G247,Liga16_1!$B:$Q,16,0), "")</f>
        <v/>
      </c>
      <c r="Q247" s="58">
        <f t="shared" si="23"/>
        <v>662.5</v>
      </c>
      <c r="R247" s="59">
        <f t="shared" si="25"/>
        <v>662.5</v>
      </c>
      <c r="S247" s="60" t="s">
        <v>216</v>
      </c>
      <c r="T247" s="61" t="s">
        <v>216</v>
      </c>
      <c r="U247" s="61" t="s">
        <v>216</v>
      </c>
      <c r="V247" s="61" t="s">
        <v>216</v>
      </c>
      <c r="W247" s="61" t="s">
        <v>216</v>
      </c>
      <c r="X247" s="61" t="s">
        <v>216</v>
      </c>
      <c r="Y247" s="61" t="s">
        <v>216</v>
      </c>
      <c r="Z247" s="61" t="s">
        <v>216</v>
      </c>
      <c r="AA247" s="61" t="s">
        <v>216</v>
      </c>
      <c r="AB247" s="62" t="s">
        <v>216</v>
      </c>
      <c r="AC247" s="63"/>
      <c r="AD247" s="62" t="s">
        <v>216</v>
      </c>
      <c r="AE247" s="62" t="s">
        <v>216</v>
      </c>
      <c r="AF247" s="67" t="s">
        <v>216</v>
      </c>
      <c r="AG247" s="62" t="s">
        <v>216</v>
      </c>
      <c r="AH247" s="62" t="s">
        <v>216</v>
      </c>
      <c r="AI247" s="62" t="s">
        <v>216</v>
      </c>
      <c r="AJ247" s="62" t="s">
        <v>216</v>
      </c>
      <c r="AK247" s="62" t="s">
        <v>216</v>
      </c>
      <c r="AL247" s="62" t="s">
        <v>216</v>
      </c>
      <c r="AM247" s="62" t="s">
        <v>216</v>
      </c>
      <c r="AN247" s="62" t="s">
        <v>216</v>
      </c>
      <c r="AO247" s="63" t="s">
        <v>216</v>
      </c>
    </row>
    <row r="248" spans="1:41">
      <c r="A248" s="48">
        <f t="shared" si="20"/>
        <v>246</v>
      </c>
      <c r="B248" s="49">
        <v>245</v>
      </c>
      <c r="C248" s="50">
        <f t="shared" si="21"/>
        <v>-1</v>
      </c>
      <c r="D248" s="49">
        <f>COUNTIF($L$3:$L248,$L248)</f>
        <v>33</v>
      </c>
      <c r="E248" s="51">
        <v>33</v>
      </c>
      <c r="F248" s="50" t="str">
        <f t="shared" si="22"/>
        <v>=</v>
      </c>
      <c r="G248" s="52">
        <v>50150</v>
      </c>
      <c r="H248" s="53" t="s">
        <v>851</v>
      </c>
      <c r="I248" s="53" t="s">
        <v>1136</v>
      </c>
      <c r="J248" s="53" t="s">
        <v>1107</v>
      </c>
      <c r="K248" s="54">
        <v>1966</v>
      </c>
      <c r="L248" s="64" t="s">
        <v>234</v>
      </c>
      <c r="M248" s="55" t="s">
        <v>52</v>
      </c>
      <c r="N248" s="56">
        <v>5</v>
      </c>
      <c r="O248" s="57">
        <v>603</v>
      </c>
      <c r="P248" s="57">
        <f>IFERROR( VLOOKUP($G248,Liga16_1!$B:$Q,16,0), "")</f>
        <v>720</v>
      </c>
      <c r="Q248" s="58">
        <f t="shared" si="23"/>
        <v>661.5</v>
      </c>
      <c r="R248" s="59">
        <f t="shared" si="25"/>
        <v>661.5</v>
      </c>
      <c r="S248" s="60" t="s">
        <v>216</v>
      </c>
      <c r="T248" s="61" t="s">
        <v>216</v>
      </c>
      <c r="U248" s="61" t="s">
        <v>216</v>
      </c>
      <c r="V248" s="61" t="s">
        <v>216</v>
      </c>
      <c r="W248" s="61" t="s">
        <v>216</v>
      </c>
      <c r="X248" s="61" t="s">
        <v>216</v>
      </c>
      <c r="Y248" s="61" t="s">
        <v>216</v>
      </c>
      <c r="Z248" s="61" t="s">
        <v>216</v>
      </c>
      <c r="AA248" s="61" t="s">
        <v>216</v>
      </c>
      <c r="AB248" s="62" t="s">
        <v>216</v>
      </c>
      <c r="AC248" s="63"/>
      <c r="AD248" s="62" t="s">
        <v>216</v>
      </c>
      <c r="AE248" s="62" t="s">
        <v>216</v>
      </c>
      <c r="AF248" s="67" t="s">
        <v>216</v>
      </c>
      <c r="AG248" s="62" t="s">
        <v>216</v>
      </c>
      <c r="AH248" s="62" t="s">
        <v>216</v>
      </c>
      <c r="AI248" s="62" t="s">
        <v>216</v>
      </c>
      <c r="AJ248" s="62" t="s">
        <v>216</v>
      </c>
      <c r="AK248" s="62" t="s">
        <v>216</v>
      </c>
      <c r="AL248" s="62" t="s">
        <v>216</v>
      </c>
      <c r="AM248" s="62" t="s">
        <v>216</v>
      </c>
      <c r="AN248" s="62" t="s">
        <v>216</v>
      </c>
      <c r="AO248" s="63" t="s">
        <v>216</v>
      </c>
    </row>
    <row r="249" spans="1:41">
      <c r="A249" s="48">
        <f t="shared" si="20"/>
        <v>247</v>
      </c>
      <c r="B249" s="49">
        <v>249</v>
      </c>
      <c r="C249" s="50">
        <f t="shared" si="21"/>
        <v>2</v>
      </c>
      <c r="D249" s="49">
        <f>COUNTIF($L$3:$L249,$L249)</f>
        <v>1</v>
      </c>
      <c r="E249" s="51">
        <v>1</v>
      </c>
      <c r="F249" s="50" t="str">
        <f t="shared" si="22"/>
        <v>=</v>
      </c>
      <c r="G249" s="52">
        <v>353</v>
      </c>
      <c r="H249" s="53" t="s">
        <v>800</v>
      </c>
      <c r="I249" s="53" t="s">
        <v>1149</v>
      </c>
      <c r="J249" s="53" t="s">
        <v>1107</v>
      </c>
      <c r="K249" s="54">
        <v>1954</v>
      </c>
      <c r="L249" s="64" t="s">
        <v>236</v>
      </c>
      <c r="M249" s="55" t="s">
        <v>55</v>
      </c>
      <c r="N249" s="56">
        <v>5</v>
      </c>
      <c r="O249" s="57">
        <v>611.5</v>
      </c>
      <c r="P249" s="57">
        <f>IFERROR( VLOOKUP($G249,Liga16_1!$B:$Q,16,0), "")</f>
        <v>611</v>
      </c>
      <c r="Q249" s="58">
        <f t="shared" si="23"/>
        <v>660.25</v>
      </c>
      <c r="R249" s="59">
        <f t="shared" si="25"/>
        <v>611.25</v>
      </c>
      <c r="S249" s="60" t="s">
        <v>216</v>
      </c>
      <c r="T249" s="61" t="s">
        <v>216</v>
      </c>
      <c r="U249" s="61">
        <v>5</v>
      </c>
      <c r="V249" s="61" t="s">
        <v>216</v>
      </c>
      <c r="W249" s="61">
        <v>30</v>
      </c>
      <c r="X249" s="61" t="s">
        <v>216</v>
      </c>
      <c r="Y249" s="61" t="s">
        <v>216</v>
      </c>
      <c r="Z249" s="61" t="s">
        <v>216</v>
      </c>
      <c r="AA249" s="61" t="s">
        <v>216</v>
      </c>
      <c r="AB249" s="62">
        <v>7</v>
      </c>
      <c r="AC249" s="63"/>
      <c r="AD249" s="62" t="s">
        <v>216</v>
      </c>
      <c r="AE249" s="62" t="s">
        <v>216</v>
      </c>
      <c r="AF249" s="67" t="s">
        <v>216</v>
      </c>
      <c r="AG249" s="62" t="s">
        <v>216</v>
      </c>
      <c r="AH249" s="62" t="s">
        <v>216</v>
      </c>
      <c r="AI249" s="62" t="s">
        <v>216</v>
      </c>
      <c r="AJ249" s="62" t="s">
        <v>216</v>
      </c>
      <c r="AK249" s="62">
        <v>42</v>
      </c>
      <c r="AL249" s="62" t="s">
        <v>216</v>
      </c>
      <c r="AM249" s="62" t="s">
        <v>216</v>
      </c>
      <c r="AN249" s="62" t="s">
        <v>216</v>
      </c>
      <c r="AO249" s="63" t="s">
        <v>216</v>
      </c>
    </row>
    <row r="250" spans="1:41">
      <c r="A250" s="48">
        <f t="shared" si="20"/>
        <v>248</v>
      </c>
      <c r="B250" s="49">
        <v>246</v>
      </c>
      <c r="C250" s="50">
        <f t="shared" si="21"/>
        <v>-2</v>
      </c>
      <c r="D250" s="49">
        <f>COUNTIF($L$3:$L250,$L250)</f>
        <v>4</v>
      </c>
      <c r="E250" s="51">
        <v>4</v>
      </c>
      <c r="F250" s="50" t="str">
        <f t="shared" si="22"/>
        <v>=</v>
      </c>
      <c r="G250" s="52">
        <v>18515</v>
      </c>
      <c r="H250" s="53" t="s">
        <v>615</v>
      </c>
      <c r="I250" s="53" t="s">
        <v>1168</v>
      </c>
      <c r="J250" s="53" t="s">
        <v>1107</v>
      </c>
      <c r="K250" s="54">
        <v>2002</v>
      </c>
      <c r="L250" s="64" t="s">
        <v>223</v>
      </c>
      <c r="M250" s="55" t="s">
        <v>55</v>
      </c>
      <c r="N250" s="56">
        <v>5</v>
      </c>
      <c r="O250" s="57">
        <v>613</v>
      </c>
      <c r="P250" s="57">
        <f>IFERROR( VLOOKUP($G250,Liga16_1!$B:$Q,16,0), "")</f>
        <v>528</v>
      </c>
      <c r="Q250" s="58">
        <f t="shared" si="23"/>
        <v>659.5</v>
      </c>
      <c r="R250" s="59">
        <f t="shared" si="25"/>
        <v>570.5</v>
      </c>
      <c r="S250" s="60" t="s">
        <v>216</v>
      </c>
      <c r="T250" s="61" t="s">
        <v>216</v>
      </c>
      <c r="U250" s="61" t="s">
        <v>216</v>
      </c>
      <c r="V250" s="61" t="s">
        <v>216</v>
      </c>
      <c r="W250" s="61">
        <v>2</v>
      </c>
      <c r="X250" s="61" t="s">
        <v>216</v>
      </c>
      <c r="Y250" s="61" t="s">
        <v>216</v>
      </c>
      <c r="Z250" s="61">
        <v>11</v>
      </c>
      <c r="AA250" s="61" t="s">
        <v>216</v>
      </c>
      <c r="AB250" s="62">
        <v>4</v>
      </c>
      <c r="AC250" s="63"/>
      <c r="AD250" s="62" t="s">
        <v>216</v>
      </c>
      <c r="AE250" s="62" t="s">
        <v>216</v>
      </c>
      <c r="AF250" s="67" t="s">
        <v>216</v>
      </c>
      <c r="AG250" s="62">
        <v>32</v>
      </c>
      <c r="AH250" s="62">
        <v>53</v>
      </c>
      <c r="AI250" s="62" t="s">
        <v>216</v>
      </c>
      <c r="AJ250" s="62" t="s">
        <v>216</v>
      </c>
      <c r="AK250" s="62" t="s">
        <v>216</v>
      </c>
      <c r="AL250" s="62" t="s">
        <v>216</v>
      </c>
      <c r="AM250" s="62" t="s">
        <v>216</v>
      </c>
      <c r="AN250" s="62" t="s">
        <v>216</v>
      </c>
      <c r="AO250" s="63" t="s">
        <v>216</v>
      </c>
    </row>
    <row r="251" spans="1:41">
      <c r="A251" s="48">
        <f t="shared" si="20"/>
        <v>249</v>
      </c>
      <c r="B251" s="49">
        <v>247</v>
      </c>
      <c r="C251" s="50">
        <f t="shared" si="21"/>
        <v>-2</v>
      </c>
      <c r="D251" s="49">
        <f>COUNTIF($L$3:$L251,$L251)</f>
        <v>9</v>
      </c>
      <c r="E251" s="51">
        <v>8</v>
      </c>
      <c r="F251" s="50">
        <f t="shared" si="22"/>
        <v>-1</v>
      </c>
      <c r="G251" s="52">
        <v>350</v>
      </c>
      <c r="H251" s="53" t="s">
        <v>847</v>
      </c>
      <c r="I251" s="53" t="s">
        <v>1119</v>
      </c>
      <c r="J251" s="53" t="s">
        <v>1107</v>
      </c>
      <c r="K251" s="54">
        <v>1954</v>
      </c>
      <c r="L251" s="64" t="s">
        <v>237</v>
      </c>
      <c r="M251" s="55" t="s">
        <v>52</v>
      </c>
      <c r="N251" s="56">
        <v>5</v>
      </c>
      <c r="O251" s="57">
        <v>655</v>
      </c>
      <c r="P251" s="57" t="str">
        <f>IFERROR( VLOOKUP($G251,Liga16_1!$B:$Q,16,0), "")</f>
        <v/>
      </c>
      <c r="Q251" s="58">
        <f t="shared" si="23"/>
        <v>655</v>
      </c>
      <c r="R251" s="59">
        <f t="shared" si="25"/>
        <v>655</v>
      </c>
      <c r="S251" s="60" t="s">
        <v>216</v>
      </c>
      <c r="T251" s="61" t="s">
        <v>216</v>
      </c>
      <c r="U251" s="61" t="s">
        <v>216</v>
      </c>
      <c r="V251" s="61" t="s">
        <v>216</v>
      </c>
      <c r="W251" s="61" t="s">
        <v>216</v>
      </c>
      <c r="X251" s="61" t="s">
        <v>216</v>
      </c>
      <c r="Y251" s="61" t="s">
        <v>216</v>
      </c>
      <c r="Z251" s="61" t="s">
        <v>216</v>
      </c>
      <c r="AA251" s="61" t="s">
        <v>216</v>
      </c>
      <c r="AB251" s="62" t="s">
        <v>216</v>
      </c>
      <c r="AC251" s="63"/>
      <c r="AD251" s="62" t="s">
        <v>216</v>
      </c>
      <c r="AE251" s="62" t="s">
        <v>216</v>
      </c>
      <c r="AF251" s="67" t="s">
        <v>216</v>
      </c>
      <c r="AG251" s="62" t="s">
        <v>216</v>
      </c>
      <c r="AH251" s="62" t="s">
        <v>216</v>
      </c>
      <c r="AI251" s="62" t="s">
        <v>216</v>
      </c>
      <c r="AJ251" s="62" t="s">
        <v>216</v>
      </c>
      <c r="AK251" s="62" t="s">
        <v>216</v>
      </c>
      <c r="AL251" s="62" t="s">
        <v>216</v>
      </c>
      <c r="AM251" s="62" t="s">
        <v>216</v>
      </c>
      <c r="AN251" s="62" t="s">
        <v>216</v>
      </c>
      <c r="AO251" s="63" t="s">
        <v>216</v>
      </c>
    </row>
    <row r="252" spans="1:41">
      <c r="A252" s="48">
        <f t="shared" si="20"/>
        <v>250</v>
      </c>
      <c r="B252" s="49">
        <v>248</v>
      </c>
      <c r="C252" s="50">
        <f t="shared" si="21"/>
        <v>-2</v>
      </c>
      <c r="D252" s="49">
        <f>COUNTIF($L$3:$L252,$L252)</f>
        <v>64</v>
      </c>
      <c r="E252" s="51">
        <v>64</v>
      </c>
      <c r="F252" s="50" t="str">
        <f t="shared" si="22"/>
        <v>=</v>
      </c>
      <c r="G252" s="52">
        <v>7593</v>
      </c>
      <c r="H252" s="53" t="s">
        <v>1046</v>
      </c>
      <c r="I252" s="53" t="s">
        <v>1171</v>
      </c>
      <c r="J252" s="53" t="s">
        <v>1107</v>
      </c>
      <c r="K252" s="54">
        <v>1990</v>
      </c>
      <c r="L252" s="64" t="s">
        <v>230</v>
      </c>
      <c r="M252" s="55" t="s">
        <v>52</v>
      </c>
      <c r="N252" s="56">
        <v>5</v>
      </c>
      <c r="O252" s="57"/>
      <c r="P252" s="57">
        <f>IFERROR( VLOOKUP($G252,Liga16_1!$B:$Q,16,0), "")</f>
        <v>654</v>
      </c>
      <c r="Q252" s="58">
        <f t="shared" si="23"/>
        <v>654</v>
      </c>
      <c r="R252" s="59">
        <f t="shared" si="25"/>
        <v>654</v>
      </c>
      <c r="S252" s="60" t="s">
        <v>216</v>
      </c>
      <c r="T252" s="61" t="s">
        <v>216</v>
      </c>
      <c r="U252" s="61" t="s">
        <v>216</v>
      </c>
      <c r="V252" s="61" t="s">
        <v>216</v>
      </c>
      <c r="W252" s="61" t="s">
        <v>216</v>
      </c>
      <c r="X252" s="61"/>
      <c r="Y252" s="61"/>
      <c r="Z252" s="61"/>
      <c r="AA252" s="61"/>
      <c r="AB252" s="62" t="s">
        <v>216</v>
      </c>
      <c r="AC252" s="63"/>
      <c r="AD252" s="62" t="s">
        <v>216</v>
      </c>
      <c r="AE252" s="62" t="s">
        <v>216</v>
      </c>
      <c r="AF252" s="67" t="s">
        <v>216</v>
      </c>
      <c r="AG252" s="62" t="s">
        <v>216</v>
      </c>
      <c r="AH252" s="62" t="s">
        <v>216</v>
      </c>
      <c r="AI252" s="62" t="s">
        <v>216</v>
      </c>
      <c r="AJ252" s="62" t="s">
        <v>216</v>
      </c>
      <c r="AK252" s="62" t="s">
        <v>216</v>
      </c>
      <c r="AL252" s="62" t="s">
        <v>216</v>
      </c>
      <c r="AM252" s="62" t="s">
        <v>216</v>
      </c>
      <c r="AN252" s="62" t="s">
        <v>216</v>
      </c>
      <c r="AO252" s="63" t="s">
        <v>216</v>
      </c>
    </row>
    <row r="253" spans="1:41">
      <c r="A253" s="48">
        <f t="shared" si="20"/>
        <v>251</v>
      </c>
      <c r="B253" s="49">
        <v>250</v>
      </c>
      <c r="C253" s="50">
        <f t="shared" si="21"/>
        <v>-1</v>
      </c>
      <c r="D253" s="49">
        <f>COUNTIF($L$3:$L253,$L253)</f>
        <v>65</v>
      </c>
      <c r="E253" s="51">
        <v>65</v>
      </c>
      <c r="F253" s="50" t="str">
        <f t="shared" si="22"/>
        <v>=</v>
      </c>
      <c r="G253" s="52">
        <v>3504</v>
      </c>
      <c r="H253" s="53" t="s">
        <v>1199</v>
      </c>
      <c r="I253" s="53" t="s">
        <v>1119</v>
      </c>
      <c r="J253" s="53" t="s">
        <v>1107</v>
      </c>
      <c r="K253" s="54">
        <v>1990</v>
      </c>
      <c r="L253" s="64" t="s">
        <v>230</v>
      </c>
      <c r="M253" s="55" t="s">
        <v>52</v>
      </c>
      <c r="N253" s="56">
        <v>5</v>
      </c>
      <c r="O253" s="57">
        <v>653</v>
      </c>
      <c r="P253" s="57" t="str">
        <f>IFERROR( VLOOKUP($G253,Liga16_1!$B:$Q,16,0), "")</f>
        <v/>
      </c>
      <c r="Q253" s="58">
        <f t="shared" si="23"/>
        <v>653</v>
      </c>
      <c r="R253" s="59">
        <f t="shared" si="25"/>
        <v>653</v>
      </c>
      <c r="S253" s="60" t="s">
        <v>216</v>
      </c>
      <c r="T253" s="61">
        <v>-64</v>
      </c>
      <c r="U253" s="61" t="s">
        <v>216</v>
      </c>
      <c r="V253" s="61" t="s">
        <v>216</v>
      </c>
      <c r="W253" s="61" t="s">
        <v>216</v>
      </c>
      <c r="X253" s="61" t="s">
        <v>216</v>
      </c>
      <c r="Y253" s="61" t="s">
        <v>216</v>
      </c>
      <c r="Z253" s="61" t="s">
        <v>216</v>
      </c>
      <c r="AA253" s="61" t="s">
        <v>216</v>
      </c>
      <c r="AB253" s="62" t="s">
        <v>216</v>
      </c>
      <c r="AC253" s="63"/>
      <c r="AD253" s="62" t="s">
        <v>216</v>
      </c>
      <c r="AE253" s="62" t="s">
        <v>216</v>
      </c>
      <c r="AF253" s="67" t="s">
        <v>216</v>
      </c>
      <c r="AG253" s="62" t="s">
        <v>216</v>
      </c>
      <c r="AH253" s="62" t="s">
        <v>216</v>
      </c>
      <c r="AI253" s="62" t="s">
        <v>216</v>
      </c>
      <c r="AJ253" s="62" t="s">
        <v>216</v>
      </c>
      <c r="AK253" s="62" t="s">
        <v>216</v>
      </c>
      <c r="AL253" s="62" t="s">
        <v>216</v>
      </c>
      <c r="AM253" s="62" t="s">
        <v>216</v>
      </c>
      <c r="AN253" s="62" t="s">
        <v>216</v>
      </c>
      <c r="AO253" s="63" t="s">
        <v>216</v>
      </c>
    </row>
    <row r="254" spans="1:41">
      <c r="A254" s="48">
        <f t="shared" si="20"/>
        <v>252</v>
      </c>
      <c r="B254" s="49">
        <v>252</v>
      </c>
      <c r="C254" s="50" t="str">
        <f t="shared" si="21"/>
        <v>=</v>
      </c>
      <c r="D254" s="49">
        <f>COUNTIF($L$3:$L254,$L254)</f>
        <v>34</v>
      </c>
      <c r="E254" s="51">
        <v>34</v>
      </c>
      <c r="F254" s="50" t="str">
        <f t="shared" si="22"/>
        <v>=</v>
      </c>
      <c r="G254" s="52">
        <v>6466</v>
      </c>
      <c r="H254" s="53" t="s">
        <v>1101</v>
      </c>
      <c r="I254" s="53" t="s">
        <v>1119</v>
      </c>
      <c r="J254" s="53" t="s">
        <v>1107</v>
      </c>
      <c r="K254" s="54">
        <v>1964</v>
      </c>
      <c r="L254" s="64" t="s">
        <v>234</v>
      </c>
      <c r="M254" s="55" t="s">
        <v>52</v>
      </c>
      <c r="N254" s="56">
        <v>5</v>
      </c>
      <c r="O254" s="57">
        <v>642</v>
      </c>
      <c r="P254" s="57" t="str">
        <f>IFERROR( VLOOKUP($G254,Liga16_1!$B:$Q,16,0), "")</f>
        <v/>
      </c>
      <c r="Q254" s="58">
        <f t="shared" si="23"/>
        <v>642</v>
      </c>
      <c r="R254" s="59">
        <f t="shared" si="25"/>
        <v>642</v>
      </c>
      <c r="S254" s="60" t="s">
        <v>216</v>
      </c>
      <c r="T254" s="61">
        <v>-22</v>
      </c>
      <c r="U254" s="61" t="s">
        <v>216</v>
      </c>
      <c r="V254" s="61" t="s">
        <v>216</v>
      </c>
      <c r="W254" s="61" t="s">
        <v>216</v>
      </c>
      <c r="X254" s="61" t="s">
        <v>216</v>
      </c>
      <c r="Y254" s="61" t="s">
        <v>216</v>
      </c>
      <c r="Z254" s="61" t="s">
        <v>216</v>
      </c>
      <c r="AA254" s="61" t="s">
        <v>216</v>
      </c>
      <c r="AB254" s="62" t="s">
        <v>216</v>
      </c>
      <c r="AC254" s="63"/>
      <c r="AD254" s="62" t="s">
        <v>216</v>
      </c>
      <c r="AE254" s="62" t="s">
        <v>216</v>
      </c>
      <c r="AF254" s="67" t="s">
        <v>216</v>
      </c>
      <c r="AG254" s="62" t="s">
        <v>216</v>
      </c>
      <c r="AH254" s="62" t="s">
        <v>216</v>
      </c>
      <c r="AI254" s="62" t="s">
        <v>216</v>
      </c>
      <c r="AJ254" s="62" t="s">
        <v>216</v>
      </c>
      <c r="AK254" s="62" t="s">
        <v>216</v>
      </c>
      <c r="AL254" s="62" t="s">
        <v>216</v>
      </c>
      <c r="AM254" s="62" t="s">
        <v>216</v>
      </c>
      <c r="AN254" s="62" t="s">
        <v>216</v>
      </c>
      <c r="AO254" s="63" t="s">
        <v>216</v>
      </c>
    </row>
    <row r="255" spans="1:41">
      <c r="A255" s="48">
        <f t="shared" si="20"/>
        <v>253</v>
      </c>
      <c r="B255" s="49">
        <v>253</v>
      </c>
      <c r="C255" s="50" t="str">
        <f t="shared" si="21"/>
        <v>=</v>
      </c>
      <c r="D255" s="49">
        <f>COUNTIF($L$3:$L255,$L255)</f>
        <v>10</v>
      </c>
      <c r="E255" s="51">
        <v>10</v>
      </c>
      <c r="F255" s="50" t="str">
        <f t="shared" si="22"/>
        <v>=</v>
      </c>
      <c r="G255" s="52">
        <v>7775</v>
      </c>
      <c r="H255" s="53" t="s">
        <v>554</v>
      </c>
      <c r="I255" s="53" t="s">
        <v>1161</v>
      </c>
      <c r="J255" s="53" t="s">
        <v>1107</v>
      </c>
      <c r="K255" s="54">
        <v>1956</v>
      </c>
      <c r="L255" s="64" t="s">
        <v>237</v>
      </c>
      <c r="M255" s="55" t="s">
        <v>52</v>
      </c>
      <c r="N255" s="56">
        <v>5</v>
      </c>
      <c r="O255" s="57">
        <v>641.5</v>
      </c>
      <c r="P255" s="57" t="str">
        <f>IFERROR( VLOOKUP($G255,Liga16_1!$B:$Q,16,0), "")</f>
        <v/>
      </c>
      <c r="Q255" s="58">
        <f t="shared" si="23"/>
        <v>641.5</v>
      </c>
      <c r="R255" s="59">
        <f t="shared" si="25"/>
        <v>641.5</v>
      </c>
      <c r="S255" s="60" t="s">
        <v>216</v>
      </c>
      <c r="T255" s="61" t="s">
        <v>216</v>
      </c>
      <c r="U255" s="61" t="s">
        <v>216</v>
      </c>
      <c r="V255" s="61" t="s">
        <v>216</v>
      </c>
      <c r="W255" s="61">
        <v>24</v>
      </c>
      <c r="X255" s="61" t="s">
        <v>216</v>
      </c>
      <c r="Y255" s="61" t="s">
        <v>216</v>
      </c>
      <c r="Z255" s="61" t="s">
        <v>216</v>
      </c>
      <c r="AA255" s="61" t="s">
        <v>216</v>
      </c>
      <c r="AB255" s="62" t="s">
        <v>216</v>
      </c>
      <c r="AC255" s="63"/>
      <c r="AD255" s="62" t="s">
        <v>216</v>
      </c>
      <c r="AE255" s="62" t="s">
        <v>216</v>
      </c>
      <c r="AF255" s="67" t="s">
        <v>216</v>
      </c>
      <c r="AG255" s="62" t="s">
        <v>216</v>
      </c>
      <c r="AH255" s="62" t="s">
        <v>216</v>
      </c>
      <c r="AI255" s="62" t="s">
        <v>216</v>
      </c>
      <c r="AJ255" s="62" t="s">
        <v>216</v>
      </c>
      <c r="AK255" s="62" t="s">
        <v>216</v>
      </c>
      <c r="AL255" s="62" t="s">
        <v>216</v>
      </c>
      <c r="AM255" s="62" t="s">
        <v>216</v>
      </c>
      <c r="AN255" s="62" t="s">
        <v>216</v>
      </c>
      <c r="AO255" s="63" t="s">
        <v>216</v>
      </c>
    </row>
    <row r="256" spans="1:41">
      <c r="A256" s="48">
        <f t="shared" si="20"/>
        <v>254</v>
      </c>
      <c r="B256" s="49">
        <v>254</v>
      </c>
      <c r="C256" s="50" t="str">
        <f t="shared" si="21"/>
        <v>=</v>
      </c>
      <c r="D256" s="49">
        <f>COUNTIF($L$3:$L256,$L256)</f>
        <v>5</v>
      </c>
      <c r="E256" s="51">
        <v>5</v>
      </c>
      <c r="F256" s="50" t="str">
        <f t="shared" si="22"/>
        <v>=</v>
      </c>
      <c r="G256" s="52">
        <v>18412</v>
      </c>
      <c r="H256" s="53" t="s">
        <v>917</v>
      </c>
      <c r="I256" s="53" t="s">
        <v>1106</v>
      </c>
      <c r="J256" s="53" t="s">
        <v>1107</v>
      </c>
      <c r="K256" s="54">
        <v>2003</v>
      </c>
      <c r="L256" s="64" t="s">
        <v>223</v>
      </c>
      <c r="M256" s="55" t="s">
        <v>55</v>
      </c>
      <c r="N256" s="56">
        <v>5</v>
      </c>
      <c r="O256" s="57">
        <v>592</v>
      </c>
      <c r="P256" s="57">
        <f>IFERROR( VLOOKUP($G256,Liga16_1!$B:$Q,16,0), "")</f>
        <v>740</v>
      </c>
      <c r="Q256" s="58">
        <f t="shared" si="23"/>
        <v>641</v>
      </c>
      <c r="R256" s="59">
        <f t="shared" si="25"/>
        <v>666</v>
      </c>
      <c r="S256" s="60" t="s">
        <v>216</v>
      </c>
      <c r="T256" s="61" t="s">
        <v>216</v>
      </c>
      <c r="U256" s="61" t="s">
        <v>216</v>
      </c>
      <c r="V256" s="61" t="s">
        <v>216</v>
      </c>
      <c r="W256" s="61">
        <v>-6</v>
      </c>
      <c r="X256" s="61">
        <v>25</v>
      </c>
      <c r="Y256" s="61">
        <v>32</v>
      </c>
      <c r="Z256" s="61" t="s">
        <v>216</v>
      </c>
      <c r="AA256" s="61" t="s">
        <v>216</v>
      </c>
      <c r="AB256" s="62" t="s">
        <v>216</v>
      </c>
      <c r="AC256" s="63"/>
      <c r="AD256" s="62" t="s">
        <v>216</v>
      </c>
      <c r="AE256" s="62" t="s">
        <v>216</v>
      </c>
      <c r="AF256" s="67" t="s">
        <v>216</v>
      </c>
      <c r="AG256" s="62">
        <v>39</v>
      </c>
      <c r="AH256" s="62" t="s">
        <v>216</v>
      </c>
      <c r="AI256" s="62" t="s">
        <v>216</v>
      </c>
      <c r="AJ256" s="62" t="s">
        <v>216</v>
      </c>
      <c r="AK256" s="62" t="s">
        <v>216</v>
      </c>
      <c r="AL256" s="62" t="s">
        <v>216</v>
      </c>
      <c r="AM256" s="62" t="s">
        <v>216</v>
      </c>
      <c r="AN256" s="62" t="s">
        <v>216</v>
      </c>
      <c r="AO256" s="63">
        <v>-64</v>
      </c>
    </row>
    <row r="257" spans="1:41">
      <c r="A257" s="48">
        <f t="shared" si="20"/>
        <v>255</v>
      </c>
      <c r="B257" s="49">
        <v>255</v>
      </c>
      <c r="C257" s="50" t="str">
        <f t="shared" si="21"/>
        <v>=</v>
      </c>
      <c r="D257" s="49">
        <f>COUNTIF($L$3:$L257,$L257)</f>
        <v>12</v>
      </c>
      <c r="E257" s="51">
        <v>12</v>
      </c>
      <c r="F257" s="50" t="str">
        <f t="shared" si="22"/>
        <v>=</v>
      </c>
      <c r="G257" s="52">
        <v>15595</v>
      </c>
      <c r="H257" s="53" t="s">
        <v>813</v>
      </c>
      <c r="I257" s="53" t="s">
        <v>1119</v>
      </c>
      <c r="J257" s="53" t="s">
        <v>1107</v>
      </c>
      <c r="K257" s="54">
        <v>2001</v>
      </c>
      <c r="L257" s="64" t="s">
        <v>225</v>
      </c>
      <c r="M257" s="55" t="s">
        <v>55</v>
      </c>
      <c r="N257" s="56">
        <v>5</v>
      </c>
      <c r="O257" s="57">
        <v>594.5</v>
      </c>
      <c r="P257" s="57" t="str">
        <f>IFERROR( VLOOKUP($G257,Liga16_1!$B:$Q,16,0), "")</f>
        <v/>
      </c>
      <c r="Q257" s="58">
        <f t="shared" si="23"/>
        <v>639.5</v>
      </c>
      <c r="R257" s="59">
        <f t="shared" si="25"/>
        <v>594.5</v>
      </c>
      <c r="S257" s="60" t="s">
        <v>216</v>
      </c>
      <c r="T257" s="61">
        <v>-1</v>
      </c>
      <c r="U257" s="61" t="s">
        <v>216</v>
      </c>
      <c r="V257" s="61" t="s">
        <v>216</v>
      </c>
      <c r="W257" s="61" t="s">
        <v>216</v>
      </c>
      <c r="X257" s="61" t="s">
        <v>216</v>
      </c>
      <c r="Y257" s="61" t="s">
        <v>216</v>
      </c>
      <c r="Z257" s="61">
        <v>-37</v>
      </c>
      <c r="AA257" s="61">
        <v>49</v>
      </c>
      <c r="AB257" s="62" t="s">
        <v>216</v>
      </c>
      <c r="AC257" s="63"/>
      <c r="AD257" s="62" t="s">
        <v>216</v>
      </c>
      <c r="AE257" s="62" t="s">
        <v>216</v>
      </c>
      <c r="AF257" s="67" t="s">
        <v>216</v>
      </c>
      <c r="AG257" s="62" t="s">
        <v>216</v>
      </c>
      <c r="AH257" s="62">
        <v>8</v>
      </c>
      <c r="AI257" s="62">
        <v>25</v>
      </c>
      <c r="AJ257" s="62" t="s">
        <v>216</v>
      </c>
      <c r="AK257" s="62" t="s">
        <v>216</v>
      </c>
      <c r="AL257" s="62" t="s">
        <v>216</v>
      </c>
      <c r="AM257" s="62" t="s">
        <v>216</v>
      </c>
      <c r="AN257" s="62" t="s">
        <v>216</v>
      </c>
      <c r="AO257" s="63">
        <v>12</v>
      </c>
    </row>
    <row r="258" spans="1:41">
      <c r="A258" s="48">
        <f t="shared" si="20"/>
        <v>256</v>
      </c>
      <c r="B258" s="49">
        <v>280</v>
      </c>
      <c r="C258" s="50">
        <f t="shared" si="21"/>
        <v>24</v>
      </c>
      <c r="D258" s="49">
        <f>COUNTIF($L$3:$L258,$L258)</f>
        <v>24</v>
      </c>
      <c r="E258" s="51">
        <v>26</v>
      </c>
      <c r="F258" s="50">
        <f t="shared" si="22"/>
        <v>2</v>
      </c>
      <c r="G258" s="52">
        <v>50020</v>
      </c>
      <c r="H258" s="53" t="s">
        <v>627</v>
      </c>
      <c r="I258" s="53" t="s">
        <v>1136</v>
      </c>
      <c r="J258" s="53" t="s">
        <v>1107</v>
      </c>
      <c r="K258" s="54">
        <v>1976</v>
      </c>
      <c r="L258" s="64" t="s">
        <v>232</v>
      </c>
      <c r="M258" s="55" t="s">
        <v>52</v>
      </c>
      <c r="N258" s="56">
        <v>5</v>
      </c>
      <c r="O258" s="57">
        <v>586.5</v>
      </c>
      <c r="P258" s="57" t="str">
        <f>IFERROR( VLOOKUP($G258,Liga16_1!$B:$Q,16,0), "")</f>
        <v/>
      </c>
      <c r="Q258" s="58">
        <f t="shared" si="23"/>
        <v>639.5</v>
      </c>
      <c r="R258" s="59">
        <f t="shared" si="25"/>
        <v>586.5</v>
      </c>
      <c r="S258" s="60" t="s">
        <v>216</v>
      </c>
      <c r="T258" s="61" t="s">
        <v>216</v>
      </c>
      <c r="U258" s="61" t="s">
        <v>216</v>
      </c>
      <c r="V258" s="61" t="s">
        <v>216</v>
      </c>
      <c r="W258" s="61" t="s">
        <v>216</v>
      </c>
      <c r="X258" s="61" t="s">
        <v>216</v>
      </c>
      <c r="Y258" s="61" t="s">
        <v>216</v>
      </c>
      <c r="Z258" s="61" t="s">
        <v>216</v>
      </c>
      <c r="AA258" s="61" t="s">
        <v>216</v>
      </c>
      <c r="AB258" s="62">
        <v>30</v>
      </c>
      <c r="AC258" s="63"/>
      <c r="AD258" s="62" t="s">
        <v>216</v>
      </c>
      <c r="AE258" s="62" t="s">
        <v>216</v>
      </c>
      <c r="AF258" s="67" t="s">
        <v>216</v>
      </c>
      <c r="AG258" s="62" t="s">
        <v>216</v>
      </c>
      <c r="AH258" s="62" t="s">
        <v>216</v>
      </c>
      <c r="AI258" s="62" t="s">
        <v>216</v>
      </c>
      <c r="AJ258" s="62" t="s">
        <v>216</v>
      </c>
      <c r="AK258" s="62">
        <v>23</v>
      </c>
      <c r="AL258" s="62" t="s">
        <v>216</v>
      </c>
      <c r="AM258" s="62" t="s">
        <v>216</v>
      </c>
      <c r="AN258" s="62" t="s">
        <v>216</v>
      </c>
      <c r="AO258" s="63" t="s">
        <v>216</v>
      </c>
    </row>
    <row r="259" spans="1:41">
      <c r="A259" s="48">
        <f t="shared" ref="A259:A322" si="26">ROW(G259)-2</f>
        <v>257</v>
      </c>
      <c r="B259" s="49">
        <v>256</v>
      </c>
      <c r="C259" s="50">
        <f t="shared" ref="C259:C322" si="27">IF(B259="","",IF(B259=A259,"=",B259-A259))</f>
        <v>-1</v>
      </c>
      <c r="D259" s="49">
        <f>COUNTIF($L$3:$L259,$L259)</f>
        <v>66</v>
      </c>
      <c r="E259" s="51">
        <v>66</v>
      </c>
      <c r="F259" s="50" t="str">
        <f t="shared" ref="F259:F322" si="28">IF(E259="","",IF(E259=D259,"=",E259-D259))</f>
        <v>=</v>
      </c>
      <c r="G259" s="52">
        <v>50085</v>
      </c>
      <c r="H259" s="53" t="s">
        <v>711</v>
      </c>
      <c r="I259" s="53" t="s">
        <v>1200</v>
      </c>
      <c r="J259" s="53" t="s">
        <v>1107</v>
      </c>
      <c r="K259" s="54">
        <v>1980</v>
      </c>
      <c r="L259" s="64" t="s">
        <v>230</v>
      </c>
      <c r="M259" s="55" t="s">
        <v>52</v>
      </c>
      <c r="N259" s="56">
        <v>5</v>
      </c>
      <c r="O259" s="57">
        <v>642</v>
      </c>
      <c r="P259" s="57">
        <f>IFERROR( VLOOKUP($G259,Liga16_1!$B:$Q,16,0), "")</f>
        <v>635</v>
      </c>
      <c r="Q259" s="58">
        <f t="shared" ref="Q259:Q322" si="29">IFERROR(SUM(R259,AB259:AO259), R259)</f>
        <v>638.5</v>
      </c>
      <c r="R259" s="59">
        <f t="shared" si="25"/>
        <v>638.5</v>
      </c>
      <c r="S259" s="60" t="s">
        <v>216</v>
      </c>
      <c r="T259" s="61" t="s">
        <v>216</v>
      </c>
      <c r="U259" s="61" t="s">
        <v>216</v>
      </c>
      <c r="V259" s="61" t="s">
        <v>216</v>
      </c>
      <c r="W259" s="61" t="s">
        <v>216</v>
      </c>
      <c r="X259" s="61" t="s">
        <v>216</v>
      </c>
      <c r="Y259" s="61" t="s">
        <v>216</v>
      </c>
      <c r="Z259" s="61" t="s">
        <v>216</v>
      </c>
      <c r="AA259" s="61" t="s">
        <v>216</v>
      </c>
      <c r="AB259" s="62" t="s">
        <v>216</v>
      </c>
      <c r="AC259" s="63"/>
      <c r="AD259" s="62" t="s">
        <v>216</v>
      </c>
      <c r="AE259" s="62" t="s">
        <v>216</v>
      </c>
      <c r="AF259" s="67" t="s">
        <v>216</v>
      </c>
      <c r="AG259" s="62" t="s">
        <v>216</v>
      </c>
      <c r="AH259" s="62" t="s">
        <v>216</v>
      </c>
      <c r="AI259" s="62" t="s">
        <v>216</v>
      </c>
      <c r="AJ259" s="62" t="s">
        <v>216</v>
      </c>
      <c r="AK259" s="62" t="s">
        <v>216</v>
      </c>
      <c r="AL259" s="62" t="s">
        <v>216</v>
      </c>
      <c r="AM259" s="62" t="s">
        <v>216</v>
      </c>
      <c r="AN259" s="62" t="s">
        <v>216</v>
      </c>
      <c r="AO259" s="63" t="s">
        <v>216</v>
      </c>
    </row>
    <row r="260" spans="1:41">
      <c r="A260" s="48">
        <f t="shared" si="26"/>
        <v>258</v>
      </c>
      <c r="B260" s="49">
        <v>257</v>
      </c>
      <c r="C260" s="50">
        <f t="shared" si="27"/>
        <v>-1</v>
      </c>
      <c r="D260" s="49">
        <f>COUNTIF($L$3:$L260,$L260)</f>
        <v>23</v>
      </c>
      <c r="E260" s="51">
        <v>23</v>
      </c>
      <c r="F260" s="50" t="str">
        <f t="shared" si="28"/>
        <v>=</v>
      </c>
      <c r="G260" s="52">
        <v>17347</v>
      </c>
      <c r="H260" s="53" t="s">
        <v>514</v>
      </c>
      <c r="I260" s="53" t="s">
        <v>1168</v>
      </c>
      <c r="J260" s="53" t="s">
        <v>1107</v>
      </c>
      <c r="K260" s="54">
        <v>2000</v>
      </c>
      <c r="L260" s="64" t="s">
        <v>226</v>
      </c>
      <c r="M260" s="55" t="s">
        <v>52</v>
      </c>
      <c r="N260" s="56">
        <v>5</v>
      </c>
      <c r="O260" s="57">
        <v>504.5</v>
      </c>
      <c r="P260" s="57">
        <f>IFERROR( VLOOKUP($G260,Liga16_1!$B:$Q,16,0), "")</f>
        <v>675</v>
      </c>
      <c r="Q260" s="58">
        <f t="shared" si="29"/>
        <v>637.75</v>
      </c>
      <c r="R260" s="59">
        <f t="shared" si="25"/>
        <v>589.75</v>
      </c>
      <c r="S260" s="60" t="s">
        <v>216</v>
      </c>
      <c r="T260" s="61">
        <v>5</v>
      </c>
      <c r="U260" s="61">
        <v>17</v>
      </c>
      <c r="V260" s="61" t="s">
        <v>216</v>
      </c>
      <c r="W260" s="61">
        <v>-30</v>
      </c>
      <c r="X260" s="61" t="s">
        <v>216</v>
      </c>
      <c r="Y260" s="61">
        <v>-7</v>
      </c>
      <c r="Z260" s="61">
        <v>20</v>
      </c>
      <c r="AA260" s="61" t="s">
        <v>216</v>
      </c>
      <c r="AB260" s="62" t="s">
        <v>216</v>
      </c>
      <c r="AC260" s="63"/>
      <c r="AD260" s="62" t="s">
        <v>216</v>
      </c>
      <c r="AE260" s="62" t="s">
        <v>216</v>
      </c>
      <c r="AF260" s="67" t="s">
        <v>216</v>
      </c>
      <c r="AG260" s="62" t="s">
        <v>216</v>
      </c>
      <c r="AH260" s="62">
        <v>29</v>
      </c>
      <c r="AI260" s="62">
        <v>19</v>
      </c>
      <c r="AJ260" s="62" t="s">
        <v>216</v>
      </c>
      <c r="AK260" s="62" t="s">
        <v>216</v>
      </c>
      <c r="AL260" s="62" t="s">
        <v>216</v>
      </c>
      <c r="AM260" s="62" t="s">
        <v>216</v>
      </c>
      <c r="AN260" s="62" t="s">
        <v>216</v>
      </c>
      <c r="AO260" s="63" t="s">
        <v>216</v>
      </c>
    </row>
    <row r="261" spans="1:41">
      <c r="A261" s="48">
        <f t="shared" si="26"/>
        <v>259</v>
      </c>
      <c r="B261" s="49">
        <v>258</v>
      </c>
      <c r="C261" s="50">
        <f t="shared" si="27"/>
        <v>-1</v>
      </c>
      <c r="D261" s="49">
        <f>COUNTIF($L$3:$L261,$L261)</f>
        <v>35</v>
      </c>
      <c r="E261" s="51">
        <v>35</v>
      </c>
      <c r="F261" s="50" t="str">
        <f t="shared" si="28"/>
        <v>=</v>
      </c>
      <c r="G261" s="52">
        <v>731</v>
      </c>
      <c r="H261" s="53" t="s">
        <v>1090</v>
      </c>
      <c r="I261" s="53" t="s">
        <v>1114</v>
      </c>
      <c r="J261" s="53" t="s">
        <v>1107</v>
      </c>
      <c r="K261" s="54">
        <v>1961</v>
      </c>
      <c r="L261" s="64" t="s">
        <v>234</v>
      </c>
      <c r="M261" s="55" t="s">
        <v>52</v>
      </c>
      <c r="N261" s="56">
        <v>5</v>
      </c>
      <c r="O261" s="57">
        <v>677.5</v>
      </c>
      <c r="P261" s="57">
        <f>IFERROR( VLOOKUP($G261,Liga16_1!$B:$Q,16,0), "")</f>
        <v>596</v>
      </c>
      <c r="Q261" s="58">
        <f t="shared" si="29"/>
        <v>636.75</v>
      </c>
      <c r="R261" s="59">
        <f t="shared" si="25"/>
        <v>636.75</v>
      </c>
      <c r="S261" s="60" t="s">
        <v>216</v>
      </c>
      <c r="T261" s="61" t="s">
        <v>216</v>
      </c>
      <c r="U261" s="61" t="s">
        <v>216</v>
      </c>
      <c r="V261" s="61">
        <v>-9</v>
      </c>
      <c r="W261" s="61" t="s">
        <v>216</v>
      </c>
      <c r="X261" s="61" t="s">
        <v>216</v>
      </c>
      <c r="Y261" s="61" t="s">
        <v>216</v>
      </c>
      <c r="Z261" s="61" t="s">
        <v>216</v>
      </c>
      <c r="AA261" s="61" t="s">
        <v>216</v>
      </c>
      <c r="AB261" s="62" t="s">
        <v>216</v>
      </c>
      <c r="AC261" s="63"/>
      <c r="AD261" s="62" t="s">
        <v>216</v>
      </c>
      <c r="AE261" s="62" t="s">
        <v>216</v>
      </c>
      <c r="AF261" s="67" t="s">
        <v>216</v>
      </c>
      <c r="AG261" s="62" t="s">
        <v>216</v>
      </c>
      <c r="AH261" s="62" t="s">
        <v>216</v>
      </c>
      <c r="AI261" s="62" t="s">
        <v>216</v>
      </c>
      <c r="AJ261" s="62" t="s">
        <v>216</v>
      </c>
      <c r="AK261" s="62" t="s">
        <v>216</v>
      </c>
      <c r="AL261" s="62" t="s">
        <v>216</v>
      </c>
      <c r="AM261" s="62" t="s">
        <v>216</v>
      </c>
      <c r="AN261" s="62" t="s">
        <v>216</v>
      </c>
      <c r="AO261" s="63" t="s">
        <v>216</v>
      </c>
    </row>
    <row r="262" spans="1:41">
      <c r="A262" s="48">
        <f t="shared" si="26"/>
        <v>260</v>
      </c>
      <c r="B262" s="49">
        <v>260</v>
      </c>
      <c r="C262" s="50" t="str">
        <f t="shared" si="27"/>
        <v>=</v>
      </c>
      <c r="D262" s="49">
        <f>COUNTIF($L$3:$L262,$L262)</f>
        <v>67</v>
      </c>
      <c r="E262" s="51">
        <v>67</v>
      </c>
      <c r="F262" s="50" t="str">
        <f t="shared" si="28"/>
        <v>=</v>
      </c>
      <c r="G262" s="52">
        <v>4449</v>
      </c>
      <c r="H262" s="53" t="s">
        <v>927</v>
      </c>
      <c r="I262" s="53" t="s">
        <v>1146</v>
      </c>
      <c r="J262" s="53" t="s">
        <v>1107</v>
      </c>
      <c r="K262" s="54">
        <v>1982</v>
      </c>
      <c r="L262" s="64" t="s">
        <v>230</v>
      </c>
      <c r="M262" s="55" t="s">
        <v>52</v>
      </c>
      <c r="N262" s="56">
        <v>5</v>
      </c>
      <c r="O262" s="57">
        <v>635</v>
      </c>
      <c r="P262" s="57">
        <f>IFERROR( VLOOKUP($G262,Liga16_1!$B:$Q,16,0), "")</f>
        <v>632</v>
      </c>
      <c r="Q262" s="58">
        <f t="shared" si="29"/>
        <v>633.5</v>
      </c>
      <c r="R262" s="59">
        <f t="shared" si="25"/>
        <v>633.5</v>
      </c>
      <c r="S262" s="60" t="s">
        <v>216</v>
      </c>
      <c r="T262" s="61" t="s">
        <v>216</v>
      </c>
      <c r="U262" s="61" t="s">
        <v>216</v>
      </c>
      <c r="V262" s="61" t="s">
        <v>216</v>
      </c>
      <c r="W262" s="61" t="s">
        <v>216</v>
      </c>
      <c r="X262" s="61" t="s">
        <v>216</v>
      </c>
      <c r="Y262" s="61" t="s">
        <v>216</v>
      </c>
      <c r="Z262" s="61" t="s">
        <v>216</v>
      </c>
      <c r="AA262" s="61" t="s">
        <v>216</v>
      </c>
      <c r="AB262" s="62" t="s">
        <v>216</v>
      </c>
      <c r="AC262" s="63"/>
      <c r="AD262" s="62" t="s">
        <v>216</v>
      </c>
      <c r="AE262" s="62" t="s">
        <v>216</v>
      </c>
      <c r="AF262" s="67" t="s">
        <v>216</v>
      </c>
      <c r="AG262" s="62" t="s">
        <v>216</v>
      </c>
      <c r="AH262" s="62" t="s">
        <v>216</v>
      </c>
      <c r="AI262" s="62" t="s">
        <v>216</v>
      </c>
      <c r="AJ262" s="62" t="s">
        <v>216</v>
      </c>
      <c r="AK262" s="62" t="s">
        <v>216</v>
      </c>
      <c r="AL262" s="62" t="s">
        <v>216</v>
      </c>
      <c r="AM262" s="62" t="s">
        <v>216</v>
      </c>
      <c r="AN262" s="62" t="s">
        <v>216</v>
      </c>
      <c r="AO262" s="63" t="s">
        <v>216</v>
      </c>
    </row>
    <row r="263" spans="1:41">
      <c r="A263" s="48">
        <f t="shared" si="26"/>
        <v>261</v>
      </c>
      <c r="B263" s="49">
        <v>261</v>
      </c>
      <c r="C263" s="50" t="str">
        <f t="shared" si="27"/>
        <v>=</v>
      </c>
      <c r="D263" s="49">
        <f>COUNTIF($L$3:$L263,$L263)</f>
        <v>13</v>
      </c>
      <c r="E263" s="51">
        <v>13</v>
      </c>
      <c r="F263" s="50" t="str">
        <f t="shared" si="28"/>
        <v>=</v>
      </c>
      <c r="G263" s="52">
        <v>4404</v>
      </c>
      <c r="H263" s="53" t="s">
        <v>533</v>
      </c>
      <c r="I263" s="53" t="s">
        <v>1113</v>
      </c>
      <c r="J263" s="53" t="s">
        <v>1107</v>
      </c>
      <c r="K263" s="54">
        <v>1987</v>
      </c>
      <c r="L263" s="64" t="s">
        <v>229</v>
      </c>
      <c r="M263" s="55" t="s">
        <v>55</v>
      </c>
      <c r="N263" s="56">
        <v>5</v>
      </c>
      <c r="O263" s="57">
        <v>632.5</v>
      </c>
      <c r="P263" s="57" t="str">
        <f>IFERROR( VLOOKUP($G263,Liga16_1!$B:$Q,16,0), "")</f>
        <v/>
      </c>
      <c r="Q263" s="58">
        <f t="shared" si="29"/>
        <v>632.5</v>
      </c>
      <c r="R263" s="59">
        <f t="shared" si="25"/>
        <v>632.5</v>
      </c>
      <c r="S263" s="60">
        <v>18</v>
      </c>
      <c r="T263" s="61" t="s">
        <v>216</v>
      </c>
      <c r="U263" s="61" t="s">
        <v>216</v>
      </c>
      <c r="V263" s="61" t="s">
        <v>216</v>
      </c>
      <c r="W263" s="61" t="s">
        <v>216</v>
      </c>
      <c r="X263" s="61">
        <v>54</v>
      </c>
      <c r="Y263" s="61" t="s">
        <v>216</v>
      </c>
      <c r="Z263" s="61">
        <v>-63</v>
      </c>
      <c r="AA263" s="61" t="s">
        <v>216</v>
      </c>
      <c r="AB263" s="62" t="s">
        <v>216</v>
      </c>
      <c r="AC263" s="63"/>
      <c r="AD263" s="62" t="s">
        <v>216</v>
      </c>
      <c r="AE263" s="62" t="s">
        <v>216</v>
      </c>
      <c r="AF263" s="67" t="s">
        <v>216</v>
      </c>
      <c r="AG263" s="62" t="s">
        <v>216</v>
      </c>
      <c r="AH263" s="62" t="s">
        <v>216</v>
      </c>
      <c r="AI263" s="62" t="s">
        <v>216</v>
      </c>
      <c r="AJ263" s="62" t="s">
        <v>216</v>
      </c>
      <c r="AK263" s="62" t="s">
        <v>216</v>
      </c>
      <c r="AL263" s="62" t="s">
        <v>216</v>
      </c>
      <c r="AM263" s="62" t="s">
        <v>216</v>
      </c>
      <c r="AN263" s="62" t="s">
        <v>216</v>
      </c>
      <c r="AO263" s="63" t="s">
        <v>216</v>
      </c>
    </row>
    <row r="264" spans="1:41">
      <c r="A264" s="48">
        <f t="shared" si="26"/>
        <v>262</v>
      </c>
      <c r="B264" s="49">
        <v>262</v>
      </c>
      <c r="C264" s="50" t="str">
        <f t="shared" si="27"/>
        <v>=</v>
      </c>
      <c r="D264" s="49">
        <f>COUNTIF($L$3:$L264,$L264)</f>
        <v>11</v>
      </c>
      <c r="E264" s="51">
        <v>11</v>
      </c>
      <c r="F264" s="50" t="str">
        <f t="shared" si="28"/>
        <v>=</v>
      </c>
      <c r="G264" s="52">
        <v>6167</v>
      </c>
      <c r="H264" s="53" t="s">
        <v>768</v>
      </c>
      <c r="I264" s="53" t="s">
        <v>1168</v>
      </c>
      <c r="J264" s="53" t="s">
        <v>1107</v>
      </c>
      <c r="K264" s="54">
        <v>1956</v>
      </c>
      <c r="L264" s="64" t="s">
        <v>237</v>
      </c>
      <c r="M264" s="55" t="s">
        <v>52</v>
      </c>
      <c r="N264" s="56">
        <v>5</v>
      </c>
      <c r="O264" s="57">
        <v>580.5</v>
      </c>
      <c r="P264" s="57">
        <f>IFERROR( VLOOKUP($G264,Liga16_1!$B:$Q,16,0), "")</f>
        <v>643</v>
      </c>
      <c r="Q264" s="58">
        <f t="shared" si="29"/>
        <v>630.75</v>
      </c>
      <c r="R264" s="59">
        <f t="shared" si="25"/>
        <v>611.75</v>
      </c>
      <c r="S264" s="60" t="s">
        <v>216</v>
      </c>
      <c r="T264" s="61" t="s">
        <v>216</v>
      </c>
      <c r="U264" s="61">
        <v>3</v>
      </c>
      <c r="V264" s="61" t="s">
        <v>216</v>
      </c>
      <c r="W264" s="61" t="s">
        <v>216</v>
      </c>
      <c r="X264" s="61" t="s">
        <v>216</v>
      </c>
      <c r="Y264" s="61" t="s">
        <v>216</v>
      </c>
      <c r="Z264" s="61" t="s">
        <v>216</v>
      </c>
      <c r="AA264" s="61" t="s">
        <v>216</v>
      </c>
      <c r="AB264" s="62" t="s">
        <v>216</v>
      </c>
      <c r="AC264" s="63"/>
      <c r="AD264" s="62" t="s">
        <v>216</v>
      </c>
      <c r="AE264" s="62" t="s">
        <v>216</v>
      </c>
      <c r="AF264" s="67" t="s">
        <v>216</v>
      </c>
      <c r="AG264" s="62" t="s">
        <v>216</v>
      </c>
      <c r="AH264" s="62" t="s">
        <v>216</v>
      </c>
      <c r="AI264" s="62" t="s">
        <v>216</v>
      </c>
      <c r="AJ264" s="62" t="s">
        <v>216</v>
      </c>
      <c r="AK264" s="62" t="s">
        <v>216</v>
      </c>
      <c r="AL264" s="62">
        <v>19</v>
      </c>
      <c r="AM264" s="62" t="s">
        <v>216</v>
      </c>
      <c r="AN264" s="62" t="s">
        <v>216</v>
      </c>
      <c r="AO264" s="63" t="s">
        <v>216</v>
      </c>
    </row>
    <row r="265" spans="1:41">
      <c r="A265" s="48">
        <f t="shared" si="26"/>
        <v>263</v>
      </c>
      <c r="B265" s="49">
        <v>263</v>
      </c>
      <c r="C265" s="50" t="str">
        <f t="shared" si="27"/>
        <v>=</v>
      </c>
      <c r="D265" s="49">
        <f>COUNTIF($L$3:$L265,$L265)</f>
        <v>10</v>
      </c>
      <c r="E265" s="51">
        <v>10</v>
      </c>
      <c r="F265" s="50" t="str">
        <f t="shared" si="28"/>
        <v>=</v>
      </c>
      <c r="G265" s="52">
        <v>18408</v>
      </c>
      <c r="H265" s="53" t="s">
        <v>767</v>
      </c>
      <c r="I265" s="53" t="s">
        <v>1201</v>
      </c>
      <c r="J265" s="53" t="s">
        <v>1107</v>
      </c>
      <c r="K265" s="54">
        <v>2002</v>
      </c>
      <c r="L265" s="64" t="s">
        <v>224</v>
      </c>
      <c r="M265" s="55" t="s">
        <v>52</v>
      </c>
      <c r="N265" s="56">
        <v>5</v>
      </c>
      <c r="O265" s="57">
        <v>553</v>
      </c>
      <c r="P265" s="57">
        <f>IFERROR( VLOOKUP($G265,Liga16_1!$B:$Q,16,0), "")</f>
        <v>650</v>
      </c>
      <c r="Q265" s="58">
        <f t="shared" si="29"/>
        <v>629.5</v>
      </c>
      <c r="R265" s="59">
        <f t="shared" si="25"/>
        <v>601.5</v>
      </c>
      <c r="S265" s="60" t="s">
        <v>216</v>
      </c>
      <c r="T265" s="61" t="s">
        <v>216</v>
      </c>
      <c r="U265" s="61" t="s">
        <v>216</v>
      </c>
      <c r="V265" s="61" t="s">
        <v>216</v>
      </c>
      <c r="W265" s="61" t="s">
        <v>216</v>
      </c>
      <c r="X265" s="61" t="s">
        <v>216</v>
      </c>
      <c r="Y265" s="61" t="s">
        <v>216</v>
      </c>
      <c r="Z265" s="61" t="s">
        <v>216</v>
      </c>
      <c r="AA265" s="61">
        <v>-71</v>
      </c>
      <c r="AB265" s="62" t="s">
        <v>216</v>
      </c>
      <c r="AC265" s="63"/>
      <c r="AD265" s="62" t="s">
        <v>216</v>
      </c>
      <c r="AE265" s="62" t="s">
        <v>216</v>
      </c>
      <c r="AF265" s="67" t="s">
        <v>216</v>
      </c>
      <c r="AG265" s="62">
        <v>23</v>
      </c>
      <c r="AH265" s="62">
        <v>5</v>
      </c>
      <c r="AI265" s="62" t="s">
        <v>216</v>
      </c>
      <c r="AJ265" s="62" t="s">
        <v>216</v>
      </c>
      <c r="AK265" s="62" t="s">
        <v>216</v>
      </c>
      <c r="AL265" s="62" t="s">
        <v>216</v>
      </c>
      <c r="AM265" s="62" t="s">
        <v>216</v>
      </c>
      <c r="AN265" s="62" t="s">
        <v>216</v>
      </c>
      <c r="AO265" s="63" t="s">
        <v>216</v>
      </c>
    </row>
    <row r="266" spans="1:41">
      <c r="A266" s="48">
        <f t="shared" si="26"/>
        <v>264</v>
      </c>
      <c r="B266" s="49">
        <v>264</v>
      </c>
      <c r="C266" s="50" t="str">
        <f t="shared" si="27"/>
        <v>=</v>
      </c>
      <c r="D266" s="49">
        <f>COUNTIF($L$3:$L266,$L266)</f>
        <v>44</v>
      </c>
      <c r="E266" s="51">
        <v>44</v>
      </c>
      <c r="F266" s="50" t="str">
        <f t="shared" si="28"/>
        <v>=</v>
      </c>
      <c r="G266" s="52">
        <v>14591</v>
      </c>
      <c r="H266" s="53" t="s">
        <v>781</v>
      </c>
      <c r="I266" s="53" t="s">
        <v>1154</v>
      </c>
      <c r="J266" s="53" t="s">
        <v>1107</v>
      </c>
      <c r="K266" s="54">
        <v>1995</v>
      </c>
      <c r="L266" s="64" t="s">
        <v>228</v>
      </c>
      <c r="M266" s="55" t="s">
        <v>52</v>
      </c>
      <c r="N266" s="56">
        <v>5</v>
      </c>
      <c r="O266" s="57">
        <v>629</v>
      </c>
      <c r="P266" s="57" t="str">
        <f>IFERROR( VLOOKUP($G266,Liga16_1!$B:$Q,16,0), "")</f>
        <v/>
      </c>
      <c r="Q266" s="58">
        <f t="shared" si="29"/>
        <v>629</v>
      </c>
      <c r="R266" s="59">
        <f t="shared" si="25"/>
        <v>629</v>
      </c>
      <c r="S266" s="60">
        <v>44</v>
      </c>
      <c r="T266" s="61" t="s">
        <v>216</v>
      </c>
      <c r="U266" s="61" t="s">
        <v>216</v>
      </c>
      <c r="V266" s="61" t="s">
        <v>216</v>
      </c>
      <c r="W266" s="61" t="s">
        <v>216</v>
      </c>
      <c r="X266" s="61" t="s">
        <v>216</v>
      </c>
      <c r="Y266" s="61" t="s">
        <v>216</v>
      </c>
      <c r="Z266" s="61" t="s">
        <v>216</v>
      </c>
      <c r="AA266" s="61" t="s">
        <v>216</v>
      </c>
      <c r="AB266" s="62" t="s">
        <v>216</v>
      </c>
      <c r="AC266" s="63"/>
      <c r="AD266" s="62" t="s">
        <v>216</v>
      </c>
      <c r="AE266" s="62" t="s">
        <v>216</v>
      </c>
      <c r="AF266" s="67" t="s">
        <v>216</v>
      </c>
      <c r="AG266" s="62" t="s">
        <v>216</v>
      </c>
      <c r="AH266" s="62" t="s">
        <v>216</v>
      </c>
      <c r="AI266" s="62" t="s">
        <v>216</v>
      </c>
      <c r="AJ266" s="62" t="s">
        <v>216</v>
      </c>
      <c r="AK266" s="62" t="s">
        <v>216</v>
      </c>
      <c r="AL266" s="62" t="s">
        <v>216</v>
      </c>
      <c r="AM266" s="62" t="s">
        <v>216</v>
      </c>
      <c r="AN266" s="62" t="s">
        <v>216</v>
      </c>
      <c r="AO266" s="63" t="s">
        <v>216</v>
      </c>
    </row>
    <row r="267" spans="1:41">
      <c r="A267" s="48">
        <f t="shared" si="26"/>
        <v>265</v>
      </c>
      <c r="B267" s="49">
        <v>265</v>
      </c>
      <c r="C267" s="50" t="str">
        <f t="shared" si="27"/>
        <v>=</v>
      </c>
      <c r="D267" s="49">
        <f>COUNTIF($L$3:$L267,$L267)</f>
        <v>68</v>
      </c>
      <c r="E267" s="51">
        <v>68</v>
      </c>
      <c r="F267" s="50" t="str">
        <f t="shared" si="28"/>
        <v>=</v>
      </c>
      <c r="G267" s="52">
        <v>6974</v>
      </c>
      <c r="H267" s="53" t="s">
        <v>649</v>
      </c>
      <c r="I267" s="53" t="s">
        <v>1170</v>
      </c>
      <c r="J267" s="53" t="s">
        <v>1107</v>
      </c>
      <c r="K267" s="54">
        <v>1980</v>
      </c>
      <c r="L267" s="64" t="s">
        <v>230</v>
      </c>
      <c r="M267" s="55" t="s">
        <v>52</v>
      </c>
      <c r="N267" s="56">
        <v>5</v>
      </c>
      <c r="O267" s="57">
        <v>594.5</v>
      </c>
      <c r="P267" s="57">
        <f>IFERROR( VLOOKUP($G267,Liga16_1!$B:$Q,16,0), "")</f>
        <v>663</v>
      </c>
      <c r="Q267" s="58">
        <f t="shared" si="29"/>
        <v>628.75</v>
      </c>
      <c r="R267" s="59">
        <f t="shared" si="25"/>
        <v>628.75</v>
      </c>
      <c r="S267" s="60" t="s">
        <v>216</v>
      </c>
      <c r="T267" s="61" t="s">
        <v>216</v>
      </c>
      <c r="U267" s="61" t="s">
        <v>216</v>
      </c>
      <c r="V267" s="61" t="s">
        <v>216</v>
      </c>
      <c r="W267" s="61" t="s">
        <v>216</v>
      </c>
      <c r="X267" s="61" t="s">
        <v>216</v>
      </c>
      <c r="Y267" s="61" t="s">
        <v>216</v>
      </c>
      <c r="Z267" s="61" t="s">
        <v>216</v>
      </c>
      <c r="AA267" s="61" t="s">
        <v>216</v>
      </c>
      <c r="AB267" s="62" t="s">
        <v>216</v>
      </c>
      <c r="AC267" s="63"/>
      <c r="AD267" s="62" t="s">
        <v>216</v>
      </c>
      <c r="AE267" s="62" t="s">
        <v>216</v>
      </c>
      <c r="AF267" s="67" t="s">
        <v>216</v>
      </c>
      <c r="AG267" s="62" t="s">
        <v>216</v>
      </c>
      <c r="AH267" s="62" t="s">
        <v>216</v>
      </c>
      <c r="AI267" s="62" t="s">
        <v>216</v>
      </c>
      <c r="AJ267" s="62" t="s">
        <v>216</v>
      </c>
      <c r="AK267" s="62" t="s">
        <v>216</v>
      </c>
      <c r="AL267" s="62" t="s">
        <v>216</v>
      </c>
      <c r="AM267" s="62" t="s">
        <v>216</v>
      </c>
      <c r="AN267" s="62" t="s">
        <v>216</v>
      </c>
      <c r="AO267" s="63" t="s">
        <v>216</v>
      </c>
    </row>
    <row r="268" spans="1:41">
      <c r="A268" s="48">
        <f t="shared" si="26"/>
        <v>266</v>
      </c>
      <c r="B268" s="49">
        <v>266</v>
      </c>
      <c r="C268" s="50" t="str">
        <f t="shared" si="27"/>
        <v>=</v>
      </c>
      <c r="D268" s="49">
        <f>COUNTIF($L$3:$L268,$L268)</f>
        <v>36</v>
      </c>
      <c r="E268" s="51">
        <v>36</v>
      </c>
      <c r="F268" s="50" t="str">
        <f t="shared" si="28"/>
        <v>=</v>
      </c>
      <c r="G268" s="52">
        <v>6161</v>
      </c>
      <c r="H268" s="53" t="s">
        <v>1020</v>
      </c>
      <c r="I268" s="53" t="s">
        <v>1179</v>
      </c>
      <c r="J268" s="53" t="s">
        <v>1107</v>
      </c>
      <c r="K268" s="54">
        <v>1966</v>
      </c>
      <c r="L268" s="64" t="s">
        <v>234</v>
      </c>
      <c r="M268" s="55" t="s">
        <v>52</v>
      </c>
      <c r="N268" s="56">
        <v>5</v>
      </c>
      <c r="O268" s="57">
        <v>613.5</v>
      </c>
      <c r="P268" s="57">
        <f>IFERROR( VLOOKUP($G268,Liga16_1!$B:$Q,16,0), "")</f>
        <v>606</v>
      </c>
      <c r="Q268" s="58">
        <f t="shared" si="29"/>
        <v>628.75</v>
      </c>
      <c r="R268" s="59">
        <f t="shared" si="25"/>
        <v>609.75</v>
      </c>
      <c r="S268" s="60" t="s">
        <v>216</v>
      </c>
      <c r="T268" s="61">
        <v>-7</v>
      </c>
      <c r="U268" s="61">
        <v>6</v>
      </c>
      <c r="V268" s="61">
        <v>-3</v>
      </c>
      <c r="W268" s="61">
        <v>-4</v>
      </c>
      <c r="X268" s="61" t="s">
        <v>216</v>
      </c>
      <c r="Y268" s="61">
        <v>-24</v>
      </c>
      <c r="Z268" s="61">
        <v>8</v>
      </c>
      <c r="AA268" s="61" t="s">
        <v>216</v>
      </c>
      <c r="AB268" s="62" t="s">
        <v>216</v>
      </c>
      <c r="AC268" s="63"/>
      <c r="AD268" s="62" t="s">
        <v>216</v>
      </c>
      <c r="AE268" s="62" t="s">
        <v>216</v>
      </c>
      <c r="AF268" s="67" t="s">
        <v>216</v>
      </c>
      <c r="AG268" s="62" t="s">
        <v>216</v>
      </c>
      <c r="AH268" s="62" t="s">
        <v>216</v>
      </c>
      <c r="AI268" s="62" t="s">
        <v>216</v>
      </c>
      <c r="AJ268" s="62" t="s">
        <v>216</v>
      </c>
      <c r="AK268" s="62" t="s">
        <v>216</v>
      </c>
      <c r="AL268" s="62">
        <v>19</v>
      </c>
      <c r="AM268" s="62" t="s">
        <v>216</v>
      </c>
      <c r="AN268" s="62" t="s">
        <v>216</v>
      </c>
      <c r="AO268" s="63" t="s">
        <v>216</v>
      </c>
    </row>
    <row r="269" spans="1:41">
      <c r="A269" s="48">
        <f t="shared" si="26"/>
        <v>267</v>
      </c>
      <c r="B269" s="49">
        <v>267</v>
      </c>
      <c r="C269" s="50" t="str">
        <f t="shared" si="27"/>
        <v>=</v>
      </c>
      <c r="D269" s="49">
        <f>COUNTIF($L$3:$L269,$L269)</f>
        <v>24</v>
      </c>
      <c r="E269" s="51">
        <v>24</v>
      </c>
      <c r="F269" s="50" t="str">
        <f t="shared" si="28"/>
        <v>=</v>
      </c>
      <c r="G269" s="52">
        <v>20903</v>
      </c>
      <c r="H269" s="53" t="s">
        <v>1202</v>
      </c>
      <c r="I269" s="53" t="s">
        <v>1174</v>
      </c>
      <c r="J269" s="53" t="s">
        <v>1127</v>
      </c>
      <c r="K269" s="54">
        <v>1999</v>
      </c>
      <c r="L269" s="64" t="s">
        <v>226</v>
      </c>
      <c r="M269" s="55" t="s">
        <v>52</v>
      </c>
      <c r="N269" s="56">
        <v>5</v>
      </c>
      <c r="O269" s="57">
        <v>626</v>
      </c>
      <c r="P269" s="57" t="str">
        <f>IFERROR( VLOOKUP($G269,Liga16_1!$B:$Q,16,0), "")</f>
        <v/>
      </c>
      <c r="Q269" s="58">
        <f t="shared" si="29"/>
        <v>626</v>
      </c>
      <c r="R269" s="59">
        <f t="shared" ref="R269:R300" si="30">AVERAGE(O269:P269)</f>
        <v>626</v>
      </c>
      <c r="S269" s="60" t="s">
        <v>216</v>
      </c>
      <c r="T269" s="61">
        <v>-5</v>
      </c>
      <c r="U269" s="61">
        <v>28</v>
      </c>
      <c r="V269" s="61">
        <v>-16</v>
      </c>
      <c r="W269" s="61" t="s">
        <v>216</v>
      </c>
      <c r="X269" s="61" t="s">
        <v>216</v>
      </c>
      <c r="Y269" s="61" t="s">
        <v>216</v>
      </c>
      <c r="Z269" s="61" t="s">
        <v>216</v>
      </c>
      <c r="AA269" s="61" t="s">
        <v>216</v>
      </c>
      <c r="AB269" s="62" t="s">
        <v>216</v>
      </c>
      <c r="AC269" s="63"/>
      <c r="AD269" s="62" t="s">
        <v>216</v>
      </c>
      <c r="AE269" s="62" t="s">
        <v>216</v>
      </c>
      <c r="AF269" s="67" t="s">
        <v>216</v>
      </c>
      <c r="AG269" s="62" t="s">
        <v>216</v>
      </c>
      <c r="AH269" s="62" t="s">
        <v>216</v>
      </c>
      <c r="AI269" s="62" t="s">
        <v>216</v>
      </c>
      <c r="AJ269" s="62" t="s">
        <v>216</v>
      </c>
      <c r="AK269" s="62" t="s">
        <v>216</v>
      </c>
      <c r="AL269" s="62" t="s">
        <v>216</v>
      </c>
      <c r="AM269" s="62" t="s">
        <v>216</v>
      </c>
      <c r="AN269" s="62" t="s">
        <v>216</v>
      </c>
      <c r="AO269" s="63" t="s">
        <v>216</v>
      </c>
    </row>
    <row r="270" spans="1:41">
      <c r="A270" s="48">
        <f t="shared" si="26"/>
        <v>268</v>
      </c>
      <c r="B270" s="49">
        <v>268</v>
      </c>
      <c r="C270" s="50" t="str">
        <f t="shared" si="27"/>
        <v>=</v>
      </c>
      <c r="D270" s="49">
        <f>COUNTIF($L$3:$L270,$L270)</f>
        <v>1</v>
      </c>
      <c r="E270" s="51">
        <v>2</v>
      </c>
      <c r="F270" s="50">
        <f t="shared" si="28"/>
        <v>1</v>
      </c>
      <c r="G270" s="52">
        <v>15617</v>
      </c>
      <c r="H270" s="53" t="s">
        <v>814</v>
      </c>
      <c r="I270" s="53" t="s">
        <v>1119</v>
      </c>
      <c r="J270" s="53" t="s">
        <v>1107</v>
      </c>
      <c r="K270" s="54">
        <v>2004</v>
      </c>
      <c r="L270" s="64" t="s">
        <v>222</v>
      </c>
      <c r="M270" s="55" t="s">
        <v>52</v>
      </c>
      <c r="N270" s="56">
        <v>5</v>
      </c>
      <c r="O270" s="57">
        <v>598.5</v>
      </c>
      <c r="P270" s="57" t="str">
        <f>IFERROR( VLOOKUP($G270,Liga16_1!$B:$Q,16,0), "")</f>
        <v/>
      </c>
      <c r="Q270" s="58">
        <f t="shared" si="29"/>
        <v>624.5</v>
      </c>
      <c r="R270" s="59">
        <f t="shared" si="30"/>
        <v>598.5</v>
      </c>
      <c r="S270" s="60" t="s">
        <v>216</v>
      </c>
      <c r="T270" s="61">
        <v>20</v>
      </c>
      <c r="U270" s="61" t="s">
        <v>216</v>
      </c>
      <c r="V270" s="61" t="s">
        <v>216</v>
      </c>
      <c r="W270" s="61" t="s">
        <v>216</v>
      </c>
      <c r="X270" s="61" t="s">
        <v>216</v>
      </c>
      <c r="Y270" s="61" t="s">
        <v>216</v>
      </c>
      <c r="Z270" s="61" t="s">
        <v>216</v>
      </c>
      <c r="AA270" s="61" t="s">
        <v>216</v>
      </c>
      <c r="AB270" s="62" t="s">
        <v>216</v>
      </c>
      <c r="AC270" s="63"/>
      <c r="AD270" s="62" t="s">
        <v>216</v>
      </c>
      <c r="AE270" s="62" t="s">
        <v>216</v>
      </c>
      <c r="AF270" s="67">
        <v>25</v>
      </c>
      <c r="AG270" s="62">
        <v>9</v>
      </c>
      <c r="AH270" s="62">
        <v>-8</v>
      </c>
      <c r="AI270" s="62" t="s">
        <v>216</v>
      </c>
      <c r="AJ270" s="62" t="s">
        <v>216</v>
      </c>
      <c r="AK270" s="62" t="s">
        <v>216</v>
      </c>
      <c r="AL270" s="62" t="s">
        <v>216</v>
      </c>
      <c r="AM270" s="62" t="s">
        <v>216</v>
      </c>
      <c r="AN270" s="62" t="s">
        <v>216</v>
      </c>
      <c r="AO270" s="63" t="s">
        <v>216</v>
      </c>
    </row>
    <row r="271" spans="1:41">
      <c r="A271" s="48">
        <f t="shared" si="26"/>
        <v>269</v>
      </c>
      <c r="B271" s="49">
        <v>269</v>
      </c>
      <c r="C271" s="50" t="str">
        <f t="shared" si="27"/>
        <v>=</v>
      </c>
      <c r="D271" s="49">
        <f>COUNTIF($L$3:$L271,$L271)</f>
        <v>25</v>
      </c>
      <c r="E271" s="51">
        <v>24</v>
      </c>
      <c r="F271" s="50">
        <f t="shared" si="28"/>
        <v>-1</v>
      </c>
      <c r="G271" s="52">
        <v>50084</v>
      </c>
      <c r="H271" s="53" t="s">
        <v>1010</v>
      </c>
      <c r="I271" s="53" t="s">
        <v>1200</v>
      </c>
      <c r="J271" s="53" t="s">
        <v>1107</v>
      </c>
      <c r="K271" s="54">
        <v>1968</v>
      </c>
      <c r="L271" s="64" t="s">
        <v>232</v>
      </c>
      <c r="M271" s="55" t="s">
        <v>52</v>
      </c>
      <c r="N271" s="56">
        <v>5</v>
      </c>
      <c r="O271" s="57"/>
      <c r="P271" s="57">
        <f>IFERROR( VLOOKUP($G271,Liga16_1!$B:$Q,16,0), "")</f>
        <v>624</v>
      </c>
      <c r="Q271" s="58">
        <f t="shared" si="29"/>
        <v>624</v>
      </c>
      <c r="R271" s="59">
        <f t="shared" si="30"/>
        <v>624</v>
      </c>
      <c r="S271" s="60" t="s">
        <v>216</v>
      </c>
      <c r="T271" s="61" t="s">
        <v>216</v>
      </c>
      <c r="U271" s="61" t="s">
        <v>216</v>
      </c>
      <c r="V271" s="61" t="s">
        <v>216</v>
      </c>
      <c r="W271" s="61" t="s">
        <v>216</v>
      </c>
      <c r="X271" s="61"/>
      <c r="Y271" s="61"/>
      <c r="Z271" s="61"/>
      <c r="AA271" s="61"/>
      <c r="AB271" s="62" t="s">
        <v>216</v>
      </c>
      <c r="AC271" s="63"/>
      <c r="AD271" s="62" t="s">
        <v>216</v>
      </c>
      <c r="AE271" s="62" t="s">
        <v>216</v>
      </c>
      <c r="AF271" s="67" t="s">
        <v>216</v>
      </c>
      <c r="AG271" s="62" t="s">
        <v>216</v>
      </c>
      <c r="AH271" s="62" t="s">
        <v>216</v>
      </c>
      <c r="AI271" s="62" t="s">
        <v>216</v>
      </c>
      <c r="AJ271" s="62" t="s">
        <v>216</v>
      </c>
      <c r="AK271" s="62" t="s">
        <v>216</v>
      </c>
      <c r="AL271" s="62" t="s">
        <v>216</v>
      </c>
      <c r="AM271" s="62" t="s">
        <v>216</v>
      </c>
      <c r="AN271" s="62" t="s">
        <v>216</v>
      </c>
      <c r="AO271" s="63" t="s">
        <v>216</v>
      </c>
    </row>
    <row r="272" spans="1:41">
      <c r="A272" s="48">
        <f t="shared" si="26"/>
        <v>270</v>
      </c>
      <c r="B272" s="49">
        <v>270</v>
      </c>
      <c r="C272" s="50" t="str">
        <f t="shared" si="27"/>
        <v>=</v>
      </c>
      <c r="D272" s="49">
        <f>COUNTIF($L$3:$L272,$L272)</f>
        <v>6</v>
      </c>
      <c r="E272" s="51">
        <v>6</v>
      </c>
      <c r="F272" s="50" t="str">
        <f t="shared" si="28"/>
        <v>=</v>
      </c>
      <c r="G272" s="52">
        <v>18410</v>
      </c>
      <c r="H272" s="53" t="s">
        <v>946</v>
      </c>
      <c r="I272" s="53" t="s">
        <v>1123</v>
      </c>
      <c r="J272" s="53" t="s">
        <v>1107</v>
      </c>
      <c r="K272" s="54">
        <v>2002</v>
      </c>
      <c r="L272" s="64" t="s">
        <v>223</v>
      </c>
      <c r="M272" s="55" t="s">
        <v>55</v>
      </c>
      <c r="N272" s="56">
        <v>5</v>
      </c>
      <c r="O272" s="57">
        <v>464</v>
      </c>
      <c r="P272" s="57">
        <f>IFERROR( VLOOKUP($G272,Liga16_1!$B:$Q,16,0), "")</f>
        <v>647</v>
      </c>
      <c r="Q272" s="58">
        <f t="shared" si="29"/>
        <v>621.5</v>
      </c>
      <c r="R272" s="59">
        <f t="shared" si="30"/>
        <v>555.5</v>
      </c>
      <c r="S272" s="60">
        <v>-30</v>
      </c>
      <c r="T272" s="61">
        <v>-12</v>
      </c>
      <c r="U272" s="61">
        <v>14</v>
      </c>
      <c r="V272" s="61">
        <v>34</v>
      </c>
      <c r="W272" s="61" t="s">
        <v>216</v>
      </c>
      <c r="X272" s="61" t="s">
        <v>216</v>
      </c>
      <c r="Y272" s="61" t="s">
        <v>216</v>
      </c>
      <c r="Z272" s="61" t="s">
        <v>216</v>
      </c>
      <c r="AA272" s="61" t="s">
        <v>216</v>
      </c>
      <c r="AB272" s="62" t="s">
        <v>216</v>
      </c>
      <c r="AC272" s="63"/>
      <c r="AD272" s="62" t="s">
        <v>216</v>
      </c>
      <c r="AE272" s="62" t="s">
        <v>216</v>
      </c>
      <c r="AF272" s="67" t="s">
        <v>216</v>
      </c>
      <c r="AG272" s="62">
        <v>21</v>
      </c>
      <c r="AH272" s="62">
        <v>45</v>
      </c>
      <c r="AI272" s="62" t="s">
        <v>216</v>
      </c>
      <c r="AJ272" s="62" t="s">
        <v>216</v>
      </c>
      <c r="AK272" s="62" t="s">
        <v>216</v>
      </c>
      <c r="AL272" s="62" t="s">
        <v>216</v>
      </c>
      <c r="AM272" s="62" t="s">
        <v>216</v>
      </c>
      <c r="AN272" s="62" t="s">
        <v>216</v>
      </c>
      <c r="AO272" s="63" t="s">
        <v>216</v>
      </c>
    </row>
    <row r="273" spans="1:41">
      <c r="A273" s="48">
        <f t="shared" si="26"/>
        <v>271</v>
      </c>
      <c r="B273" s="49">
        <v>271</v>
      </c>
      <c r="C273" s="50" t="str">
        <f t="shared" si="27"/>
        <v>=</v>
      </c>
      <c r="D273" s="49">
        <f>COUNTIF($L$3:$L273,$L273)</f>
        <v>26</v>
      </c>
      <c r="E273" s="51">
        <v>25</v>
      </c>
      <c r="F273" s="50">
        <f t="shared" si="28"/>
        <v>-1</v>
      </c>
      <c r="G273" s="52">
        <v>7792</v>
      </c>
      <c r="H273" s="53" t="s">
        <v>524</v>
      </c>
      <c r="I273" s="53" t="s">
        <v>1131</v>
      </c>
      <c r="J273" s="53" t="s">
        <v>1107</v>
      </c>
      <c r="K273" s="54">
        <v>1968</v>
      </c>
      <c r="L273" s="64" t="s">
        <v>232</v>
      </c>
      <c r="M273" s="55" t="s">
        <v>52</v>
      </c>
      <c r="N273" s="56">
        <v>5</v>
      </c>
      <c r="O273" s="57">
        <v>619</v>
      </c>
      <c r="P273" s="57">
        <f>IFERROR( VLOOKUP($G273,Liga16_1!$B:$Q,16,0), "")</f>
        <v>620</v>
      </c>
      <c r="Q273" s="58">
        <f t="shared" si="29"/>
        <v>619.5</v>
      </c>
      <c r="R273" s="59">
        <f t="shared" si="30"/>
        <v>619.5</v>
      </c>
      <c r="S273" s="60" t="s">
        <v>216</v>
      </c>
      <c r="T273" s="61" t="s">
        <v>216</v>
      </c>
      <c r="U273" s="61" t="s">
        <v>216</v>
      </c>
      <c r="V273" s="61" t="s">
        <v>216</v>
      </c>
      <c r="W273" s="61">
        <v>-11</v>
      </c>
      <c r="X273" s="61">
        <v>-8</v>
      </c>
      <c r="Y273" s="61">
        <v>-22</v>
      </c>
      <c r="Z273" s="61">
        <v>-8</v>
      </c>
      <c r="AA273" s="61" t="s">
        <v>216</v>
      </c>
      <c r="AB273" s="62" t="s">
        <v>216</v>
      </c>
      <c r="AC273" s="63"/>
      <c r="AD273" s="62" t="s">
        <v>216</v>
      </c>
      <c r="AE273" s="62" t="s">
        <v>216</v>
      </c>
      <c r="AF273" s="67" t="s">
        <v>216</v>
      </c>
      <c r="AG273" s="62" t="s">
        <v>216</v>
      </c>
      <c r="AH273" s="62" t="s">
        <v>216</v>
      </c>
      <c r="AI273" s="62" t="s">
        <v>216</v>
      </c>
      <c r="AJ273" s="62" t="s">
        <v>216</v>
      </c>
      <c r="AK273" s="62" t="s">
        <v>216</v>
      </c>
      <c r="AL273" s="62" t="s">
        <v>216</v>
      </c>
      <c r="AM273" s="62" t="s">
        <v>216</v>
      </c>
      <c r="AN273" s="62" t="s">
        <v>216</v>
      </c>
      <c r="AO273" s="63" t="s">
        <v>216</v>
      </c>
    </row>
    <row r="274" spans="1:41">
      <c r="A274" s="48">
        <f t="shared" si="26"/>
        <v>272</v>
      </c>
      <c r="B274" s="49">
        <v>272</v>
      </c>
      <c r="C274" s="50" t="str">
        <f t="shared" si="27"/>
        <v>=</v>
      </c>
      <c r="D274" s="49">
        <f>COUNTIF($L$3:$L274,$L274)</f>
        <v>12</v>
      </c>
      <c r="E274" s="51">
        <v>12</v>
      </c>
      <c r="F274" s="50" t="str">
        <f t="shared" si="28"/>
        <v>=</v>
      </c>
      <c r="G274" s="52">
        <v>50501</v>
      </c>
      <c r="H274" s="53" t="s">
        <v>1203</v>
      </c>
      <c r="I274" s="53" t="s">
        <v>1196</v>
      </c>
      <c r="J274" s="53" t="s">
        <v>1197</v>
      </c>
      <c r="K274" s="54">
        <v>1953</v>
      </c>
      <c r="L274" s="64" t="s">
        <v>237</v>
      </c>
      <c r="M274" s="55" t="s">
        <v>52</v>
      </c>
      <c r="N274" s="56">
        <v>5</v>
      </c>
      <c r="O274" s="57">
        <v>617</v>
      </c>
      <c r="P274" s="57" t="str">
        <f>IFERROR( VLOOKUP($G274,Liga16_1!$B:$Q,16,0), "")</f>
        <v/>
      </c>
      <c r="Q274" s="58">
        <f t="shared" si="29"/>
        <v>617</v>
      </c>
      <c r="R274" s="59">
        <f t="shared" si="30"/>
        <v>617</v>
      </c>
      <c r="S274" s="60" t="s">
        <v>216</v>
      </c>
      <c r="T274" s="61" t="s">
        <v>216</v>
      </c>
      <c r="U274" s="61">
        <v>17</v>
      </c>
      <c r="V274" s="61">
        <v>-3</v>
      </c>
      <c r="W274" s="61">
        <v>8</v>
      </c>
      <c r="X274" s="61" t="s">
        <v>216</v>
      </c>
      <c r="Y274" s="61" t="s">
        <v>216</v>
      </c>
      <c r="Z274" s="61" t="s">
        <v>216</v>
      </c>
      <c r="AA274" s="61" t="s">
        <v>216</v>
      </c>
      <c r="AB274" s="62" t="s">
        <v>216</v>
      </c>
      <c r="AC274" s="63"/>
      <c r="AD274" s="62" t="s">
        <v>216</v>
      </c>
      <c r="AE274" s="62" t="s">
        <v>216</v>
      </c>
      <c r="AF274" s="67" t="s">
        <v>216</v>
      </c>
      <c r="AG274" s="62" t="s">
        <v>216</v>
      </c>
      <c r="AH274" s="62" t="s">
        <v>216</v>
      </c>
      <c r="AI274" s="62" t="s">
        <v>216</v>
      </c>
      <c r="AJ274" s="62" t="s">
        <v>216</v>
      </c>
      <c r="AK274" s="62" t="s">
        <v>216</v>
      </c>
      <c r="AL274" s="62" t="s">
        <v>216</v>
      </c>
      <c r="AM274" s="62" t="s">
        <v>216</v>
      </c>
      <c r="AN274" s="62" t="s">
        <v>216</v>
      </c>
      <c r="AO274" s="63" t="s">
        <v>216</v>
      </c>
    </row>
    <row r="275" spans="1:41">
      <c r="A275" s="48">
        <f t="shared" si="26"/>
        <v>273</v>
      </c>
      <c r="B275" s="49">
        <v>259</v>
      </c>
      <c r="C275" s="50">
        <f t="shared" si="27"/>
        <v>-14</v>
      </c>
      <c r="D275" s="49">
        <f>COUNTIF($L$3:$L275,$L275)</f>
        <v>2</v>
      </c>
      <c r="E275" s="51">
        <v>1</v>
      </c>
      <c r="F275" s="50">
        <f t="shared" si="28"/>
        <v>-1</v>
      </c>
      <c r="G275" s="52">
        <v>19605</v>
      </c>
      <c r="H275" s="53" t="s">
        <v>925</v>
      </c>
      <c r="I275" s="53" t="s">
        <v>1119</v>
      </c>
      <c r="J275" s="53" t="s">
        <v>1107</v>
      </c>
      <c r="K275" s="54">
        <v>2004</v>
      </c>
      <c r="L275" s="64" t="s">
        <v>222</v>
      </c>
      <c r="M275" s="55" t="s">
        <v>52</v>
      </c>
      <c r="N275" s="56">
        <v>5</v>
      </c>
      <c r="O275" s="57">
        <v>535</v>
      </c>
      <c r="P275" s="57" t="str">
        <f>IFERROR( VLOOKUP($G275,Liga16_1!$B:$Q,16,0), "")</f>
        <v/>
      </c>
      <c r="Q275" s="58">
        <f t="shared" si="29"/>
        <v>617</v>
      </c>
      <c r="R275" s="59">
        <f t="shared" si="30"/>
        <v>535</v>
      </c>
      <c r="S275" s="60" t="s">
        <v>216</v>
      </c>
      <c r="T275" s="61">
        <v>9</v>
      </c>
      <c r="U275" s="61">
        <v>19</v>
      </c>
      <c r="V275" s="61" t="s">
        <v>216</v>
      </c>
      <c r="W275" s="61">
        <v>-35</v>
      </c>
      <c r="X275" s="61" t="s">
        <v>216</v>
      </c>
      <c r="Y275" s="61" t="s">
        <v>216</v>
      </c>
      <c r="Z275" s="61">
        <v>-8</v>
      </c>
      <c r="AA275" s="61" t="s">
        <v>216</v>
      </c>
      <c r="AB275" s="62">
        <v>-18</v>
      </c>
      <c r="AC275" s="63"/>
      <c r="AD275" s="62" t="s">
        <v>216</v>
      </c>
      <c r="AE275" s="62" t="s">
        <v>216</v>
      </c>
      <c r="AF275" s="67">
        <v>52</v>
      </c>
      <c r="AG275" s="62">
        <v>48</v>
      </c>
      <c r="AH275" s="62" t="s">
        <v>216</v>
      </c>
      <c r="AI275" s="62" t="s">
        <v>216</v>
      </c>
      <c r="AJ275" s="62" t="s">
        <v>216</v>
      </c>
      <c r="AK275" s="62" t="s">
        <v>216</v>
      </c>
      <c r="AL275" s="62" t="s">
        <v>216</v>
      </c>
      <c r="AM275" s="62" t="s">
        <v>216</v>
      </c>
      <c r="AN275" s="62" t="s">
        <v>216</v>
      </c>
      <c r="AO275" s="63" t="s">
        <v>216</v>
      </c>
    </row>
    <row r="276" spans="1:41">
      <c r="A276" s="48">
        <f t="shared" si="26"/>
        <v>274</v>
      </c>
      <c r="B276" s="49">
        <v>273</v>
      </c>
      <c r="C276" s="50">
        <f t="shared" si="27"/>
        <v>-1</v>
      </c>
      <c r="D276" s="49">
        <f>COUNTIF($L$3:$L276,$L276)</f>
        <v>69</v>
      </c>
      <c r="E276" s="51">
        <v>69</v>
      </c>
      <c r="F276" s="50" t="str">
        <f t="shared" si="28"/>
        <v>=</v>
      </c>
      <c r="G276" s="52">
        <v>2683</v>
      </c>
      <c r="H276" s="53" t="s">
        <v>503</v>
      </c>
      <c r="I276" s="53" t="s">
        <v>1132</v>
      </c>
      <c r="J276" s="53" t="s">
        <v>1107</v>
      </c>
      <c r="K276" s="54">
        <v>1985</v>
      </c>
      <c r="L276" s="64" t="s">
        <v>230</v>
      </c>
      <c r="M276" s="55" t="s">
        <v>52</v>
      </c>
      <c r="N276" s="56">
        <v>5</v>
      </c>
      <c r="O276" s="57">
        <v>616</v>
      </c>
      <c r="P276" s="57" t="str">
        <f>IFERROR( VLOOKUP($G276,Liga16_1!$B:$Q,16,0), "")</f>
        <v/>
      </c>
      <c r="Q276" s="58">
        <f t="shared" si="29"/>
        <v>616</v>
      </c>
      <c r="R276" s="59">
        <f t="shared" si="30"/>
        <v>616</v>
      </c>
      <c r="S276" s="60" t="s">
        <v>216</v>
      </c>
      <c r="T276" s="61" t="s">
        <v>216</v>
      </c>
      <c r="U276" s="61" t="s">
        <v>216</v>
      </c>
      <c r="V276" s="61" t="s">
        <v>216</v>
      </c>
      <c r="W276" s="61" t="s">
        <v>216</v>
      </c>
      <c r="X276" s="61" t="s">
        <v>216</v>
      </c>
      <c r="Y276" s="61" t="s">
        <v>216</v>
      </c>
      <c r="Z276" s="61" t="s">
        <v>216</v>
      </c>
      <c r="AA276" s="61" t="s">
        <v>216</v>
      </c>
      <c r="AB276" s="62" t="s">
        <v>216</v>
      </c>
      <c r="AC276" s="63"/>
      <c r="AD276" s="62" t="s">
        <v>216</v>
      </c>
      <c r="AE276" s="62" t="s">
        <v>216</v>
      </c>
      <c r="AF276" s="67" t="s">
        <v>216</v>
      </c>
      <c r="AG276" s="62" t="s">
        <v>216</v>
      </c>
      <c r="AH276" s="62" t="s">
        <v>216</v>
      </c>
      <c r="AI276" s="62" t="s">
        <v>216</v>
      </c>
      <c r="AJ276" s="62" t="s">
        <v>216</v>
      </c>
      <c r="AK276" s="62" t="s">
        <v>216</v>
      </c>
      <c r="AL276" s="62" t="s">
        <v>216</v>
      </c>
      <c r="AM276" s="62" t="s">
        <v>216</v>
      </c>
      <c r="AN276" s="62" t="s">
        <v>216</v>
      </c>
      <c r="AO276" s="63" t="s">
        <v>216</v>
      </c>
    </row>
    <row r="277" spans="1:41">
      <c r="A277" s="48">
        <f t="shared" si="26"/>
        <v>275</v>
      </c>
      <c r="B277" s="49">
        <v>274</v>
      </c>
      <c r="C277" s="50">
        <f t="shared" si="27"/>
        <v>-1</v>
      </c>
      <c r="D277" s="49">
        <f>COUNTIF($L$3:$L277,$L277)</f>
        <v>13</v>
      </c>
      <c r="E277" s="51">
        <v>13</v>
      </c>
      <c r="F277" s="50" t="str">
        <f t="shared" si="28"/>
        <v>=</v>
      </c>
      <c r="G277" s="52">
        <v>9979</v>
      </c>
      <c r="H277" s="53" t="s">
        <v>782</v>
      </c>
      <c r="I277" s="53" t="s">
        <v>1147</v>
      </c>
      <c r="J277" s="53" t="s">
        <v>1107</v>
      </c>
      <c r="K277" s="54">
        <v>1953</v>
      </c>
      <c r="L277" s="64" t="s">
        <v>237</v>
      </c>
      <c r="M277" s="55" t="s">
        <v>52</v>
      </c>
      <c r="N277" s="56">
        <v>5</v>
      </c>
      <c r="O277" s="57">
        <v>615</v>
      </c>
      <c r="P277" s="57" t="str">
        <f>IFERROR( VLOOKUP($G277,Liga16_1!$B:$Q,16,0), "")</f>
        <v/>
      </c>
      <c r="Q277" s="58">
        <f t="shared" si="29"/>
        <v>615</v>
      </c>
      <c r="R277" s="59">
        <f t="shared" si="30"/>
        <v>615</v>
      </c>
      <c r="S277" s="60">
        <v>2</v>
      </c>
      <c r="T277" s="61" t="s">
        <v>216</v>
      </c>
      <c r="U277" s="61" t="s">
        <v>216</v>
      </c>
      <c r="V277" s="61">
        <v>-45</v>
      </c>
      <c r="W277" s="61">
        <v>3</v>
      </c>
      <c r="X277" s="61">
        <v>62</v>
      </c>
      <c r="Y277" s="61">
        <v>-5</v>
      </c>
      <c r="Z277" s="61" t="s">
        <v>216</v>
      </c>
      <c r="AA277" s="61" t="s">
        <v>216</v>
      </c>
      <c r="AB277" s="62" t="s">
        <v>216</v>
      </c>
      <c r="AC277" s="63"/>
      <c r="AD277" s="62" t="s">
        <v>216</v>
      </c>
      <c r="AE277" s="62" t="s">
        <v>216</v>
      </c>
      <c r="AF277" s="67" t="s">
        <v>216</v>
      </c>
      <c r="AG277" s="62" t="s">
        <v>216</v>
      </c>
      <c r="AH277" s="62" t="s">
        <v>216</v>
      </c>
      <c r="AI277" s="62" t="s">
        <v>216</v>
      </c>
      <c r="AJ277" s="62" t="s">
        <v>216</v>
      </c>
      <c r="AK277" s="62" t="s">
        <v>216</v>
      </c>
      <c r="AL277" s="62" t="s">
        <v>216</v>
      </c>
      <c r="AM277" s="62" t="s">
        <v>216</v>
      </c>
      <c r="AN277" s="62" t="s">
        <v>216</v>
      </c>
      <c r="AO277" s="63" t="s">
        <v>216</v>
      </c>
    </row>
    <row r="278" spans="1:41">
      <c r="A278" s="48">
        <f t="shared" si="26"/>
        <v>276</v>
      </c>
      <c r="B278" s="49">
        <v>275</v>
      </c>
      <c r="C278" s="50">
        <f t="shared" si="27"/>
        <v>-1</v>
      </c>
      <c r="D278" s="49">
        <f>COUNTIF($L$3:$L278,$L278)</f>
        <v>11</v>
      </c>
      <c r="E278" s="51">
        <v>11</v>
      </c>
      <c r="F278" s="50" t="str">
        <f t="shared" si="28"/>
        <v>=</v>
      </c>
      <c r="G278" s="52" t="s">
        <v>277</v>
      </c>
      <c r="H278" s="53" t="s">
        <v>1204</v>
      </c>
      <c r="I278" s="53" t="s">
        <v>1189</v>
      </c>
      <c r="J278" s="53" t="s">
        <v>1122</v>
      </c>
      <c r="K278" s="54">
        <v>2002</v>
      </c>
      <c r="L278" s="64" t="s">
        <v>224</v>
      </c>
      <c r="M278" s="55" t="s">
        <v>52</v>
      </c>
      <c r="N278" s="56">
        <v>5</v>
      </c>
      <c r="O278" s="57">
        <v>615</v>
      </c>
      <c r="P278" s="57" t="str">
        <f>IFERROR( VLOOKUP($G278,Liga16_1!$B:$Q,16,0), "")</f>
        <v/>
      </c>
      <c r="Q278" s="58">
        <f t="shared" si="29"/>
        <v>615</v>
      </c>
      <c r="R278" s="59">
        <f t="shared" si="30"/>
        <v>615</v>
      </c>
      <c r="S278" s="60" t="s">
        <v>216</v>
      </c>
      <c r="T278" s="61" t="s">
        <v>216</v>
      </c>
      <c r="U278" s="61" t="s">
        <v>216</v>
      </c>
      <c r="V278" s="61" t="s">
        <v>216</v>
      </c>
      <c r="W278" s="61" t="s">
        <v>216</v>
      </c>
      <c r="X278" s="61" t="s">
        <v>216</v>
      </c>
      <c r="Y278" s="61">
        <v>15</v>
      </c>
      <c r="Z278" s="61" t="s">
        <v>216</v>
      </c>
      <c r="AA278" s="61" t="s">
        <v>216</v>
      </c>
      <c r="AB278" s="62" t="s">
        <v>216</v>
      </c>
      <c r="AC278" s="63"/>
      <c r="AD278" s="62" t="s">
        <v>216</v>
      </c>
      <c r="AE278" s="62" t="s">
        <v>216</v>
      </c>
      <c r="AF278" s="67" t="s">
        <v>216</v>
      </c>
      <c r="AG278" s="62" t="s">
        <v>216</v>
      </c>
      <c r="AH278" s="62" t="s">
        <v>216</v>
      </c>
      <c r="AI278" s="62" t="s">
        <v>216</v>
      </c>
      <c r="AJ278" s="62" t="s">
        <v>216</v>
      </c>
      <c r="AK278" s="62" t="s">
        <v>216</v>
      </c>
      <c r="AL278" s="62" t="s">
        <v>216</v>
      </c>
      <c r="AM278" s="62" t="s">
        <v>216</v>
      </c>
      <c r="AN278" s="62" t="s">
        <v>216</v>
      </c>
      <c r="AO278" s="63" t="s">
        <v>216</v>
      </c>
    </row>
    <row r="279" spans="1:41">
      <c r="A279" s="48">
        <f t="shared" si="26"/>
        <v>277</v>
      </c>
      <c r="B279" s="49">
        <v>276</v>
      </c>
      <c r="C279" s="50">
        <f t="shared" si="27"/>
        <v>-1</v>
      </c>
      <c r="D279" s="49">
        <f>COUNTIF($L$3:$L279,$L279)</f>
        <v>12</v>
      </c>
      <c r="E279" s="51">
        <v>12</v>
      </c>
      <c r="F279" s="50" t="str">
        <f t="shared" si="28"/>
        <v>=</v>
      </c>
      <c r="G279" s="52">
        <v>19717</v>
      </c>
      <c r="H279" s="53" t="s">
        <v>517</v>
      </c>
      <c r="I279" s="53" t="s">
        <v>1106</v>
      </c>
      <c r="J279" s="53" t="s">
        <v>1107</v>
      </c>
      <c r="K279" s="54">
        <v>2002</v>
      </c>
      <c r="L279" s="64" t="s">
        <v>224</v>
      </c>
      <c r="M279" s="55" t="s">
        <v>52</v>
      </c>
      <c r="N279" s="56">
        <v>5</v>
      </c>
      <c r="O279" s="57">
        <v>594.5</v>
      </c>
      <c r="P279" s="57">
        <f>IFERROR( VLOOKUP($G279,Liga16_1!$B:$Q,16,0), "")</f>
        <v>729</v>
      </c>
      <c r="Q279" s="58">
        <f t="shared" si="29"/>
        <v>614.75</v>
      </c>
      <c r="R279" s="59">
        <f t="shared" si="30"/>
        <v>661.75</v>
      </c>
      <c r="S279" s="60" t="s">
        <v>216</v>
      </c>
      <c r="T279" s="61" t="s">
        <v>216</v>
      </c>
      <c r="U279" s="61" t="s">
        <v>216</v>
      </c>
      <c r="V279" s="61" t="s">
        <v>216</v>
      </c>
      <c r="W279" s="61">
        <v>19</v>
      </c>
      <c r="X279" s="61">
        <v>10</v>
      </c>
      <c r="Y279" s="61">
        <v>50</v>
      </c>
      <c r="Z279" s="61">
        <v>-18</v>
      </c>
      <c r="AA279" s="61" t="s">
        <v>216</v>
      </c>
      <c r="AB279" s="62" t="s">
        <v>216</v>
      </c>
      <c r="AC279" s="63"/>
      <c r="AD279" s="62" t="s">
        <v>216</v>
      </c>
      <c r="AE279" s="62" t="s">
        <v>216</v>
      </c>
      <c r="AF279" s="67" t="s">
        <v>216</v>
      </c>
      <c r="AG279" s="62">
        <v>17</v>
      </c>
      <c r="AH279" s="62" t="s">
        <v>216</v>
      </c>
      <c r="AI279" s="62" t="s">
        <v>216</v>
      </c>
      <c r="AJ279" s="62" t="s">
        <v>216</v>
      </c>
      <c r="AK279" s="62" t="s">
        <v>216</v>
      </c>
      <c r="AL279" s="62" t="s">
        <v>216</v>
      </c>
      <c r="AM279" s="62" t="s">
        <v>216</v>
      </c>
      <c r="AN279" s="62" t="s">
        <v>216</v>
      </c>
      <c r="AO279" s="63">
        <v>-64</v>
      </c>
    </row>
    <row r="280" spans="1:41">
      <c r="A280" s="48">
        <f t="shared" si="26"/>
        <v>278</v>
      </c>
      <c r="B280" s="49">
        <v>277</v>
      </c>
      <c r="C280" s="50">
        <f t="shared" si="27"/>
        <v>-1</v>
      </c>
      <c r="D280" s="49">
        <f>COUNTIF($L$3:$L280,$L280)</f>
        <v>45</v>
      </c>
      <c r="E280" s="51">
        <v>45</v>
      </c>
      <c r="F280" s="50" t="str">
        <f t="shared" si="28"/>
        <v>=</v>
      </c>
      <c r="G280" s="52">
        <v>15922</v>
      </c>
      <c r="H280" s="53" t="s">
        <v>451</v>
      </c>
      <c r="I280" s="53" t="s">
        <v>1124</v>
      </c>
      <c r="J280" s="53" t="s">
        <v>1107</v>
      </c>
      <c r="K280" s="54">
        <v>1997</v>
      </c>
      <c r="L280" s="64" t="s">
        <v>228</v>
      </c>
      <c r="M280" s="55" t="s">
        <v>52</v>
      </c>
      <c r="N280" s="56">
        <v>5</v>
      </c>
      <c r="O280" s="57">
        <v>569.5</v>
      </c>
      <c r="P280" s="57" t="str">
        <f>IFERROR( VLOOKUP($G280,Liga16_1!$B:$Q,16,0), "")</f>
        <v/>
      </c>
      <c r="Q280" s="58">
        <f t="shared" si="29"/>
        <v>613.5</v>
      </c>
      <c r="R280" s="59">
        <f t="shared" si="30"/>
        <v>569.5</v>
      </c>
      <c r="S280" s="60" t="s">
        <v>216</v>
      </c>
      <c r="T280" s="61" t="s">
        <v>216</v>
      </c>
      <c r="U280" s="61" t="s">
        <v>216</v>
      </c>
      <c r="V280" s="61" t="s">
        <v>216</v>
      </c>
      <c r="W280" s="61" t="s">
        <v>216</v>
      </c>
      <c r="X280" s="61" t="s">
        <v>216</v>
      </c>
      <c r="Y280" s="61" t="s">
        <v>216</v>
      </c>
      <c r="Z280" s="61" t="s">
        <v>216</v>
      </c>
      <c r="AA280" s="61" t="s">
        <v>216</v>
      </c>
      <c r="AB280" s="62" t="s">
        <v>216</v>
      </c>
      <c r="AC280" s="63"/>
      <c r="AD280" s="62" t="s">
        <v>216</v>
      </c>
      <c r="AE280" s="62" t="s">
        <v>216</v>
      </c>
      <c r="AF280" s="67" t="s">
        <v>216</v>
      </c>
      <c r="AG280" s="62" t="s">
        <v>216</v>
      </c>
      <c r="AH280" s="62" t="s">
        <v>216</v>
      </c>
      <c r="AI280" s="62" t="s">
        <v>216</v>
      </c>
      <c r="AJ280" s="62" t="s">
        <v>216</v>
      </c>
      <c r="AK280" s="62" t="s">
        <v>216</v>
      </c>
      <c r="AL280" s="62" t="s">
        <v>216</v>
      </c>
      <c r="AM280" s="62" t="s">
        <v>216</v>
      </c>
      <c r="AN280" s="62" t="s">
        <v>216</v>
      </c>
      <c r="AO280" s="63">
        <v>44</v>
      </c>
    </row>
    <row r="281" spans="1:41">
      <c r="A281" s="48">
        <f t="shared" si="26"/>
        <v>279</v>
      </c>
      <c r="B281" s="49">
        <v>278</v>
      </c>
      <c r="C281" s="50">
        <f t="shared" si="27"/>
        <v>-1</v>
      </c>
      <c r="D281" s="49">
        <f>COUNTIF($L$3:$L281,$L281)</f>
        <v>70</v>
      </c>
      <c r="E281" s="51">
        <v>70</v>
      </c>
      <c r="F281" s="50" t="str">
        <f t="shared" si="28"/>
        <v>=</v>
      </c>
      <c r="G281" s="52">
        <v>6612</v>
      </c>
      <c r="H281" s="53" t="s">
        <v>1205</v>
      </c>
      <c r="I281" s="53" t="s">
        <v>1167</v>
      </c>
      <c r="J281" s="53" t="s">
        <v>1107</v>
      </c>
      <c r="K281" s="54">
        <v>1978</v>
      </c>
      <c r="L281" s="64" t="s">
        <v>230</v>
      </c>
      <c r="M281" s="55" t="s">
        <v>52</v>
      </c>
      <c r="N281" s="56">
        <v>5</v>
      </c>
      <c r="O281" s="57">
        <v>613</v>
      </c>
      <c r="P281" s="57" t="str">
        <f>IFERROR( VLOOKUP($G281,Liga16_1!$B:$Q,16,0), "")</f>
        <v/>
      </c>
      <c r="Q281" s="58">
        <f t="shared" si="29"/>
        <v>613</v>
      </c>
      <c r="R281" s="59">
        <f t="shared" si="30"/>
        <v>613</v>
      </c>
      <c r="S281" s="60" t="s">
        <v>216</v>
      </c>
      <c r="T281" s="61" t="s">
        <v>216</v>
      </c>
      <c r="U281" s="61">
        <v>-19</v>
      </c>
      <c r="V281" s="61" t="s">
        <v>216</v>
      </c>
      <c r="W281" s="61" t="s">
        <v>216</v>
      </c>
      <c r="X281" s="61" t="s">
        <v>216</v>
      </c>
      <c r="Y281" s="61" t="s">
        <v>216</v>
      </c>
      <c r="Z281" s="61" t="s">
        <v>216</v>
      </c>
      <c r="AA281" s="61" t="s">
        <v>216</v>
      </c>
      <c r="AB281" s="62" t="s">
        <v>216</v>
      </c>
      <c r="AC281" s="63"/>
      <c r="AD281" s="62" t="s">
        <v>216</v>
      </c>
      <c r="AE281" s="62" t="s">
        <v>216</v>
      </c>
      <c r="AF281" s="67" t="s">
        <v>216</v>
      </c>
      <c r="AG281" s="62" t="s">
        <v>216</v>
      </c>
      <c r="AH281" s="62" t="s">
        <v>216</v>
      </c>
      <c r="AI281" s="62" t="s">
        <v>216</v>
      </c>
      <c r="AJ281" s="62" t="s">
        <v>216</v>
      </c>
      <c r="AK281" s="62" t="s">
        <v>216</v>
      </c>
      <c r="AL281" s="62" t="s">
        <v>216</v>
      </c>
      <c r="AM281" s="62" t="s">
        <v>216</v>
      </c>
      <c r="AN281" s="62" t="s">
        <v>216</v>
      </c>
      <c r="AO281" s="63" t="s">
        <v>216</v>
      </c>
    </row>
    <row r="282" spans="1:41">
      <c r="A282" s="48">
        <f t="shared" si="26"/>
        <v>280</v>
      </c>
      <c r="B282" s="49">
        <v>302</v>
      </c>
      <c r="C282" s="50">
        <f t="shared" si="27"/>
        <v>22</v>
      </c>
      <c r="D282" s="49">
        <f>COUNTIF($L$3:$L282,$L282)</f>
        <v>13</v>
      </c>
      <c r="E282" s="51">
        <v>13</v>
      </c>
      <c r="F282" s="50" t="str">
        <f t="shared" si="28"/>
        <v>=</v>
      </c>
      <c r="G282" s="52">
        <v>19636</v>
      </c>
      <c r="H282" s="53" t="s">
        <v>695</v>
      </c>
      <c r="I282" s="53" t="s">
        <v>1119</v>
      </c>
      <c r="J282" s="53" t="s">
        <v>1107</v>
      </c>
      <c r="K282" s="54">
        <v>2003</v>
      </c>
      <c r="L282" s="64" t="s">
        <v>224</v>
      </c>
      <c r="M282" s="55" t="s">
        <v>52</v>
      </c>
      <c r="N282" s="56">
        <v>5</v>
      </c>
      <c r="O282" s="57">
        <v>452</v>
      </c>
      <c r="P282" s="57">
        <f>IFERROR( VLOOKUP($G282,Liga16_1!$B:$Q,16,0), "")</f>
        <v>533</v>
      </c>
      <c r="Q282" s="58">
        <f t="shared" si="29"/>
        <v>610.5</v>
      </c>
      <c r="R282" s="59">
        <f t="shared" si="30"/>
        <v>492.5</v>
      </c>
      <c r="S282" s="60" t="s">
        <v>216</v>
      </c>
      <c r="T282" s="61">
        <v>1</v>
      </c>
      <c r="U282" s="61">
        <v>-106</v>
      </c>
      <c r="V282" s="61" t="s">
        <v>216</v>
      </c>
      <c r="W282" s="61">
        <v>8</v>
      </c>
      <c r="X282" s="61" t="s">
        <v>216</v>
      </c>
      <c r="Y282" s="61" t="s">
        <v>216</v>
      </c>
      <c r="Z282" s="61">
        <v>-15</v>
      </c>
      <c r="AA282" s="61">
        <v>22</v>
      </c>
      <c r="AB282" s="62">
        <v>28</v>
      </c>
      <c r="AC282" s="63"/>
      <c r="AD282" s="62" t="s">
        <v>216</v>
      </c>
      <c r="AE282" s="62" t="s">
        <v>216</v>
      </c>
      <c r="AF282" s="67" t="s">
        <v>216</v>
      </c>
      <c r="AG282" s="62">
        <v>41</v>
      </c>
      <c r="AH282" s="62">
        <v>26</v>
      </c>
      <c r="AI282" s="62">
        <v>23</v>
      </c>
      <c r="AJ282" s="62" t="s">
        <v>216</v>
      </c>
      <c r="AK282" s="62" t="s">
        <v>216</v>
      </c>
      <c r="AL282" s="62" t="s">
        <v>216</v>
      </c>
      <c r="AM282" s="62" t="s">
        <v>216</v>
      </c>
      <c r="AN282" s="62" t="s">
        <v>216</v>
      </c>
      <c r="AO282" s="63" t="s">
        <v>216</v>
      </c>
    </row>
    <row r="283" spans="1:41">
      <c r="A283" s="48">
        <f t="shared" si="26"/>
        <v>281</v>
      </c>
      <c r="B283" s="49">
        <v>279</v>
      </c>
      <c r="C283" s="50">
        <f t="shared" si="27"/>
        <v>-2</v>
      </c>
      <c r="D283" s="49">
        <f>COUNTIF($L$3:$L283,$L283)</f>
        <v>25</v>
      </c>
      <c r="E283" s="51">
        <v>25</v>
      </c>
      <c r="F283" s="50" t="str">
        <f t="shared" si="28"/>
        <v>=</v>
      </c>
      <c r="G283" s="52">
        <v>20231</v>
      </c>
      <c r="H283" s="53" t="s">
        <v>747</v>
      </c>
      <c r="I283" s="53" t="s">
        <v>1124</v>
      </c>
      <c r="J283" s="53" t="s">
        <v>1107</v>
      </c>
      <c r="K283" s="54">
        <v>2000</v>
      </c>
      <c r="L283" s="64" t="s">
        <v>226</v>
      </c>
      <c r="M283" s="55" t="s">
        <v>52</v>
      </c>
      <c r="N283" s="56">
        <v>5</v>
      </c>
      <c r="O283" s="57">
        <v>609.5</v>
      </c>
      <c r="P283" s="57" t="str">
        <f>IFERROR( VLOOKUP($G283,Liga16_1!$B:$Q,16,0), "")</f>
        <v/>
      </c>
      <c r="Q283" s="58">
        <f t="shared" si="29"/>
        <v>609.5</v>
      </c>
      <c r="R283" s="59">
        <f t="shared" si="30"/>
        <v>609.5</v>
      </c>
      <c r="S283" s="60" t="s">
        <v>216</v>
      </c>
      <c r="T283" s="61" t="s">
        <v>216</v>
      </c>
      <c r="U283" s="61">
        <v>-40</v>
      </c>
      <c r="V283" s="61" t="s">
        <v>216</v>
      </c>
      <c r="W283" s="61">
        <v>-12</v>
      </c>
      <c r="X283" s="61" t="s">
        <v>216</v>
      </c>
      <c r="Y283" s="61">
        <v>-4</v>
      </c>
      <c r="Z283" s="61" t="s">
        <v>216</v>
      </c>
      <c r="AA283" s="61" t="s">
        <v>216</v>
      </c>
      <c r="AB283" s="62" t="s">
        <v>216</v>
      </c>
      <c r="AC283" s="63"/>
      <c r="AD283" s="62" t="s">
        <v>216</v>
      </c>
      <c r="AE283" s="62" t="s">
        <v>216</v>
      </c>
      <c r="AF283" s="67" t="s">
        <v>216</v>
      </c>
      <c r="AG283" s="62" t="s">
        <v>216</v>
      </c>
      <c r="AH283" s="62" t="s">
        <v>216</v>
      </c>
      <c r="AI283" s="62" t="s">
        <v>216</v>
      </c>
      <c r="AJ283" s="62" t="s">
        <v>216</v>
      </c>
      <c r="AK283" s="62" t="s">
        <v>216</v>
      </c>
      <c r="AL283" s="62" t="s">
        <v>216</v>
      </c>
      <c r="AM283" s="62" t="s">
        <v>216</v>
      </c>
      <c r="AN283" s="62" t="s">
        <v>216</v>
      </c>
      <c r="AO283" s="63" t="s">
        <v>216</v>
      </c>
    </row>
    <row r="284" spans="1:41">
      <c r="A284" s="48">
        <f t="shared" si="26"/>
        <v>282</v>
      </c>
      <c r="B284" s="49">
        <v>281</v>
      </c>
      <c r="C284" s="50">
        <f t="shared" si="27"/>
        <v>-1</v>
      </c>
      <c r="D284" s="49">
        <f>COUNTIF($L$3:$L284,$L284)</f>
        <v>46</v>
      </c>
      <c r="E284" s="51">
        <v>46</v>
      </c>
      <c r="F284" s="50" t="str">
        <f t="shared" si="28"/>
        <v>=</v>
      </c>
      <c r="G284" s="52">
        <v>15928</v>
      </c>
      <c r="H284" s="53" t="s">
        <v>463</v>
      </c>
      <c r="I284" s="53" t="s">
        <v>1167</v>
      </c>
      <c r="J284" s="53" t="s">
        <v>1107</v>
      </c>
      <c r="K284" s="54">
        <v>1997</v>
      </c>
      <c r="L284" s="64" t="s">
        <v>228</v>
      </c>
      <c r="M284" s="55" t="s">
        <v>52</v>
      </c>
      <c r="N284" s="56">
        <v>5</v>
      </c>
      <c r="O284" s="57">
        <v>608</v>
      </c>
      <c r="P284" s="57" t="str">
        <f>IFERROR( VLOOKUP($G284,Liga16_1!$B:$Q,16,0), "")</f>
        <v/>
      </c>
      <c r="Q284" s="58">
        <f t="shared" si="29"/>
        <v>608</v>
      </c>
      <c r="R284" s="59">
        <f t="shared" si="30"/>
        <v>608</v>
      </c>
      <c r="S284" s="60" t="s">
        <v>216</v>
      </c>
      <c r="T284" s="61" t="s">
        <v>216</v>
      </c>
      <c r="U284" s="61" t="s">
        <v>216</v>
      </c>
      <c r="V284" s="61" t="s">
        <v>216</v>
      </c>
      <c r="W284" s="61" t="s">
        <v>216</v>
      </c>
      <c r="X284" s="61" t="s">
        <v>216</v>
      </c>
      <c r="Y284" s="61" t="s">
        <v>216</v>
      </c>
      <c r="Z284" s="61" t="s">
        <v>216</v>
      </c>
      <c r="AA284" s="61" t="s">
        <v>216</v>
      </c>
      <c r="AB284" s="62" t="s">
        <v>216</v>
      </c>
      <c r="AC284" s="63"/>
      <c r="AD284" s="62" t="s">
        <v>216</v>
      </c>
      <c r="AE284" s="62" t="s">
        <v>216</v>
      </c>
      <c r="AF284" s="67" t="s">
        <v>216</v>
      </c>
      <c r="AG284" s="62" t="s">
        <v>216</v>
      </c>
      <c r="AH284" s="62" t="s">
        <v>216</v>
      </c>
      <c r="AI284" s="62" t="s">
        <v>216</v>
      </c>
      <c r="AJ284" s="62" t="s">
        <v>216</v>
      </c>
      <c r="AK284" s="62" t="s">
        <v>216</v>
      </c>
      <c r="AL284" s="62" t="s">
        <v>216</v>
      </c>
      <c r="AM284" s="62" t="s">
        <v>216</v>
      </c>
      <c r="AN284" s="62" t="s">
        <v>216</v>
      </c>
      <c r="AO284" s="63" t="s">
        <v>216</v>
      </c>
    </row>
    <row r="285" spans="1:41">
      <c r="A285" s="48">
        <f t="shared" si="26"/>
        <v>283</v>
      </c>
      <c r="B285" s="49">
        <v>282</v>
      </c>
      <c r="C285" s="50">
        <f t="shared" si="27"/>
        <v>-1</v>
      </c>
      <c r="D285" s="49">
        <f>COUNTIF($L$3:$L285,$L285)</f>
        <v>26</v>
      </c>
      <c r="E285" s="51">
        <v>26</v>
      </c>
      <c r="F285" s="50" t="str">
        <f t="shared" si="28"/>
        <v>=</v>
      </c>
      <c r="G285" s="52">
        <v>16041</v>
      </c>
      <c r="H285" s="53" t="s">
        <v>899</v>
      </c>
      <c r="I285" s="53" t="s">
        <v>1110</v>
      </c>
      <c r="J285" s="53" t="s">
        <v>1107</v>
      </c>
      <c r="K285" s="54">
        <v>2000</v>
      </c>
      <c r="L285" s="64" t="s">
        <v>226</v>
      </c>
      <c r="M285" s="55" t="s">
        <v>52</v>
      </c>
      <c r="N285" s="56">
        <v>5</v>
      </c>
      <c r="O285" s="57">
        <v>575</v>
      </c>
      <c r="P285" s="57">
        <f>IFERROR( VLOOKUP($G285,Liga16_1!$B:$Q,16,0), "")</f>
        <v>641</v>
      </c>
      <c r="Q285" s="58">
        <f t="shared" si="29"/>
        <v>608</v>
      </c>
      <c r="R285" s="59">
        <f t="shared" si="30"/>
        <v>608</v>
      </c>
      <c r="S285" s="60" t="s">
        <v>216</v>
      </c>
      <c r="T285" s="61" t="s">
        <v>216</v>
      </c>
      <c r="U285" s="61" t="s">
        <v>216</v>
      </c>
      <c r="V285" s="61" t="s">
        <v>216</v>
      </c>
      <c r="W285" s="61" t="s">
        <v>216</v>
      </c>
      <c r="X285" s="61" t="s">
        <v>216</v>
      </c>
      <c r="Y285" s="61" t="s">
        <v>216</v>
      </c>
      <c r="Z285" s="61" t="s">
        <v>216</v>
      </c>
      <c r="AA285" s="61" t="s">
        <v>216</v>
      </c>
      <c r="AB285" s="62" t="s">
        <v>216</v>
      </c>
      <c r="AC285" s="63"/>
      <c r="AD285" s="62" t="s">
        <v>216</v>
      </c>
      <c r="AE285" s="62" t="s">
        <v>216</v>
      </c>
      <c r="AF285" s="67" t="s">
        <v>216</v>
      </c>
      <c r="AG285" s="62" t="s">
        <v>216</v>
      </c>
      <c r="AH285" s="62" t="s">
        <v>216</v>
      </c>
      <c r="AI285" s="62" t="s">
        <v>216</v>
      </c>
      <c r="AJ285" s="62" t="s">
        <v>216</v>
      </c>
      <c r="AK285" s="62" t="s">
        <v>216</v>
      </c>
      <c r="AL285" s="62" t="s">
        <v>216</v>
      </c>
      <c r="AM285" s="62" t="s">
        <v>216</v>
      </c>
      <c r="AN285" s="62" t="s">
        <v>216</v>
      </c>
      <c r="AO285" s="63" t="s">
        <v>216</v>
      </c>
    </row>
    <row r="286" spans="1:41">
      <c r="A286" s="48">
        <f t="shared" si="26"/>
        <v>284</v>
      </c>
      <c r="B286" s="49">
        <v>323</v>
      </c>
      <c r="C286" s="50">
        <f t="shared" si="27"/>
        <v>39</v>
      </c>
      <c r="D286" s="49">
        <f>COUNTIF($L$3:$L286,$L286)</f>
        <v>71</v>
      </c>
      <c r="E286" s="51">
        <v>78</v>
      </c>
      <c r="F286" s="50">
        <f t="shared" si="28"/>
        <v>7</v>
      </c>
      <c r="G286" s="52">
        <v>24192</v>
      </c>
      <c r="H286" s="53" t="s">
        <v>895</v>
      </c>
      <c r="I286" s="53" t="s">
        <v>1206</v>
      </c>
      <c r="J286" s="53" t="s">
        <v>1107</v>
      </c>
      <c r="K286" s="54">
        <v>1982</v>
      </c>
      <c r="L286" s="64" t="s">
        <v>230</v>
      </c>
      <c r="M286" s="55" t="s">
        <v>52</v>
      </c>
      <c r="N286" s="56">
        <v>5</v>
      </c>
      <c r="O286" s="57">
        <v>495.5</v>
      </c>
      <c r="P286" s="57">
        <f>IFERROR( VLOOKUP($G286,Liga16_1!$B:$Q,16,0), "")</f>
        <v>635</v>
      </c>
      <c r="Q286" s="58">
        <f t="shared" si="29"/>
        <v>606.25</v>
      </c>
      <c r="R286" s="59">
        <f t="shared" si="30"/>
        <v>565.25</v>
      </c>
      <c r="S286" s="60" t="s">
        <v>216</v>
      </c>
      <c r="T286" s="61" t="s">
        <v>216</v>
      </c>
      <c r="U286" s="61" t="s">
        <v>216</v>
      </c>
      <c r="V286" s="61" t="s">
        <v>216</v>
      </c>
      <c r="W286" s="61" t="s">
        <v>216</v>
      </c>
      <c r="X286" s="61" t="s">
        <v>216</v>
      </c>
      <c r="Y286" s="61" t="s">
        <v>216</v>
      </c>
      <c r="Z286" s="61" t="s">
        <v>216</v>
      </c>
      <c r="AA286" s="61">
        <v>21</v>
      </c>
      <c r="AB286" s="62">
        <v>41</v>
      </c>
      <c r="AC286" s="63"/>
      <c r="AD286" s="62" t="s">
        <v>216</v>
      </c>
      <c r="AE286" s="62" t="s">
        <v>216</v>
      </c>
      <c r="AF286" s="67" t="s">
        <v>216</v>
      </c>
      <c r="AG286" s="62" t="s">
        <v>216</v>
      </c>
      <c r="AH286" s="62" t="s">
        <v>216</v>
      </c>
      <c r="AI286" s="62" t="s">
        <v>216</v>
      </c>
      <c r="AJ286" s="62" t="s">
        <v>216</v>
      </c>
      <c r="AK286" s="62" t="s">
        <v>216</v>
      </c>
      <c r="AL286" s="62" t="s">
        <v>216</v>
      </c>
      <c r="AM286" s="62" t="s">
        <v>216</v>
      </c>
      <c r="AN286" s="62" t="s">
        <v>216</v>
      </c>
      <c r="AO286" s="63" t="s">
        <v>216</v>
      </c>
    </row>
    <row r="287" spans="1:41">
      <c r="A287" s="48">
        <f t="shared" si="26"/>
        <v>285</v>
      </c>
      <c r="B287" s="49">
        <v>283</v>
      </c>
      <c r="C287" s="50">
        <f t="shared" si="27"/>
        <v>-2</v>
      </c>
      <c r="D287" s="49">
        <f>COUNTIF($L$3:$L287,$L287)</f>
        <v>13</v>
      </c>
      <c r="E287" s="51">
        <v>13</v>
      </c>
      <c r="F287" s="50" t="str">
        <f t="shared" si="28"/>
        <v>=</v>
      </c>
      <c r="G287" s="52">
        <v>15530</v>
      </c>
      <c r="H287" s="53" t="s">
        <v>973</v>
      </c>
      <c r="I287" s="53" t="s">
        <v>1112</v>
      </c>
      <c r="J287" s="53" t="s">
        <v>1107</v>
      </c>
      <c r="K287" s="54">
        <v>2000</v>
      </c>
      <c r="L287" s="64" t="s">
        <v>225</v>
      </c>
      <c r="M287" s="55" t="s">
        <v>55</v>
      </c>
      <c r="N287" s="56">
        <v>5</v>
      </c>
      <c r="O287" s="57">
        <v>506.5</v>
      </c>
      <c r="P287" s="57">
        <f>IFERROR( VLOOKUP($G287,Liga16_1!$B:$Q,16,0), "")</f>
        <v>582</v>
      </c>
      <c r="Q287" s="58">
        <f t="shared" si="29"/>
        <v>602.25</v>
      </c>
      <c r="R287" s="59">
        <f t="shared" si="30"/>
        <v>544.25</v>
      </c>
      <c r="S287" s="60" t="s">
        <v>216</v>
      </c>
      <c r="T287" s="61" t="s">
        <v>216</v>
      </c>
      <c r="U287" s="61" t="s">
        <v>216</v>
      </c>
      <c r="V287" s="61">
        <v>-37</v>
      </c>
      <c r="W287" s="61" t="s">
        <v>216</v>
      </c>
      <c r="X287" s="61">
        <v>-27</v>
      </c>
      <c r="Y287" s="61">
        <v>-62</v>
      </c>
      <c r="Z287" s="61">
        <v>23</v>
      </c>
      <c r="AA287" s="61" t="s">
        <v>216</v>
      </c>
      <c r="AB287" s="62" t="s">
        <v>216</v>
      </c>
      <c r="AC287" s="63"/>
      <c r="AD287" s="62" t="s">
        <v>216</v>
      </c>
      <c r="AE287" s="62" t="s">
        <v>216</v>
      </c>
      <c r="AF287" s="67" t="s">
        <v>216</v>
      </c>
      <c r="AG287" s="62" t="s">
        <v>216</v>
      </c>
      <c r="AH287" s="62">
        <v>58</v>
      </c>
      <c r="AI287" s="62" t="s">
        <v>216</v>
      </c>
      <c r="AJ287" s="62" t="s">
        <v>216</v>
      </c>
      <c r="AK287" s="62" t="s">
        <v>216</v>
      </c>
      <c r="AL287" s="62" t="s">
        <v>216</v>
      </c>
      <c r="AM287" s="62" t="s">
        <v>216</v>
      </c>
      <c r="AN287" s="62" t="s">
        <v>216</v>
      </c>
      <c r="AO287" s="63" t="s">
        <v>216</v>
      </c>
    </row>
    <row r="288" spans="1:41">
      <c r="A288" s="48">
        <f t="shared" si="26"/>
        <v>286</v>
      </c>
      <c r="B288" s="49">
        <v>284</v>
      </c>
      <c r="C288" s="50">
        <f t="shared" si="27"/>
        <v>-2</v>
      </c>
      <c r="D288" s="49">
        <f>COUNTIF($L$3:$L288,$L288)</f>
        <v>37</v>
      </c>
      <c r="E288" s="51">
        <v>37</v>
      </c>
      <c r="F288" s="50" t="str">
        <f t="shared" si="28"/>
        <v>=</v>
      </c>
      <c r="G288" s="52">
        <v>10028</v>
      </c>
      <c r="H288" s="53" t="s">
        <v>1097</v>
      </c>
      <c r="I288" s="53" t="s">
        <v>1161</v>
      </c>
      <c r="J288" s="53" t="s">
        <v>1107</v>
      </c>
      <c r="K288" s="54">
        <v>1963</v>
      </c>
      <c r="L288" s="64" t="s">
        <v>234</v>
      </c>
      <c r="M288" s="55" t="s">
        <v>52</v>
      </c>
      <c r="N288" s="56">
        <v>5</v>
      </c>
      <c r="O288" s="57">
        <v>562</v>
      </c>
      <c r="P288" s="57">
        <f>IFERROR( VLOOKUP($G288,Liga16_1!$B:$Q,16,0), "")</f>
        <v>641</v>
      </c>
      <c r="Q288" s="58">
        <f t="shared" si="29"/>
        <v>601.5</v>
      </c>
      <c r="R288" s="59">
        <f t="shared" si="30"/>
        <v>601.5</v>
      </c>
      <c r="S288" s="60" t="s">
        <v>216</v>
      </c>
      <c r="T288" s="61" t="s">
        <v>216</v>
      </c>
      <c r="U288" s="61">
        <v>-38</v>
      </c>
      <c r="V288" s="61" t="s">
        <v>216</v>
      </c>
      <c r="W288" s="61" t="s">
        <v>216</v>
      </c>
      <c r="X288" s="61" t="s">
        <v>216</v>
      </c>
      <c r="Y288" s="61" t="s">
        <v>216</v>
      </c>
      <c r="Z288" s="61" t="s">
        <v>216</v>
      </c>
      <c r="AA288" s="61" t="s">
        <v>216</v>
      </c>
      <c r="AB288" s="62" t="s">
        <v>216</v>
      </c>
      <c r="AC288" s="63"/>
      <c r="AD288" s="62" t="s">
        <v>216</v>
      </c>
      <c r="AE288" s="62" t="s">
        <v>216</v>
      </c>
      <c r="AF288" s="67" t="s">
        <v>216</v>
      </c>
      <c r="AG288" s="62" t="s">
        <v>216</v>
      </c>
      <c r="AH288" s="62" t="s">
        <v>216</v>
      </c>
      <c r="AI288" s="62" t="s">
        <v>216</v>
      </c>
      <c r="AJ288" s="62" t="s">
        <v>216</v>
      </c>
      <c r="AK288" s="62" t="s">
        <v>216</v>
      </c>
      <c r="AL288" s="62" t="s">
        <v>216</v>
      </c>
      <c r="AM288" s="62" t="s">
        <v>216</v>
      </c>
      <c r="AN288" s="62" t="s">
        <v>216</v>
      </c>
      <c r="AO288" s="63" t="s">
        <v>216</v>
      </c>
    </row>
    <row r="289" spans="1:41">
      <c r="A289" s="48">
        <f t="shared" si="26"/>
        <v>287</v>
      </c>
      <c r="B289" s="49">
        <v>285</v>
      </c>
      <c r="C289" s="50">
        <f t="shared" si="27"/>
        <v>-2</v>
      </c>
      <c r="D289" s="49">
        <f>COUNTIF($L$3:$L289,$L289)</f>
        <v>7</v>
      </c>
      <c r="E289" s="51">
        <v>7</v>
      </c>
      <c r="F289" s="50" t="str">
        <f t="shared" si="28"/>
        <v>=</v>
      </c>
      <c r="G289" s="52">
        <v>19460</v>
      </c>
      <c r="H289" s="53" t="s">
        <v>698</v>
      </c>
      <c r="I289" s="53" t="s">
        <v>1123</v>
      </c>
      <c r="J289" s="53" t="s">
        <v>1107</v>
      </c>
      <c r="K289" s="54">
        <v>2002</v>
      </c>
      <c r="L289" s="64" t="s">
        <v>223</v>
      </c>
      <c r="M289" s="55" t="s">
        <v>55</v>
      </c>
      <c r="N289" s="56">
        <v>5</v>
      </c>
      <c r="O289" s="57">
        <v>534.5</v>
      </c>
      <c r="P289" s="57">
        <f>IFERROR( VLOOKUP($G289,Liga16_1!$B:$Q,16,0), "")</f>
        <v>580</v>
      </c>
      <c r="Q289" s="58">
        <f t="shared" si="29"/>
        <v>601.25</v>
      </c>
      <c r="R289" s="59">
        <f t="shared" si="30"/>
        <v>557.25</v>
      </c>
      <c r="S289" s="60">
        <v>-13</v>
      </c>
      <c r="T289" s="61">
        <v>34</v>
      </c>
      <c r="U289" s="61">
        <v>-9</v>
      </c>
      <c r="V289" s="61">
        <v>-15</v>
      </c>
      <c r="W289" s="61">
        <v>36</v>
      </c>
      <c r="X289" s="61" t="s">
        <v>216</v>
      </c>
      <c r="Y289" s="61">
        <v>15</v>
      </c>
      <c r="Z289" s="61" t="s">
        <v>216</v>
      </c>
      <c r="AA289" s="61" t="s">
        <v>216</v>
      </c>
      <c r="AB289" s="62" t="s">
        <v>216</v>
      </c>
      <c r="AC289" s="63"/>
      <c r="AD289" s="62" t="s">
        <v>216</v>
      </c>
      <c r="AE289" s="62" t="s">
        <v>216</v>
      </c>
      <c r="AF289" s="67" t="s">
        <v>216</v>
      </c>
      <c r="AG289" s="62">
        <v>12</v>
      </c>
      <c r="AH289" s="62">
        <v>32</v>
      </c>
      <c r="AI289" s="62" t="s">
        <v>216</v>
      </c>
      <c r="AJ289" s="62" t="s">
        <v>216</v>
      </c>
      <c r="AK289" s="62" t="s">
        <v>216</v>
      </c>
      <c r="AL289" s="62" t="s">
        <v>216</v>
      </c>
      <c r="AM289" s="62" t="s">
        <v>216</v>
      </c>
      <c r="AN289" s="62" t="s">
        <v>216</v>
      </c>
      <c r="AO289" s="63" t="s">
        <v>216</v>
      </c>
    </row>
    <row r="290" spans="1:41">
      <c r="A290" s="48">
        <f t="shared" si="26"/>
        <v>288</v>
      </c>
      <c r="B290" s="49">
        <v>286</v>
      </c>
      <c r="C290" s="50">
        <f t="shared" si="27"/>
        <v>-2</v>
      </c>
      <c r="D290" s="49">
        <f>COUNTIF($L$3:$L290,$L290)</f>
        <v>14</v>
      </c>
      <c r="E290" s="51">
        <v>14</v>
      </c>
      <c r="F290" s="50" t="str">
        <f t="shared" si="28"/>
        <v>=</v>
      </c>
      <c r="G290" s="52" t="s">
        <v>295</v>
      </c>
      <c r="H290" s="53" t="s">
        <v>1207</v>
      </c>
      <c r="I290" s="53" t="s">
        <v>1208</v>
      </c>
      <c r="J290" s="53" t="s">
        <v>1122</v>
      </c>
      <c r="K290" s="54">
        <v>1957</v>
      </c>
      <c r="L290" s="64" t="s">
        <v>237</v>
      </c>
      <c r="M290" s="55" t="s">
        <v>52</v>
      </c>
      <c r="N290" s="56">
        <v>5</v>
      </c>
      <c r="O290" s="57">
        <v>601</v>
      </c>
      <c r="P290" s="57" t="str">
        <f>IFERROR( VLOOKUP($G290,Liga16_1!$B:$Q,16,0), "")</f>
        <v/>
      </c>
      <c r="Q290" s="58">
        <f t="shared" si="29"/>
        <v>601</v>
      </c>
      <c r="R290" s="59">
        <f t="shared" si="30"/>
        <v>601</v>
      </c>
      <c r="S290" s="60" t="s">
        <v>216</v>
      </c>
      <c r="T290" s="61" t="s">
        <v>216</v>
      </c>
      <c r="U290" s="61" t="s">
        <v>216</v>
      </c>
      <c r="V290" s="61" t="s">
        <v>216</v>
      </c>
      <c r="W290" s="61" t="s">
        <v>216</v>
      </c>
      <c r="X290" s="61" t="s">
        <v>216</v>
      </c>
      <c r="Y290" s="61">
        <v>-49</v>
      </c>
      <c r="Z290" s="61" t="s">
        <v>216</v>
      </c>
      <c r="AA290" s="61" t="s">
        <v>216</v>
      </c>
      <c r="AB290" s="62" t="s">
        <v>216</v>
      </c>
      <c r="AC290" s="63"/>
      <c r="AD290" s="62" t="s">
        <v>216</v>
      </c>
      <c r="AE290" s="62" t="s">
        <v>216</v>
      </c>
      <c r="AF290" s="67" t="s">
        <v>216</v>
      </c>
      <c r="AG290" s="62" t="s">
        <v>216</v>
      </c>
      <c r="AH290" s="62" t="s">
        <v>216</v>
      </c>
      <c r="AI290" s="62" t="s">
        <v>216</v>
      </c>
      <c r="AJ290" s="62" t="s">
        <v>216</v>
      </c>
      <c r="AK290" s="62" t="s">
        <v>216</v>
      </c>
      <c r="AL290" s="62" t="s">
        <v>216</v>
      </c>
      <c r="AM290" s="62" t="s">
        <v>216</v>
      </c>
      <c r="AN290" s="62" t="s">
        <v>216</v>
      </c>
      <c r="AO290" s="63" t="s">
        <v>216</v>
      </c>
    </row>
    <row r="291" spans="1:41">
      <c r="A291" s="48">
        <f t="shared" si="26"/>
        <v>289</v>
      </c>
      <c r="B291" s="49">
        <v>287</v>
      </c>
      <c r="C291" s="50">
        <f t="shared" si="27"/>
        <v>-2</v>
      </c>
      <c r="D291" s="49">
        <f>COUNTIF($L$3:$L291,$L291)</f>
        <v>47</v>
      </c>
      <c r="E291" s="51">
        <v>47</v>
      </c>
      <c r="F291" s="50" t="str">
        <f t="shared" si="28"/>
        <v>=</v>
      </c>
      <c r="G291" s="52">
        <v>15621</v>
      </c>
      <c r="H291" s="53" t="s">
        <v>922</v>
      </c>
      <c r="I291" s="53" t="s">
        <v>1106</v>
      </c>
      <c r="J291" s="53" t="s">
        <v>1107</v>
      </c>
      <c r="K291" s="54">
        <v>1997</v>
      </c>
      <c r="L291" s="64" t="s">
        <v>228</v>
      </c>
      <c r="M291" s="55" t="s">
        <v>52</v>
      </c>
      <c r="N291" s="56">
        <v>4</v>
      </c>
      <c r="O291" s="57">
        <v>595.5</v>
      </c>
      <c r="P291" s="57" t="str">
        <f>IFERROR( VLOOKUP($G291,Liga16_1!$B:$Q,16,0), "")</f>
        <v/>
      </c>
      <c r="Q291" s="58">
        <f t="shared" si="29"/>
        <v>595.5</v>
      </c>
      <c r="R291" s="59">
        <f t="shared" si="30"/>
        <v>595.5</v>
      </c>
      <c r="S291" s="60" t="s">
        <v>216</v>
      </c>
      <c r="T291" s="61" t="s">
        <v>216</v>
      </c>
      <c r="U291" s="61" t="s">
        <v>216</v>
      </c>
      <c r="V291" s="61" t="s">
        <v>216</v>
      </c>
      <c r="W291" s="61" t="s">
        <v>216</v>
      </c>
      <c r="X291" s="61" t="s">
        <v>216</v>
      </c>
      <c r="Y291" s="61" t="s">
        <v>216</v>
      </c>
      <c r="Z291" s="61" t="s">
        <v>216</v>
      </c>
      <c r="AA291" s="61" t="s">
        <v>216</v>
      </c>
      <c r="AB291" s="62" t="s">
        <v>216</v>
      </c>
      <c r="AC291" s="63"/>
      <c r="AD291" s="62" t="s">
        <v>216</v>
      </c>
      <c r="AE291" s="62" t="s">
        <v>216</v>
      </c>
      <c r="AF291" s="67" t="s">
        <v>216</v>
      </c>
      <c r="AG291" s="62" t="s">
        <v>216</v>
      </c>
      <c r="AH291" s="62" t="s">
        <v>216</v>
      </c>
      <c r="AI291" s="62" t="s">
        <v>216</v>
      </c>
      <c r="AJ291" s="62" t="s">
        <v>216</v>
      </c>
      <c r="AK291" s="62" t="s">
        <v>216</v>
      </c>
      <c r="AL291" s="62" t="s">
        <v>216</v>
      </c>
      <c r="AM291" s="62" t="s">
        <v>216</v>
      </c>
      <c r="AN291" s="62" t="s">
        <v>216</v>
      </c>
      <c r="AO291" s="63" t="s">
        <v>216</v>
      </c>
    </row>
    <row r="292" spans="1:41">
      <c r="A292" s="48">
        <f t="shared" si="26"/>
        <v>290</v>
      </c>
      <c r="B292" s="49">
        <v>307</v>
      </c>
      <c r="C292" s="50">
        <f t="shared" si="27"/>
        <v>17</v>
      </c>
      <c r="D292" s="49">
        <f>COUNTIF($L$3:$L292,$L292)</f>
        <v>3</v>
      </c>
      <c r="E292" s="51">
        <v>3</v>
      </c>
      <c r="F292" s="50" t="str">
        <f t="shared" si="28"/>
        <v>=</v>
      </c>
      <c r="G292" s="52">
        <v>23024</v>
      </c>
      <c r="H292" s="53" t="s">
        <v>815</v>
      </c>
      <c r="I292" s="53" t="s">
        <v>1130</v>
      </c>
      <c r="J292" s="53" t="s">
        <v>1107</v>
      </c>
      <c r="K292" s="54">
        <v>2005</v>
      </c>
      <c r="L292" s="64" t="s">
        <v>222</v>
      </c>
      <c r="M292" s="55" t="s">
        <v>52</v>
      </c>
      <c r="N292" s="56">
        <v>4</v>
      </c>
      <c r="O292" s="57">
        <v>504.5</v>
      </c>
      <c r="P292" s="57" t="str">
        <f>IFERROR( VLOOKUP($G292,Liga16_1!$B:$Q,16,0), "")</f>
        <v/>
      </c>
      <c r="Q292" s="58">
        <f t="shared" si="29"/>
        <v>595.5</v>
      </c>
      <c r="R292" s="59">
        <f t="shared" si="30"/>
        <v>504.5</v>
      </c>
      <c r="S292" s="60">
        <v>-15</v>
      </c>
      <c r="T292" s="61">
        <v>12</v>
      </c>
      <c r="U292" s="61">
        <v>2</v>
      </c>
      <c r="V292" s="61" t="s">
        <v>216</v>
      </c>
      <c r="W292" s="61">
        <v>20</v>
      </c>
      <c r="X292" s="61" t="s">
        <v>216</v>
      </c>
      <c r="Y292" s="61" t="s">
        <v>216</v>
      </c>
      <c r="Z292" s="61" t="s">
        <v>216</v>
      </c>
      <c r="AA292" s="61">
        <v>12</v>
      </c>
      <c r="AB292" s="62">
        <v>17</v>
      </c>
      <c r="AC292" s="63"/>
      <c r="AD292" s="62" t="s">
        <v>216</v>
      </c>
      <c r="AE292" s="62" t="s">
        <v>216</v>
      </c>
      <c r="AF292" s="67">
        <v>39</v>
      </c>
      <c r="AG292" s="62">
        <v>35</v>
      </c>
      <c r="AH292" s="62" t="s">
        <v>216</v>
      </c>
      <c r="AI292" s="62" t="s">
        <v>216</v>
      </c>
      <c r="AJ292" s="62" t="s">
        <v>216</v>
      </c>
      <c r="AK292" s="62" t="s">
        <v>216</v>
      </c>
      <c r="AL292" s="62" t="s">
        <v>216</v>
      </c>
      <c r="AM292" s="62" t="s">
        <v>216</v>
      </c>
      <c r="AN292" s="62" t="s">
        <v>216</v>
      </c>
      <c r="AO292" s="63" t="s">
        <v>216</v>
      </c>
    </row>
    <row r="293" spans="1:41">
      <c r="A293" s="48">
        <f t="shared" si="26"/>
        <v>291</v>
      </c>
      <c r="B293" s="49">
        <v>288</v>
      </c>
      <c r="C293" s="50">
        <f t="shared" si="27"/>
        <v>-3</v>
      </c>
      <c r="D293" s="49">
        <f>COUNTIF($L$3:$L293,$L293)</f>
        <v>38</v>
      </c>
      <c r="E293" s="51">
        <v>38</v>
      </c>
      <c r="F293" s="50" t="str">
        <f t="shared" si="28"/>
        <v>=</v>
      </c>
      <c r="G293" s="52">
        <v>18672</v>
      </c>
      <c r="H293" s="53" t="s">
        <v>471</v>
      </c>
      <c r="I293" s="53" t="s">
        <v>1201</v>
      </c>
      <c r="J293" s="53" t="s">
        <v>1107</v>
      </c>
      <c r="K293" s="54">
        <v>1963</v>
      </c>
      <c r="L293" s="64" t="s">
        <v>234</v>
      </c>
      <c r="M293" s="55" t="s">
        <v>52</v>
      </c>
      <c r="N293" s="56">
        <v>4</v>
      </c>
      <c r="O293" s="57">
        <v>620.5</v>
      </c>
      <c r="P293" s="57">
        <f>IFERROR( VLOOKUP($G293,Liga16_1!$B:$Q,16,0), "")</f>
        <v>570</v>
      </c>
      <c r="Q293" s="58">
        <f t="shared" si="29"/>
        <v>595.25</v>
      </c>
      <c r="R293" s="59">
        <f t="shared" si="30"/>
        <v>595.25</v>
      </c>
      <c r="S293" s="60" t="s">
        <v>216</v>
      </c>
      <c r="T293" s="61" t="s">
        <v>216</v>
      </c>
      <c r="U293" s="61" t="s">
        <v>216</v>
      </c>
      <c r="V293" s="61" t="s">
        <v>216</v>
      </c>
      <c r="W293" s="61" t="s">
        <v>216</v>
      </c>
      <c r="X293" s="61" t="s">
        <v>216</v>
      </c>
      <c r="Y293" s="61" t="s">
        <v>216</v>
      </c>
      <c r="Z293" s="61" t="s">
        <v>216</v>
      </c>
      <c r="AA293" s="61">
        <v>-10</v>
      </c>
      <c r="AB293" s="62" t="s">
        <v>216</v>
      </c>
      <c r="AC293" s="63"/>
      <c r="AD293" s="62" t="s">
        <v>216</v>
      </c>
      <c r="AE293" s="62" t="s">
        <v>216</v>
      </c>
      <c r="AF293" s="67" t="s">
        <v>216</v>
      </c>
      <c r="AG293" s="62" t="s">
        <v>216</v>
      </c>
      <c r="AH293" s="62" t="s">
        <v>216</v>
      </c>
      <c r="AI293" s="62" t="s">
        <v>216</v>
      </c>
      <c r="AJ293" s="62" t="s">
        <v>216</v>
      </c>
      <c r="AK293" s="62" t="s">
        <v>216</v>
      </c>
      <c r="AL293" s="62" t="s">
        <v>216</v>
      </c>
      <c r="AM293" s="62" t="s">
        <v>216</v>
      </c>
      <c r="AN293" s="62" t="s">
        <v>216</v>
      </c>
      <c r="AO293" s="63" t="s">
        <v>216</v>
      </c>
    </row>
    <row r="294" spans="1:41">
      <c r="A294" s="48">
        <f t="shared" si="26"/>
        <v>292</v>
      </c>
      <c r="B294" s="49">
        <v>290</v>
      </c>
      <c r="C294" s="50">
        <f t="shared" si="27"/>
        <v>-2</v>
      </c>
      <c r="D294" s="49">
        <f>COUNTIF($L$3:$L294,$L294)</f>
        <v>72</v>
      </c>
      <c r="E294" s="51">
        <v>71</v>
      </c>
      <c r="F294" s="50">
        <f t="shared" si="28"/>
        <v>-1</v>
      </c>
      <c r="G294" s="52">
        <v>2399</v>
      </c>
      <c r="H294" s="53" t="s">
        <v>626</v>
      </c>
      <c r="I294" s="53" t="s">
        <v>1109</v>
      </c>
      <c r="J294" s="53" t="s">
        <v>1107</v>
      </c>
      <c r="K294" s="54">
        <v>1983</v>
      </c>
      <c r="L294" s="64" t="s">
        <v>230</v>
      </c>
      <c r="M294" s="55" t="s">
        <v>52</v>
      </c>
      <c r="N294" s="56">
        <v>4</v>
      </c>
      <c r="O294" s="57">
        <v>593.5</v>
      </c>
      <c r="P294" s="57" t="str">
        <f>IFERROR( VLOOKUP($G294,Liga16_1!$B:$Q,16,0), "")</f>
        <v/>
      </c>
      <c r="Q294" s="58">
        <f t="shared" si="29"/>
        <v>593.5</v>
      </c>
      <c r="R294" s="59">
        <f t="shared" si="30"/>
        <v>593.5</v>
      </c>
      <c r="S294" s="60" t="s">
        <v>216</v>
      </c>
      <c r="T294" s="61" t="s">
        <v>216</v>
      </c>
      <c r="U294" s="61" t="s">
        <v>216</v>
      </c>
      <c r="V294" s="61" t="s">
        <v>216</v>
      </c>
      <c r="W294" s="61" t="s">
        <v>216</v>
      </c>
      <c r="X294" s="61" t="s">
        <v>216</v>
      </c>
      <c r="Y294" s="61" t="s">
        <v>216</v>
      </c>
      <c r="Z294" s="61" t="s">
        <v>216</v>
      </c>
      <c r="AA294" s="61" t="s">
        <v>216</v>
      </c>
      <c r="AB294" s="62" t="s">
        <v>216</v>
      </c>
      <c r="AC294" s="63"/>
      <c r="AD294" s="62" t="s">
        <v>216</v>
      </c>
      <c r="AE294" s="62" t="s">
        <v>216</v>
      </c>
      <c r="AF294" s="67" t="s">
        <v>216</v>
      </c>
      <c r="AG294" s="62" t="s">
        <v>216</v>
      </c>
      <c r="AH294" s="62" t="s">
        <v>216</v>
      </c>
      <c r="AI294" s="62" t="s">
        <v>216</v>
      </c>
      <c r="AJ294" s="62" t="s">
        <v>216</v>
      </c>
      <c r="AK294" s="62" t="s">
        <v>216</v>
      </c>
      <c r="AL294" s="62" t="s">
        <v>216</v>
      </c>
      <c r="AM294" s="62" t="s">
        <v>216</v>
      </c>
      <c r="AN294" s="62" t="s">
        <v>216</v>
      </c>
      <c r="AO294" s="63" t="s">
        <v>216</v>
      </c>
    </row>
    <row r="295" spans="1:41">
      <c r="A295" s="48">
        <f t="shared" si="26"/>
        <v>293</v>
      </c>
      <c r="B295" s="49">
        <v>291</v>
      </c>
      <c r="C295" s="50">
        <f t="shared" si="27"/>
        <v>-2</v>
      </c>
      <c r="D295" s="49">
        <f>COUNTIF($L$3:$L295,$L295)</f>
        <v>6</v>
      </c>
      <c r="E295" s="51">
        <v>6</v>
      </c>
      <c r="F295" s="50" t="str">
        <f t="shared" si="28"/>
        <v>=</v>
      </c>
      <c r="G295" s="52">
        <v>6670</v>
      </c>
      <c r="H295" s="53" t="s">
        <v>1209</v>
      </c>
      <c r="I295" s="53" t="s">
        <v>1161</v>
      </c>
      <c r="J295" s="53" t="s">
        <v>1107</v>
      </c>
      <c r="K295" s="54">
        <v>1952</v>
      </c>
      <c r="L295" s="64" t="s">
        <v>235</v>
      </c>
      <c r="M295" s="55" t="s">
        <v>52</v>
      </c>
      <c r="N295" s="56">
        <v>4</v>
      </c>
      <c r="O295" s="57">
        <v>593</v>
      </c>
      <c r="P295" s="57" t="str">
        <f>IFERROR( VLOOKUP($G295,Liga16_1!$B:$Q,16,0), "")</f>
        <v/>
      </c>
      <c r="Q295" s="58">
        <f t="shared" si="29"/>
        <v>593</v>
      </c>
      <c r="R295" s="59">
        <f t="shared" si="30"/>
        <v>593</v>
      </c>
      <c r="S295" s="60" t="s">
        <v>216</v>
      </c>
      <c r="T295" s="61" t="s">
        <v>216</v>
      </c>
      <c r="U295" s="61" t="s">
        <v>216</v>
      </c>
      <c r="V295" s="61" t="s">
        <v>216</v>
      </c>
      <c r="W295" s="61">
        <v>-11</v>
      </c>
      <c r="X295" s="61" t="s">
        <v>216</v>
      </c>
      <c r="Y295" s="61" t="s">
        <v>216</v>
      </c>
      <c r="Z295" s="61" t="s">
        <v>216</v>
      </c>
      <c r="AA295" s="61" t="s">
        <v>216</v>
      </c>
      <c r="AB295" s="62" t="s">
        <v>216</v>
      </c>
      <c r="AC295" s="63"/>
      <c r="AD295" s="62" t="s">
        <v>216</v>
      </c>
      <c r="AE295" s="62" t="s">
        <v>216</v>
      </c>
      <c r="AF295" s="67" t="s">
        <v>216</v>
      </c>
      <c r="AG295" s="62" t="s">
        <v>216</v>
      </c>
      <c r="AH295" s="62" t="s">
        <v>216</v>
      </c>
      <c r="AI295" s="62" t="s">
        <v>216</v>
      </c>
      <c r="AJ295" s="62" t="s">
        <v>216</v>
      </c>
      <c r="AK295" s="62" t="s">
        <v>216</v>
      </c>
      <c r="AL295" s="62" t="s">
        <v>216</v>
      </c>
      <c r="AM295" s="62" t="s">
        <v>216</v>
      </c>
      <c r="AN295" s="62" t="s">
        <v>216</v>
      </c>
      <c r="AO295" s="63" t="s">
        <v>216</v>
      </c>
    </row>
    <row r="296" spans="1:41">
      <c r="A296" s="48">
        <f t="shared" si="26"/>
        <v>294</v>
      </c>
      <c r="B296" s="49">
        <v>294</v>
      </c>
      <c r="C296" s="50" t="str">
        <f t="shared" si="27"/>
        <v>=</v>
      </c>
      <c r="D296" s="49">
        <f>COUNTIF($L$3:$L296,$L296)</f>
        <v>14</v>
      </c>
      <c r="E296" s="51">
        <v>14</v>
      </c>
      <c r="F296" s="50" t="str">
        <f t="shared" si="28"/>
        <v>=</v>
      </c>
      <c r="G296" s="52">
        <v>10816</v>
      </c>
      <c r="H296" s="53" t="s">
        <v>755</v>
      </c>
      <c r="I296" s="53" t="s">
        <v>1114</v>
      </c>
      <c r="J296" s="53" t="s">
        <v>1107</v>
      </c>
      <c r="K296" s="54">
        <v>1982</v>
      </c>
      <c r="L296" s="64" t="s">
        <v>229</v>
      </c>
      <c r="M296" s="55" t="s">
        <v>55</v>
      </c>
      <c r="N296" s="56">
        <v>4</v>
      </c>
      <c r="O296" s="57">
        <v>629</v>
      </c>
      <c r="P296" s="57">
        <f>IFERROR( VLOOKUP($G296,Liga16_1!$B:$Q,16,0), "")</f>
        <v>554</v>
      </c>
      <c r="Q296" s="58">
        <f t="shared" si="29"/>
        <v>591.5</v>
      </c>
      <c r="R296" s="59">
        <f t="shared" si="30"/>
        <v>591.5</v>
      </c>
      <c r="S296" s="60" t="s">
        <v>216</v>
      </c>
      <c r="T296" s="61" t="s">
        <v>216</v>
      </c>
      <c r="U296" s="61" t="s">
        <v>216</v>
      </c>
      <c r="V296" s="61" t="s">
        <v>216</v>
      </c>
      <c r="W296" s="61" t="s">
        <v>216</v>
      </c>
      <c r="X296" s="61" t="s">
        <v>216</v>
      </c>
      <c r="Y296" s="61" t="s">
        <v>216</v>
      </c>
      <c r="Z296" s="61" t="s">
        <v>216</v>
      </c>
      <c r="AA296" s="61" t="s">
        <v>216</v>
      </c>
      <c r="AB296" s="62" t="s">
        <v>216</v>
      </c>
      <c r="AC296" s="63"/>
      <c r="AD296" s="62" t="s">
        <v>216</v>
      </c>
      <c r="AE296" s="62" t="s">
        <v>216</v>
      </c>
      <c r="AF296" s="67" t="s">
        <v>216</v>
      </c>
      <c r="AG296" s="62" t="s">
        <v>216</v>
      </c>
      <c r="AH296" s="62" t="s">
        <v>216</v>
      </c>
      <c r="AI296" s="62" t="s">
        <v>216</v>
      </c>
      <c r="AJ296" s="62" t="s">
        <v>216</v>
      </c>
      <c r="AK296" s="62" t="s">
        <v>216</v>
      </c>
      <c r="AL296" s="62" t="s">
        <v>216</v>
      </c>
      <c r="AM296" s="62" t="s">
        <v>216</v>
      </c>
      <c r="AN296" s="62" t="s">
        <v>216</v>
      </c>
      <c r="AO296" s="63" t="s">
        <v>216</v>
      </c>
    </row>
    <row r="297" spans="1:41">
      <c r="A297" s="48">
        <f t="shared" si="26"/>
        <v>295</v>
      </c>
      <c r="B297" s="49">
        <v>293</v>
      </c>
      <c r="C297" s="50">
        <f t="shared" si="27"/>
        <v>-2</v>
      </c>
      <c r="D297" s="49">
        <f>COUNTIF($L$3:$L297,$L297)</f>
        <v>39</v>
      </c>
      <c r="E297" s="51">
        <v>39</v>
      </c>
      <c r="F297" s="50" t="str">
        <f t="shared" si="28"/>
        <v>=</v>
      </c>
      <c r="G297" s="52">
        <v>831</v>
      </c>
      <c r="H297" s="53" t="s">
        <v>1048</v>
      </c>
      <c r="I297" s="53" t="s">
        <v>1146</v>
      </c>
      <c r="J297" s="53" t="s">
        <v>1107</v>
      </c>
      <c r="K297" s="54">
        <v>1963</v>
      </c>
      <c r="L297" s="64" t="s">
        <v>234</v>
      </c>
      <c r="M297" s="55" t="s">
        <v>52</v>
      </c>
      <c r="N297" s="56">
        <v>4</v>
      </c>
      <c r="O297" s="57">
        <v>570.5</v>
      </c>
      <c r="P297" s="57" t="str">
        <f>IFERROR( VLOOKUP($G297,Liga16_1!$B:$Q,16,0), "")</f>
        <v/>
      </c>
      <c r="Q297" s="58">
        <f t="shared" si="29"/>
        <v>590.5</v>
      </c>
      <c r="R297" s="59">
        <f t="shared" si="30"/>
        <v>570.5</v>
      </c>
      <c r="S297" s="60">
        <v>23</v>
      </c>
      <c r="T297" s="61">
        <v>-10</v>
      </c>
      <c r="U297" s="61" t="s">
        <v>216</v>
      </c>
      <c r="V297" s="61" t="s">
        <v>216</v>
      </c>
      <c r="W297" s="61">
        <v>-18</v>
      </c>
      <c r="X297" s="61" t="s">
        <v>216</v>
      </c>
      <c r="Y297" s="61" t="s">
        <v>216</v>
      </c>
      <c r="Z297" s="61" t="s">
        <v>216</v>
      </c>
      <c r="AA297" s="61">
        <v>3</v>
      </c>
      <c r="AB297" s="62">
        <v>-1</v>
      </c>
      <c r="AC297" s="63"/>
      <c r="AD297" s="62" t="s">
        <v>216</v>
      </c>
      <c r="AE297" s="62" t="s">
        <v>216</v>
      </c>
      <c r="AF297" s="67" t="s">
        <v>216</v>
      </c>
      <c r="AG297" s="62" t="s">
        <v>216</v>
      </c>
      <c r="AH297" s="62" t="s">
        <v>216</v>
      </c>
      <c r="AI297" s="62" t="s">
        <v>216</v>
      </c>
      <c r="AJ297" s="62" t="s">
        <v>216</v>
      </c>
      <c r="AK297" s="62">
        <v>21</v>
      </c>
      <c r="AL297" s="62" t="s">
        <v>216</v>
      </c>
      <c r="AM297" s="62" t="s">
        <v>216</v>
      </c>
      <c r="AN297" s="62" t="s">
        <v>216</v>
      </c>
      <c r="AO297" s="63" t="s">
        <v>216</v>
      </c>
    </row>
    <row r="298" spans="1:41">
      <c r="A298" s="48">
        <f t="shared" si="26"/>
        <v>296</v>
      </c>
      <c r="B298" s="49">
        <v>311</v>
      </c>
      <c r="C298" s="50">
        <f t="shared" si="27"/>
        <v>15</v>
      </c>
      <c r="D298" s="49">
        <f>COUNTIF($L$3:$L298,$L298)</f>
        <v>14</v>
      </c>
      <c r="E298" s="51">
        <v>14</v>
      </c>
      <c r="F298" s="50" t="str">
        <f t="shared" si="28"/>
        <v>=</v>
      </c>
      <c r="G298" s="52">
        <v>18458</v>
      </c>
      <c r="H298" s="53" t="s">
        <v>638</v>
      </c>
      <c r="I298" s="53" t="s">
        <v>1130</v>
      </c>
      <c r="J298" s="53" t="s">
        <v>1107</v>
      </c>
      <c r="K298" s="54">
        <v>2003</v>
      </c>
      <c r="L298" s="64" t="s">
        <v>224</v>
      </c>
      <c r="M298" s="55" t="s">
        <v>52</v>
      </c>
      <c r="N298" s="56">
        <v>4</v>
      </c>
      <c r="O298" s="57">
        <v>558</v>
      </c>
      <c r="P298" s="57">
        <f>IFERROR( VLOOKUP($G298,Liga16_1!$B:$Q,16,0), "")</f>
        <v>547</v>
      </c>
      <c r="Q298" s="58">
        <f t="shared" si="29"/>
        <v>590.5</v>
      </c>
      <c r="R298" s="59">
        <f t="shared" si="30"/>
        <v>552.5</v>
      </c>
      <c r="S298" s="60">
        <v>11</v>
      </c>
      <c r="T298" s="61">
        <v>42</v>
      </c>
      <c r="U298" s="61">
        <v>37</v>
      </c>
      <c r="V298" s="61">
        <v>-8</v>
      </c>
      <c r="W298" s="61">
        <v>-52</v>
      </c>
      <c r="X298" s="61" t="s">
        <v>216</v>
      </c>
      <c r="Y298" s="61" t="s">
        <v>216</v>
      </c>
      <c r="Z298" s="61" t="s">
        <v>216</v>
      </c>
      <c r="AA298" s="61">
        <v>173</v>
      </c>
      <c r="AB298" s="62">
        <v>14</v>
      </c>
      <c r="AC298" s="63"/>
      <c r="AD298" s="62" t="s">
        <v>216</v>
      </c>
      <c r="AE298" s="62" t="s">
        <v>216</v>
      </c>
      <c r="AF298" s="67" t="s">
        <v>216</v>
      </c>
      <c r="AG298" s="62">
        <v>24</v>
      </c>
      <c r="AH298" s="62" t="s">
        <v>216</v>
      </c>
      <c r="AI298" s="62" t="s">
        <v>216</v>
      </c>
      <c r="AJ298" s="62" t="s">
        <v>216</v>
      </c>
      <c r="AK298" s="62" t="s">
        <v>216</v>
      </c>
      <c r="AL298" s="62" t="s">
        <v>216</v>
      </c>
      <c r="AM298" s="62" t="s">
        <v>216</v>
      </c>
      <c r="AN298" s="62" t="s">
        <v>216</v>
      </c>
      <c r="AO298" s="63" t="s">
        <v>216</v>
      </c>
    </row>
    <row r="299" spans="1:41">
      <c r="A299" s="48">
        <f t="shared" si="26"/>
        <v>297</v>
      </c>
      <c r="B299" s="49">
        <v>330</v>
      </c>
      <c r="C299" s="50">
        <f t="shared" si="27"/>
        <v>33</v>
      </c>
      <c r="D299" s="49">
        <f>COUNTIF($L$3:$L299,$L299)</f>
        <v>27</v>
      </c>
      <c r="E299" s="51">
        <v>32</v>
      </c>
      <c r="F299" s="50">
        <f t="shared" si="28"/>
        <v>5</v>
      </c>
      <c r="G299" s="52">
        <v>19695</v>
      </c>
      <c r="H299" s="53" t="s">
        <v>477</v>
      </c>
      <c r="I299" s="53" t="s">
        <v>1153</v>
      </c>
      <c r="J299" s="53" t="s">
        <v>1107</v>
      </c>
      <c r="K299" s="54">
        <v>1972</v>
      </c>
      <c r="L299" s="64" t="s">
        <v>232</v>
      </c>
      <c r="M299" s="55" t="s">
        <v>52</v>
      </c>
      <c r="N299" s="56">
        <v>4</v>
      </c>
      <c r="O299" s="57">
        <v>525</v>
      </c>
      <c r="P299" s="57" t="str">
        <f>IFERROR( VLOOKUP($G299,Liga16_1!$B:$Q,16,0), "")</f>
        <v/>
      </c>
      <c r="Q299" s="58">
        <f t="shared" si="29"/>
        <v>590</v>
      </c>
      <c r="R299" s="59">
        <f t="shared" si="30"/>
        <v>525</v>
      </c>
      <c r="S299" s="60" t="s">
        <v>216</v>
      </c>
      <c r="T299" s="61" t="s">
        <v>216</v>
      </c>
      <c r="U299" s="61" t="s">
        <v>216</v>
      </c>
      <c r="V299" s="61" t="s">
        <v>216</v>
      </c>
      <c r="W299" s="61">
        <v>-64</v>
      </c>
      <c r="X299" s="61" t="s">
        <v>216</v>
      </c>
      <c r="Y299" s="61" t="s">
        <v>216</v>
      </c>
      <c r="Z299" s="61" t="s">
        <v>216</v>
      </c>
      <c r="AA299" s="61" t="s">
        <v>216</v>
      </c>
      <c r="AB299" s="62">
        <v>27</v>
      </c>
      <c r="AC299" s="63"/>
      <c r="AD299" s="62" t="s">
        <v>216</v>
      </c>
      <c r="AE299" s="62" t="s">
        <v>216</v>
      </c>
      <c r="AF299" s="67" t="s">
        <v>216</v>
      </c>
      <c r="AG299" s="62" t="s">
        <v>216</v>
      </c>
      <c r="AH299" s="62" t="s">
        <v>216</v>
      </c>
      <c r="AI299" s="62" t="s">
        <v>216</v>
      </c>
      <c r="AJ299" s="62" t="s">
        <v>216</v>
      </c>
      <c r="AK299" s="62">
        <v>38</v>
      </c>
      <c r="AL299" s="62" t="s">
        <v>216</v>
      </c>
      <c r="AM299" s="62" t="s">
        <v>216</v>
      </c>
      <c r="AN299" s="62" t="s">
        <v>216</v>
      </c>
      <c r="AO299" s="63" t="s">
        <v>216</v>
      </c>
    </row>
    <row r="300" spans="1:41">
      <c r="A300" s="48">
        <f t="shared" si="26"/>
        <v>298</v>
      </c>
      <c r="B300" s="49">
        <v>295</v>
      </c>
      <c r="C300" s="50">
        <f t="shared" si="27"/>
        <v>-3</v>
      </c>
      <c r="D300" s="49">
        <f>COUNTIF($L$3:$L300,$L300)</f>
        <v>28</v>
      </c>
      <c r="E300" s="51">
        <v>27</v>
      </c>
      <c r="F300" s="50">
        <f t="shared" si="28"/>
        <v>-1</v>
      </c>
      <c r="G300" s="52">
        <v>5729</v>
      </c>
      <c r="H300" s="53" t="s">
        <v>731</v>
      </c>
      <c r="I300" s="53" t="s">
        <v>1131</v>
      </c>
      <c r="J300" s="53" t="s">
        <v>1107</v>
      </c>
      <c r="K300" s="54">
        <v>1969</v>
      </c>
      <c r="L300" s="64" t="s">
        <v>232</v>
      </c>
      <c r="M300" s="55" t="s">
        <v>52</v>
      </c>
      <c r="N300" s="56">
        <v>4</v>
      </c>
      <c r="O300" s="57">
        <v>624</v>
      </c>
      <c r="P300" s="57">
        <f>IFERROR( VLOOKUP($G300,Liga16_1!$B:$Q,16,0), "")</f>
        <v>555</v>
      </c>
      <c r="Q300" s="58">
        <f t="shared" si="29"/>
        <v>589.5</v>
      </c>
      <c r="R300" s="59">
        <f t="shared" si="30"/>
        <v>589.5</v>
      </c>
      <c r="S300" s="60" t="s">
        <v>216</v>
      </c>
      <c r="T300" s="61" t="s">
        <v>216</v>
      </c>
      <c r="U300" s="61" t="s">
        <v>216</v>
      </c>
      <c r="V300" s="61" t="s">
        <v>216</v>
      </c>
      <c r="W300" s="61" t="s">
        <v>216</v>
      </c>
      <c r="X300" s="61" t="s">
        <v>216</v>
      </c>
      <c r="Y300" s="61" t="s">
        <v>216</v>
      </c>
      <c r="Z300" s="61" t="s">
        <v>216</v>
      </c>
      <c r="AA300" s="61" t="s">
        <v>216</v>
      </c>
      <c r="AB300" s="62" t="s">
        <v>216</v>
      </c>
      <c r="AC300" s="63"/>
      <c r="AD300" s="62" t="s">
        <v>216</v>
      </c>
      <c r="AE300" s="62" t="s">
        <v>216</v>
      </c>
      <c r="AF300" s="67" t="s">
        <v>216</v>
      </c>
      <c r="AG300" s="62" t="s">
        <v>216</v>
      </c>
      <c r="AH300" s="62" t="s">
        <v>216</v>
      </c>
      <c r="AI300" s="62" t="s">
        <v>216</v>
      </c>
      <c r="AJ300" s="62" t="s">
        <v>216</v>
      </c>
      <c r="AK300" s="62" t="s">
        <v>216</v>
      </c>
      <c r="AL300" s="62" t="s">
        <v>216</v>
      </c>
      <c r="AM300" s="62" t="s">
        <v>216</v>
      </c>
      <c r="AN300" s="62" t="s">
        <v>216</v>
      </c>
      <c r="AO300" s="63" t="s">
        <v>216</v>
      </c>
    </row>
    <row r="301" spans="1:41">
      <c r="A301" s="48">
        <f t="shared" si="26"/>
        <v>299</v>
      </c>
      <c r="B301" s="49">
        <v>304</v>
      </c>
      <c r="C301" s="50">
        <f t="shared" si="27"/>
        <v>5</v>
      </c>
      <c r="D301" s="49">
        <f>COUNTIF($L$3:$L301,$L301)</f>
        <v>27</v>
      </c>
      <c r="E301" s="51">
        <v>28</v>
      </c>
      <c r="F301" s="50">
        <f t="shared" si="28"/>
        <v>1</v>
      </c>
      <c r="G301" s="52">
        <v>11209</v>
      </c>
      <c r="H301" s="53" t="s">
        <v>784</v>
      </c>
      <c r="I301" s="53" t="s">
        <v>1161</v>
      </c>
      <c r="J301" s="53" t="s">
        <v>1107</v>
      </c>
      <c r="K301" s="54">
        <v>2001</v>
      </c>
      <c r="L301" s="64" t="s">
        <v>226</v>
      </c>
      <c r="M301" s="55" t="s">
        <v>52</v>
      </c>
      <c r="N301" s="56">
        <v>4</v>
      </c>
      <c r="O301" s="57">
        <v>505.5</v>
      </c>
      <c r="P301" s="57">
        <f>IFERROR( VLOOKUP($G301,Liga16_1!$B:$Q,16,0), "")</f>
        <v>621</v>
      </c>
      <c r="Q301" s="58">
        <f t="shared" si="29"/>
        <v>588.25</v>
      </c>
      <c r="R301" s="59">
        <f t="shared" ref="R301:R332" si="31">AVERAGE(O301:P301)</f>
        <v>563.25</v>
      </c>
      <c r="S301" s="60" t="s">
        <v>216</v>
      </c>
      <c r="T301" s="61" t="s">
        <v>216</v>
      </c>
      <c r="U301" s="61" t="s">
        <v>216</v>
      </c>
      <c r="V301" s="61" t="s">
        <v>216</v>
      </c>
      <c r="W301" s="61" t="s">
        <v>216</v>
      </c>
      <c r="X301" s="61" t="s">
        <v>216</v>
      </c>
      <c r="Y301" s="61" t="s">
        <v>216</v>
      </c>
      <c r="Z301" s="61" t="s">
        <v>216</v>
      </c>
      <c r="AA301" s="61" t="s">
        <v>216</v>
      </c>
      <c r="AB301" s="62">
        <v>7</v>
      </c>
      <c r="AC301" s="63"/>
      <c r="AD301" s="62" t="s">
        <v>216</v>
      </c>
      <c r="AE301" s="62" t="s">
        <v>216</v>
      </c>
      <c r="AF301" s="67" t="s">
        <v>216</v>
      </c>
      <c r="AG301" s="62" t="s">
        <v>216</v>
      </c>
      <c r="AH301" s="62">
        <v>18</v>
      </c>
      <c r="AI301" s="62" t="s">
        <v>216</v>
      </c>
      <c r="AJ301" s="62" t="s">
        <v>216</v>
      </c>
      <c r="AK301" s="62" t="s">
        <v>216</v>
      </c>
      <c r="AL301" s="62" t="s">
        <v>216</v>
      </c>
      <c r="AM301" s="62" t="s">
        <v>216</v>
      </c>
      <c r="AN301" s="62" t="s">
        <v>216</v>
      </c>
      <c r="AO301" s="63" t="s">
        <v>216</v>
      </c>
    </row>
    <row r="302" spans="1:41">
      <c r="A302" s="48">
        <f t="shared" si="26"/>
        <v>300</v>
      </c>
      <c r="B302" s="49">
        <v>296</v>
      </c>
      <c r="C302" s="50">
        <f t="shared" si="27"/>
        <v>-4</v>
      </c>
      <c r="D302" s="49">
        <f>COUNTIF($L$3:$L302,$L302)</f>
        <v>73</v>
      </c>
      <c r="E302" s="51">
        <v>72</v>
      </c>
      <c r="F302" s="50">
        <f t="shared" si="28"/>
        <v>-1</v>
      </c>
      <c r="G302" s="52">
        <v>18635</v>
      </c>
      <c r="H302" s="53" t="s">
        <v>530</v>
      </c>
      <c r="I302" s="53" t="s">
        <v>1161</v>
      </c>
      <c r="J302" s="53" t="s">
        <v>1107</v>
      </c>
      <c r="K302" s="54">
        <v>1980</v>
      </c>
      <c r="L302" s="64" t="s">
        <v>230</v>
      </c>
      <c r="M302" s="55" t="s">
        <v>52</v>
      </c>
      <c r="N302" s="56">
        <v>4</v>
      </c>
      <c r="O302" s="57">
        <v>610.5</v>
      </c>
      <c r="P302" s="57">
        <f>IFERROR( VLOOKUP($G302,Liga16_1!$B:$Q,16,0), "")</f>
        <v>565</v>
      </c>
      <c r="Q302" s="58">
        <f t="shared" si="29"/>
        <v>587.75</v>
      </c>
      <c r="R302" s="59">
        <f t="shared" si="31"/>
        <v>587.75</v>
      </c>
      <c r="S302" s="60" t="s">
        <v>216</v>
      </c>
      <c r="T302" s="61" t="s">
        <v>216</v>
      </c>
      <c r="U302" s="61" t="s">
        <v>216</v>
      </c>
      <c r="V302" s="61" t="s">
        <v>216</v>
      </c>
      <c r="W302" s="61" t="s">
        <v>216</v>
      </c>
      <c r="X302" s="61" t="s">
        <v>216</v>
      </c>
      <c r="Y302" s="61" t="s">
        <v>216</v>
      </c>
      <c r="Z302" s="61" t="s">
        <v>216</v>
      </c>
      <c r="AA302" s="61" t="s">
        <v>216</v>
      </c>
      <c r="AB302" s="62" t="s">
        <v>216</v>
      </c>
      <c r="AC302" s="63"/>
      <c r="AD302" s="62" t="s">
        <v>216</v>
      </c>
      <c r="AE302" s="62" t="s">
        <v>216</v>
      </c>
      <c r="AF302" s="67" t="s">
        <v>216</v>
      </c>
      <c r="AG302" s="62" t="s">
        <v>216</v>
      </c>
      <c r="AH302" s="62" t="s">
        <v>216</v>
      </c>
      <c r="AI302" s="62" t="s">
        <v>216</v>
      </c>
      <c r="AJ302" s="62" t="s">
        <v>216</v>
      </c>
      <c r="AK302" s="62" t="s">
        <v>216</v>
      </c>
      <c r="AL302" s="62" t="s">
        <v>216</v>
      </c>
      <c r="AM302" s="62" t="s">
        <v>216</v>
      </c>
      <c r="AN302" s="62" t="s">
        <v>216</v>
      </c>
      <c r="AO302" s="63" t="s">
        <v>216</v>
      </c>
    </row>
    <row r="303" spans="1:41">
      <c r="A303" s="48">
        <f t="shared" si="26"/>
        <v>301</v>
      </c>
      <c r="B303" s="49">
        <v>297</v>
      </c>
      <c r="C303" s="50">
        <f t="shared" si="27"/>
        <v>-4</v>
      </c>
      <c r="D303" s="49">
        <f>COUNTIF($L$3:$L303,$L303)</f>
        <v>74</v>
      </c>
      <c r="E303" s="51">
        <v>73</v>
      </c>
      <c r="F303" s="50">
        <f t="shared" si="28"/>
        <v>-1</v>
      </c>
      <c r="G303" s="52">
        <v>23290</v>
      </c>
      <c r="H303" s="53" t="s">
        <v>677</v>
      </c>
      <c r="I303" s="53" t="s">
        <v>1136</v>
      </c>
      <c r="J303" s="53" t="s">
        <v>1107</v>
      </c>
      <c r="K303" s="54">
        <v>1979</v>
      </c>
      <c r="L303" s="64" t="s">
        <v>230</v>
      </c>
      <c r="M303" s="55" t="s">
        <v>52</v>
      </c>
      <c r="N303" s="56">
        <v>4</v>
      </c>
      <c r="O303" s="57">
        <v>586</v>
      </c>
      <c r="P303" s="57" t="str">
        <f>IFERROR( VLOOKUP($G303,Liga16_1!$B:$Q,16,0), "")</f>
        <v/>
      </c>
      <c r="Q303" s="58">
        <f t="shared" si="29"/>
        <v>586</v>
      </c>
      <c r="R303" s="59">
        <f t="shared" si="31"/>
        <v>586</v>
      </c>
      <c r="S303" s="60" t="s">
        <v>216</v>
      </c>
      <c r="T303" s="61" t="s">
        <v>216</v>
      </c>
      <c r="U303" s="61" t="s">
        <v>216</v>
      </c>
      <c r="V303" s="61" t="s">
        <v>216</v>
      </c>
      <c r="W303" s="61" t="s">
        <v>216</v>
      </c>
      <c r="X303" s="61" t="s">
        <v>216</v>
      </c>
      <c r="Y303" s="61" t="s">
        <v>216</v>
      </c>
      <c r="Z303" s="61" t="s">
        <v>216</v>
      </c>
      <c r="AA303" s="61" t="s">
        <v>216</v>
      </c>
      <c r="AB303" s="62" t="s">
        <v>216</v>
      </c>
      <c r="AC303" s="63"/>
      <c r="AD303" s="62" t="s">
        <v>216</v>
      </c>
      <c r="AE303" s="62" t="s">
        <v>216</v>
      </c>
      <c r="AF303" s="67" t="s">
        <v>216</v>
      </c>
      <c r="AG303" s="62" t="s">
        <v>216</v>
      </c>
      <c r="AH303" s="62" t="s">
        <v>216</v>
      </c>
      <c r="AI303" s="62" t="s">
        <v>216</v>
      </c>
      <c r="AJ303" s="62" t="s">
        <v>216</v>
      </c>
      <c r="AK303" s="62" t="s">
        <v>216</v>
      </c>
      <c r="AL303" s="62" t="s">
        <v>216</v>
      </c>
      <c r="AM303" s="62" t="s">
        <v>216</v>
      </c>
      <c r="AN303" s="62" t="s">
        <v>216</v>
      </c>
      <c r="AO303" s="63" t="s">
        <v>216</v>
      </c>
    </row>
    <row r="304" spans="1:41">
      <c r="A304" s="48">
        <f t="shared" si="26"/>
        <v>302</v>
      </c>
      <c r="B304" s="49">
        <v>298</v>
      </c>
      <c r="C304" s="50">
        <f t="shared" si="27"/>
        <v>-4</v>
      </c>
      <c r="D304" s="49">
        <f>COUNTIF($L$3:$L304,$L304)</f>
        <v>15</v>
      </c>
      <c r="E304" s="51">
        <v>16</v>
      </c>
      <c r="F304" s="50">
        <f t="shared" si="28"/>
        <v>1</v>
      </c>
      <c r="G304" s="52">
        <v>493</v>
      </c>
      <c r="H304" s="53" t="s">
        <v>966</v>
      </c>
      <c r="I304" s="53" t="s">
        <v>1123</v>
      </c>
      <c r="J304" s="53" t="s">
        <v>1107</v>
      </c>
      <c r="K304" s="54">
        <v>1957</v>
      </c>
      <c r="L304" s="64" t="s">
        <v>237</v>
      </c>
      <c r="M304" s="55" t="s">
        <v>52</v>
      </c>
      <c r="N304" s="56">
        <v>4</v>
      </c>
      <c r="O304" s="57">
        <v>586</v>
      </c>
      <c r="P304" s="57" t="str">
        <f>IFERROR( VLOOKUP($G304,Liga16_1!$B:$Q,16,0), "")</f>
        <v/>
      </c>
      <c r="Q304" s="58">
        <f t="shared" si="29"/>
        <v>586</v>
      </c>
      <c r="R304" s="59">
        <f t="shared" si="31"/>
        <v>586</v>
      </c>
      <c r="S304" s="60">
        <v>25</v>
      </c>
      <c r="T304" s="61" t="s">
        <v>216</v>
      </c>
      <c r="U304" s="61">
        <v>-19</v>
      </c>
      <c r="V304" s="61" t="s">
        <v>216</v>
      </c>
      <c r="W304" s="61" t="s">
        <v>216</v>
      </c>
      <c r="X304" s="61" t="s">
        <v>216</v>
      </c>
      <c r="Y304" s="61" t="s">
        <v>216</v>
      </c>
      <c r="Z304" s="61" t="s">
        <v>216</v>
      </c>
      <c r="AA304" s="61" t="s">
        <v>216</v>
      </c>
      <c r="AB304" s="62" t="s">
        <v>216</v>
      </c>
      <c r="AC304" s="63"/>
      <c r="AD304" s="62" t="s">
        <v>216</v>
      </c>
      <c r="AE304" s="62" t="s">
        <v>216</v>
      </c>
      <c r="AF304" s="67" t="s">
        <v>216</v>
      </c>
      <c r="AG304" s="62" t="s">
        <v>216</v>
      </c>
      <c r="AH304" s="62" t="s">
        <v>216</v>
      </c>
      <c r="AI304" s="62" t="s">
        <v>216</v>
      </c>
      <c r="AJ304" s="62" t="s">
        <v>216</v>
      </c>
      <c r="AK304" s="62" t="s">
        <v>216</v>
      </c>
      <c r="AL304" s="62" t="s">
        <v>216</v>
      </c>
      <c r="AM304" s="62" t="s">
        <v>216</v>
      </c>
      <c r="AN304" s="62" t="s">
        <v>216</v>
      </c>
      <c r="AO304" s="63" t="s">
        <v>216</v>
      </c>
    </row>
    <row r="305" spans="1:41">
      <c r="A305" s="48">
        <f t="shared" si="26"/>
        <v>303</v>
      </c>
      <c r="B305" s="49">
        <v>299</v>
      </c>
      <c r="C305" s="50">
        <f t="shared" si="27"/>
        <v>-4</v>
      </c>
      <c r="D305" s="49">
        <f>COUNTIF($L$3:$L305,$L305)</f>
        <v>40</v>
      </c>
      <c r="E305" s="51">
        <v>40</v>
      </c>
      <c r="F305" s="50" t="str">
        <f t="shared" si="28"/>
        <v>=</v>
      </c>
      <c r="G305" s="52">
        <v>15949</v>
      </c>
      <c r="H305" s="53" t="s">
        <v>975</v>
      </c>
      <c r="I305" s="53" t="s">
        <v>1172</v>
      </c>
      <c r="J305" s="53" t="s">
        <v>1107</v>
      </c>
      <c r="K305" s="54">
        <v>1965</v>
      </c>
      <c r="L305" s="64" t="s">
        <v>234</v>
      </c>
      <c r="M305" s="55" t="s">
        <v>52</v>
      </c>
      <c r="N305" s="56">
        <v>4</v>
      </c>
      <c r="O305" s="57">
        <v>532</v>
      </c>
      <c r="P305" s="57">
        <f>IFERROR( VLOOKUP($G305,Liga16_1!$B:$Q,16,0), "")</f>
        <v>640</v>
      </c>
      <c r="Q305" s="58">
        <f t="shared" si="29"/>
        <v>586</v>
      </c>
      <c r="R305" s="59">
        <f t="shared" si="31"/>
        <v>586</v>
      </c>
      <c r="S305" s="60">
        <v>13</v>
      </c>
      <c r="T305" s="61" t="s">
        <v>216</v>
      </c>
      <c r="U305" s="61" t="s">
        <v>216</v>
      </c>
      <c r="V305" s="61" t="s">
        <v>216</v>
      </c>
      <c r="W305" s="61" t="s">
        <v>216</v>
      </c>
      <c r="X305" s="61" t="s">
        <v>216</v>
      </c>
      <c r="Y305" s="61" t="s">
        <v>216</v>
      </c>
      <c r="Z305" s="61" t="s">
        <v>216</v>
      </c>
      <c r="AA305" s="61" t="s">
        <v>216</v>
      </c>
      <c r="AB305" s="62" t="s">
        <v>216</v>
      </c>
      <c r="AC305" s="63"/>
      <c r="AD305" s="62" t="s">
        <v>216</v>
      </c>
      <c r="AE305" s="62" t="s">
        <v>216</v>
      </c>
      <c r="AF305" s="67" t="s">
        <v>216</v>
      </c>
      <c r="AG305" s="62" t="s">
        <v>216</v>
      </c>
      <c r="AH305" s="62" t="s">
        <v>216</v>
      </c>
      <c r="AI305" s="62" t="s">
        <v>216</v>
      </c>
      <c r="AJ305" s="62" t="s">
        <v>216</v>
      </c>
      <c r="AK305" s="62" t="s">
        <v>216</v>
      </c>
      <c r="AL305" s="62" t="s">
        <v>216</v>
      </c>
      <c r="AM305" s="62" t="s">
        <v>216</v>
      </c>
      <c r="AN305" s="62" t="s">
        <v>216</v>
      </c>
      <c r="AO305" s="63" t="s">
        <v>216</v>
      </c>
    </row>
    <row r="306" spans="1:41">
      <c r="A306" s="48">
        <f t="shared" si="26"/>
        <v>304</v>
      </c>
      <c r="B306" s="49">
        <v>300</v>
      </c>
      <c r="C306" s="50">
        <f t="shared" si="27"/>
        <v>-4</v>
      </c>
      <c r="D306" s="49">
        <f>COUNTIF($L$3:$L306,$L306)</f>
        <v>1</v>
      </c>
      <c r="E306" s="51">
        <v>1</v>
      </c>
      <c r="F306" s="50" t="str">
        <f t="shared" si="28"/>
        <v>=</v>
      </c>
      <c r="G306" s="52">
        <v>18783</v>
      </c>
      <c r="H306" s="53" t="s">
        <v>877</v>
      </c>
      <c r="I306" s="53" t="s">
        <v>1109</v>
      </c>
      <c r="J306" s="53" t="s">
        <v>1107</v>
      </c>
      <c r="K306" s="54">
        <v>2006</v>
      </c>
      <c r="L306" s="64" t="s">
        <v>220</v>
      </c>
      <c r="M306" s="55" t="s">
        <v>52</v>
      </c>
      <c r="N306" s="56">
        <v>4</v>
      </c>
      <c r="O306" s="57">
        <v>510</v>
      </c>
      <c r="P306" s="57">
        <f>IFERROR( VLOOKUP($G306,Liga16_1!$B:$Q,16,0), "")</f>
        <v>594</v>
      </c>
      <c r="Q306" s="58">
        <f t="shared" si="29"/>
        <v>586</v>
      </c>
      <c r="R306" s="59">
        <f t="shared" si="31"/>
        <v>552</v>
      </c>
      <c r="S306" s="60" t="s">
        <v>216</v>
      </c>
      <c r="T306" s="61" t="s">
        <v>216</v>
      </c>
      <c r="U306" s="61">
        <v>25</v>
      </c>
      <c r="V306" s="61" t="s">
        <v>216</v>
      </c>
      <c r="W306" s="61">
        <v>2</v>
      </c>
      <c r="X306" s="61" t="s">
        <v>216</v>
      </c>
      <c r="Y306" s="61" t="s">
        <v>216</v>
      </c>
      <c r="Z306" s="61">
        <v>0</v>
      </c>
      <c r="AA306" s="61" t="s">
        <v>216</v>
      </c>
      <c r="AB306" s="62" t="s">
        <v>216</v>
      </c>
      <c r="AC306" s="63"/>
      <c r="AD306" s="62" t="s">
        <v>216</v>
      </c>
      <c r="AE306" s="62">
        <v>34</v>
      </c>
      <c r="AF306" s="67" t="s">
        <v>216</v>
      </c>
      <c r="AG306" s="62" t="s">
        <v>216</v>
      </c>
      <c r="AH306" s="62" t="s">
        <v>216</v>
      </c>
      <c r="AI306" s="62" t="s">
        <v>216</v>
      </c>
      <c r="AJ306" s="62" t="s">
        <v>216</v>
      </c>
      <c r="AK306" s="62" t="s">
        <v>216</v>
      </c>
      <c r="AL306" s="62" t="s">
        <v>216</v>
      </c>
      <c r="AM306" s="62" t="s">
        <v>216</v>
      </c>
      <c r="AN306" s="62" t="s">
        <v>216</v>
      </c>
      <c r="AO306" s="63" t="s">
        <v>216</v>
      </c>
    </row>
    <row r="307" spans="1:41">
      <c r="A307" s="48">
        <f t="shared" si="26"/>
        <v>305</v>
      </c>
      <c r="B307" s="49">
        <v>301</v>
      </c>
      <c r="C307" s="50">
        <f t="shared" si="27"/>
        <v>-4</v>
      </c>
      <c r="D307" s="49">
        <f>COUNTIF($L$3:$L307,$L307)</f>
        <v>7</v>
      </c>
      <c r="E307" s="51">
        <v>7</v>
      </c>
      <c r="F307" s="50" t="str">
        <f t="shared" si="28"/>
        <v>=</v>
      </c>
      <c r="G307" s="52">
        <v>83</v>
      </c>
      <c r="H307" s="53" t="s">
        <v>950</v>
      </c>
      <c r="I307" s="53" t="s">
        <v>1186</v>
      </c>
      <c r="J307" s="53" t="s">
        <v>1107</v>
      </c>
      <c r="K307" s="54">
        <v>1943</v>
      </c>
      <c r="L307" s="64" t="s">
        <v>235</v>
      </c>
      <c r="M307" s="55" t="s">
        <v>52</v>
      </c>
      <c r="N307" s="56">
        <v>4</v>
      </c>
      <c r="O307" s="57">
        <v>548</v>
      </c>
      <c r="P307" s="57" t="str">
        <f>IFERROR( VLOOKUP($G307,Liga16_1!$B:$Q,16,0), "")</f>
        <v/>
      </c>
      <c r="Q307" s="58">
        <f t="shared" si="29"/>
        <v>585</v>
      </c>
      <c r="R307" s="59">
        <f t="shared" si="31"/>
        <v>548</v>
      </c>
      <c r="S307" s="60" t="s">
        <v>216</v>
      </c>
      <c r="T307" s="61" t="s">
        <v>216</v>
      </c>
      <c r="U307" s="61" t="s">
        <v>216</v>
      </c>
      <c r="V307" s="61" t="s">
        <v>216</v>
      </c>
      <c r="W307" s="61">
        <v>8</v>
      </c>
      <c r="X307" s="61" t="s">
        <v>216</v>
      </c>
      <c r="Y307" s="61" t="s">
        <v>216</v>
      </c>
      <c r="Z307" s="61" t="s">
        <v>216</v>
      </c>
      <c r="AA307" s="61" t="s">
        <v>216</v>
      </c>
      <c r="AB307" s="62" t="s">
        <v>216</v>
      </c>
      <c r="AC307" s="63"/>
      <c r="AD307" s="62" t="s">
        <v>216</v>
      </c>
      <c r="AE307" s="62" t="s">
        <v>216</v>
      </c>
      <c r="AF307" s="67" t="s">
        <v>216</v>
      </c>
      <c r="AG307" s="62" t="s">
        <v>216</v>
      </c>
      <c r="AH307" s="62" t="s">
        <v>216</v>
      </c>
      <c r="AI307" s="62" t="s">
        <v>216</v>
      </c>
      <c r="AJ307" s="62" t="s">
        <v>216</v>
      </c>
      <c r="AK307" s="62" t="s">
        <v>216</v>
      </c>
      <c r="AL307" s="62" t="s">
        <v>216</v>
      </c>
      <c r="AM307" s="62">
        <v>37</v>
      </c>
      <c r="AN307" s="62" t="s">
        <v>216</v>
      </c>
      <c r="AO307" s="63" t="s">
        <v>216</v>
      </c>
    </row>
    <row r="308" spans="1:41">
      <c r="A308" s="48">
        <f t="shared" si="26"/>
        <v>306</v>
      </c>
      <c r="B308" s="49">
        <v>303</v>
      </c>
      <c r="C308" s="50">
        <f t="shared" si="27"/>
        <v>-3</v>
      </c>
      <c r="D308" s="49">
        <f>COUNTIF($L$3:$L308,$L308)</f>
        <v>41</v>
      </c>
      <c r="E308" s="51">
        <v>41</v>
      </c>
      <c r="F308" s="50" t="str">
        <f t="shared" si="28"/>
        <v>=</v>
      </c>
      <c r="G308" s="52">
        <v>19758</v>
      </c>
      <c r="H308" s="53" t="s">
        <v>1210</v>
      </c>
      <c r="I308" s="53" t="s">
        <v>1174</v>
      </c>
      <c r="J308" s="53" t="s">
        <v>1127</v>
      </c>
      <c r="K308" s="54">
        <v>1959</v>
      </c>
      <c r="L308" s="64" t="s">
        <v>234</v>
      </c>
      <c r="M308" s="55" t="s">
        <v>52</v>
      </c>
      <c r="N308" s="56">
        <v>4</v>
      </c>
      <c r="O308" s="57">
        <v>582</v>
      </c>
      <c r="P308" s="57" t="str">
        <f>IFERROR( VLOOKUP($G308,Liga16_1!$B:$Q,16,0), "")</f>
        <v/>
      </c>
      <c r="Q308" s="58">
        <f t="shared" si="29"/>
        <v>582</v>
      </c>
      <c r="R308" s="59">
        <f t="shared" si="31"/>
        <v>582</v>
      </c>
      <c r="S308" s="60" t="s">
        <v>216</v>
      </c>
      <c r="T308" s="61">
        <v>16</v>
      </c>
      <c r="U308" s="61" t="s">
        <v>216</v>
      </c>
      <c r="V308" s="61" t="s">
        <v>216</v>
      </c>
      <c r="W308" s="61" t="s">
        <v>216</v>
      </c>
      <c r="X308" s="61" t="s">
        <v>216</v>
      </c>
      <c r="Y308" s="61" t="s">
        <v>216</v>
      </c>
      <c r="Z308" s="61" t="s">
        <v>216</v>
      </c>
      <c r="AA308" s="61" t="s">
        <v>216</v>
      </c>
      <c r="AB308" s="62" t="s">
        <v>216</v>
      </c>
      <c r="AC308" s="63"/>
      <c r="AD308" s="62" t="s">
        <v>216</v>
      </c>
      <c r="AE308" s="62" t="s">
        <v>216</v>
      </c>
      <c r="AF308" s="67" t="s">
        <v>216</v>
      </c>
      <c r="AG308" s="62" t="s">
        <v>216</v>
      </c>
      <c r="AH308" s="62" t="s">
        <v>216</v>
      </c>
      <c r="AI308" s="62" t="s">
        <v>216</v>
      </c>
      <c r="AJ308" s="62" t="s">
        <v>216</v>
      </c>
      <c r="AK308" s="62" t="s">
        <v>216</v>
      </c>
      <c r="AL308" s="62" t="s">
        <v>216</v>
      </c>
      <c r="AM308" s="62" t="s">
        <v>216</v>
      </c>
      <c r="AN308" s="62" t="s">
        <v>216</v>
      </c>
      <c r="AO308" s="63" t="s">
        <v>216</v>
      </c>
    </row>
    <row r="309" spans="1:41">
      <c r="A309" s="48">
        <f t="shared" si="26"/>
        <v>307</v>
      </c>
      <c r="B309" s="49">
        <v>305</v>
      </c>
      <c r="C309" s="50">
        <f t="shared" si="27"/>
        <v>-2</v>
      </c>
      <c r="D309" s="49">
        <f>COUNTIF($L$3:$L309,$L309)</f>
        <v>42</v>
      </c>
      <c r="E309" s="51">
        <v>42</v>
      </c>
      <c r="F309" s="50" t="str">
        <f t="shared" si="28"/>
        <v>=</v>
      </c>
      <c r="G309" s="52">
        <v>15998</v>
      </c>
      <c r="H309" s="53" t="s">
        <v>732</v>
      </c>
      <c r="I309" s="53" t="s">
        <v>1171</v>
      </c>
      <c r="J309" s="53" t="s">
        <v>1107</v>
      </c>
      <c r="K309" s="54">
        <v>1966</v>
      </c>
      <c r="L309" s="64" t="s">
        <v>234</v>
      </c>
      <c r="M309" s="55" t="s">
        <v>52</v>
      </c>
      <c r="N309" s="56">
        <v>4</v>
      </c>
      <c r="O309" s="57"/>
      <c r="P309" s="57">
        <f>IFERROR( VLOOKUP($G309,Liga16_1!$B:$Q,16,0), "")</f>
        <v>581</v>
      </c>
      <c r="Q309" s="58">
        <f t="shared" si="29"/>
        <v>581</v>
      </c>
      <c r="R309" s="59">
        <f t="shared" si="31"/>
        <v>581</v>
      </c>
      <c r="S309" s="60" t="s">
        <v>216</v>
      </c>
      <c r="T309" s="61" t="s">
        <v>216</v>
      </c>
      <c r="U309" s="61" t="s">
        <v>216</v>
      </c>
      <c r="V309" s="61" t="s">
        <v>216</v>
      </c>
      <c r="W309" s="61" t="s">
        <v>216</v>
      </c>
      <c r="X309" s="61"/>
      <c r="Y309" s="61"/>
      <c r="Z309" s="61"/>
      <c r="AA309" s="61"/>
      <c r="AB309" s="62" t="s">
        <v>216</v>
      </c>
      <c r="AC309" s="63"/>
      <c r="AD309" s="62" t="s">
        <v>216</v>
      </c>
      <c r="AE309" s="62" t="s">
        <v>216</v>
      </c>
      <c r="AF309" s="67" t="s">
        <v>216</v>
      </c>
      <c r="AG309" s="62" t="s">
        <v>216</v>
      </c>
      <c r="AH309" s="62" t="s">
        <v>216</v>
      </c>
      <c r="AI309" s="62" t="s">
        <v>216</v>
      </c>
      <c r="AJ309" s="62" t="s">
        <v>216</v>
      </c>
      <c r="AK309" s="62" t="s">
        <v>216</v>
      </c>
      <c r="AL309" s="62" t="s">
        <v>216</v>
      </c>
      <c r="AM309" s="62" t="s">
        <v>216</v>
      </c>
      <c r="AN309" s="62" t="s">
        <v>216</v>
      </c>
      <c r="AO309" s="63" t="s">
        <v>216</v>
      </c>
    </row>
    <row r="310" spans="1:41">
      <c r="A310" s="48">
        <f t="shared" si="26"/>
        <v>308</v>
      </c>
      <c r="B310" s="49">
        <v>306</v>
      </c>
      <c r="C310" s="50">
        <f t="shared" si="27"/>
        <v>-2</v>
      </c>
      <c r="D310" s="49">
        <f>COUNTIF($L$3:$L310,$L310)</f>
        <v>48</v>
      </c>
      <c r="E310" s="51">
        <v>48</v>
      </c>
      <c r="F310" s="50" t="str">
        <f t="shared" si="28"/>
        <v>=</v>
      </c>
      <c r="G310" s="52">
        <v>16942</v>
      </c>
      <c r="H310" s="53" t="s">
        <v>1027</v>
      </c>
      <c r="I310" s="53" t="s">
        <v>1110</v>
      </c>
      <c r="J310" s="53" t="s">
        <v>1107</v>
      </c>
      <c r="K310" s="54">
        <v>1998</v>
      </c>
      <c r="L310" s="64" t="s">
        <v>228</v>
      </c>
      <c r="M310" s="55" t="s">
        <v>52</v>
      </c>
      <c r="N310" s="56">
        <v>4</v>
      </c>
      <c r="O310" s="57">
        <v>579.5</v>
      </c>
      <c r="P310" s="57" t="str">
        <f>IFERROR( VLOOKUP($G310,Liga16_1!$B:$Q,16,0), "")</f>
        <v/>
      </c>
      <c r="Q310" s="58">
        <f t="shared" si="29"/>
        <v>579.5</v>
      </c>
      <c r="R310" s="59">
        <f t="shared" si="31"/>
        <v>579.5</v>
      </c>
      <c r="S310" s="60" t="s">
        <v>216</v>
      </c>
      <c r="T310" s="61" t="s">
        <v>216</v>
      </c>
      <c r="U310" s="61" t="s">
        <v>216</v>
      </c>
      <c r="V310" s="61" t="s">
        <v>216</v>
      </c>
      <c r="W310" s="61" t="s">
        <v>216</v>
      </c>
      <c r="X310" s="61" t="s">
        <v>216</v>
      </c>
      <c r="Y310" s="61" t="s">
        <v>216</v>
      </c>
      <c r="Z310" s="61" t="s">
        <v>216</v>
      </c>
      <c r="AA310" s="61" t="s">
        <v>216</v>
      </c>
      <c r="AB310" s="62" t="s">
        <v>216</v>
      </c>
      <c r="AC310" s="63"/>
      <c r="AD310" s="62" t="s">
        <v>216</v>
      </c>
      <c r="AE310" s="62" t="s">
        <v>216</v>
      </c>
      <c r="AF310" s="67" t="s">
        <v>216</v>
      </c>
      <c r="AG310" s="62" t="s">
        <v>216</v>
      </c>
      <c r="AH310" s="62" t="s">
        <v>216</v>
      </c>
      <c r="AI310" s="62" t="s">
        <v>216</v>
      </c>
      <c r="AJ310" s="62" t="s">
        <v>216</v>
      </c>
      <c r="AK310" s="62" t="s">
        <v>216</v>
      </c>
      <c r="AL310" s="62" t="s">
        <v>216</v>
      </c>
      <c r="AM310" s="62" t="s">
        <v>216</v>
      </c>
      <c r="AN310" s="62" t="s">
        <v>216</v>
      </c>
      <c r="AO310" s="63" t="s">
        <v>216</v>
      </c>
    </row>
    <row r="311" spans="1:41">
      <c r="A311" s="48">
        <f t="shared" si="26"/>
        <v>309</v>
      </c>
      <c r="B311" s="49">
        <v>308</v>
      </c>
      <c r="C311" s="50">
        <f t="shared" si="27"/>
        <v>-1</v>
      </c>
      <c r="D311" s="49">
        <f>COUNTIF($L$3:$L311,$L311)</f>
        <v>28</v>
      </c>
      <c r="E311" s="51">
        <v>29</v>
      </c>
      <c r="F311" s="50">
        <f t="shared" si="28"/>
        <v>1</v>
      </c>
      <c r="G311" s="52">
        <v>23234</v>
      </c>
      <c r="H311" s="53" t="s">
        <v>989</v>
      </c>
      <c r="I311" s="53" t="s">
        <v>1191</v>
      </c>
      <c r="J311" s="53" t="s">
        <v>1107</v>
      </c>
      <c r="K311" s="54">
        <v>2001</v>
      </c>
      <c r="L311" s="64" t="s">
        <v>226</v>
      </c>
      <c r="M311" s="55" t="s">
        <v>52</v>
      </c>
      <c r="N311" s="56">
        <v>4</v>
      </c>
      <c r="O311" s="57">
        <v>488</v>
      </c>
      <c r="P311" s="57">
        <f>IFERROR( VLOOKUP($G311,Liga16_1!$B:$Q,16,0), "")</f>
        <v>669</v>
      </c>
      <c r="Q311" s="58">
        <f t="shared" si="29"/>
        <v>578.5</v>
      </c>
      <c r="R311" s="59">
        <f t="shared" si="31"/>
        <v>578.5</v>
      </c>
      <c r="S311" s="60" t="s">
        <v>216</v>
      </c>
      <c r="T311" s="61" t="s">
        <v>216</v>
      </c>
      <c r="U311" s="61" t="s">
        <v>216</v>
      </c>
      <c r="V311" s="61">
        <v>18</v>
      </c>
      <c r="W311" s="61">
        <v>21</v>
      </c>
      <c r="X311" s="61">
        <v>8</v>
      </c>
      <c r="Y311" s="61">
        <v>-11</v>
      </c>
      <c r="Z311" s="61">
        <v>-20</v>
      </c>
      <c r="AA311" s="61" t="s">
        <v>216</v>
      </c>
      <c r="AB311" s="62" t="s">
        <v>216</v>
      </c>
      <c r="AC311" s="63"/>
      <c r="AD311" s="62" t="s">
        <v>216</v>
      </c>
      <c r="AE311" s="62" t="s">
        <v>216</v>
      </c>
      <c r="AF311" s="67" t="s">
        <v>216</v>
      </c>
      <c r="AG311" s="62" t="s">
        <v>216</v>
      </c>
      <c r="AH311" s="62" t="s">
        <v>216</v>
      </c>
      <c r="AI311" s="62" t="s">
        <v>216</v>
      </c>
      <c r="AJ311" s="62" t="s">
        <v>216</v>
      </c>
      <c r="AK311" s="62" t="s">
        <v>216</v>
      </c>
      <c r="AL311" s="62" t="s">
        <v>216</v>
      </c>
      <c r="AM311" s="62" t="s">
        <v>216</v>
      </c>
      <c r="AN311" s="62" t="s">
        <v>216</v>
      </c>
      <c r="AO311" s="63" t="s">
        <v>216</v>
      </c>
    </row>
    <row r="312" spans="1:41">
      <c r="A312" s="48">
        <f t="shared" si="26"/>
        <v>310</v>
      </c>
      <c r="B312" s="49">
        <v>309</v>
      </c>
      <c r="C312" s="50">
        <f t="shared" si="27"/>
        <v>-1</v>
      </c>
      <c r="D312" s="49">
        <f>COUNTIF($L$3:$L312,$L312)</f>
        <v>16</v>
      </c>
      <c r="E312" s="51">
        <v>17</v>
      </c>
      <c r="F312" s="50">
        <f t="shared" si="28"/>
        <v>1</v>
      </c>
      <c r="G312" s="52">
        <v>510</v>
      </c>
      <c r="H312" s="53" t="s">
        <v>1211</v>
      </c>
      <c r="I312" s="53" t="s">
        <v>1196</v>
      </c>
      <c r="J312" s="53" t="s">
        <v>1197</v>
      </c>
      <c r="K312" s="54">
        <v>1957</v>
      </c>
      <c r="L312" s="64" t="s">
        <v>237</v>
      </c>
      <c r="M312" s="55" t="s">
        <v>52</v>
      </c>
      <c r="N312" s="56">
        <v>4</v>
      </c>
      <c r="O312" s="57">
        <v>578</v>
      </c>
      <c r="P312" s="57" t="str">
        <f>IFERROR( VLOOKUP($G312,Liga16_1!$B:$Q,16,0), "")</f>
        <v/>
      </c>
      <c r="Q312" s="58">
        <f t="shared" si="29"/>
        <v>578</v>
      </c>
      <c r="R312" s="59">
        <f t="shared" si="31"/>
        <v>578</v>
      </c>
      <c r="S312" s="60" t="s">
        <v>216</v>
      </c>
      <c r="T312" s="61" t="s">
        <v>216</v>
      </c>
      <c r="U312" s="61">
        <v>-22</v>
      </c>
      <c r="V312" s="61" t="s">
        <v>216</v>
      </c>
      <c r="W312" s="61" t="s">
        <v>216</v>
      </c>
      <c r="X312" s="61" t="s">
        <v>216</v>
      </c>
      <c r="Y312" s="61" t="s">
        <v>216</v>
      </c>
      <c r="Z312" s="61" t="s">
        <v>216</v>
      </c>
      <c r="AA312" s="61" t="s">
        <v>216</v>
      </c>
      <c r="AB312" s="62" t="s">
        <v>216</v>
      </c>
      <c r="AC312" s="63"/>
      <c r="AD312" s="62" t="s">
        <v>216</v>
      </c>
      <c r="AE312" s="62" t="s">
        <v>216</v>
      </c>
      <c r="AF312" s="67" t="s">
        <v>216</v>
      </c>
      <c r="AG312" s="62" t="s">
        <v>216</v>
      </c>
      <c r="AH312" s="62" t="s">
        <v>216</v>
      </c>
      <c r="AI312" s="62" t="s">
        <v>216</v>
      </c>
      <c r="AJ312" s="62" t="s">
        <v>216</v>
      </c>
      <c r="AK312" s="62" t="s">
        <v>216</v>
      </c>
      <c r="AL312" s="62" t="s">
        <v>216</v>
      </c>
      <c r="AM312" s="62" t="s">
        <v>216</v>
      </c>
      <c r="AN312" s="62" t="s">
        <v>216</v>
      </c>
      <c r="AO312" s="63" t="s">
        <v>216</v>
      </c>
    </row>
    <row r="313" spans="1:41">
      <c r="A313" s="48">
        <f t="shared" si="26"/>
        <v>311</v>
      </c>
      <c r="B313" s="49">
        <v>310</v>
      </c>
      <c r="C313" s="50">
        <f t="shared" si="27"/>
        <v>-1</v>
      </c>
      <c r="D313" s="49">
        <f>COUNTIF($L$3:$L313,$L313)</f>
        <v>29</v>
      </c>
      <c r="E313" s="51">
        <v>30</v>
      </c>
      <c r="F313" s="50">
        <f t="shared" si="28"/>
        <v>1</v>
      </c>
      <c r="G313" s="52">
        <v>19716</v>
      </c>
      <c r="H313" s="53" t="s">
        <v>653</v>
      </c>
      <c r="I313" s="53" t="s">
        <v>1115</v>
      </c>
      <c r="J313" s="53" t="s">
        <v>1107</v>
      </c>
      <c r="K313" s="54">
        <v>2000</v>
      </c>
      <c r="L313" s="64" t="s">
        <v>226</v>
      </c>
      <c r="M313" s="55" t="s">
        <v>52</v>
      </c>
      <c r="N313" s="56">
        <v>4</v>
      </c>
      <c r="O313" s="57">
        <v>534.5</v>
      </c>
      <c r="P313" s="57">
        <f>IFERROR( VLOOKUP($G313,Liga16_1!$B:$Q,16,0), "")</f>
        <v>557</v>
      </c>
      <c r="Q313" s="58">
        <f t="shared" si="29"/>
        <v>577.75</v>
      </c>
      <c r="R313" s="59">
        <f t="shared" si="31"/>
        <v>545.75</v>
      </c>
      <c r="S313" s="60" t="s">
        <v>216</v>
      </c>
      <c r="T313" s="61" t="s">
        <v>216</v>
      </c>
      <c r="U313" s="61" t="s">
        <v>216</v>
      </c>
      <c r="V313" s="61" t="s">
        <v>216</v>
      </c>
      <c r="W313" s="61" t="s">
        <v>216</v>
      </c>
      <c r="X313" s="61" t="s">
        <v>216</v>
      </c>
      <c r="Y313" s="61">
        <v>-4</v>
      </c>
      <c r="Z313" s="61">
        <v>7</v>
      </c>
      <c r="AA313" s="61" t="s">
        <v>216</v>
      </c>
      <c r="AB313" s="62" t="s">
        <v>216</v>
      </c>
      <c r="AC313" s="63"/>
      <c r="AD313" s="62" t="s">
        <v>216</v>
      </c>
      <c r="AE313" s="62" t="s">
        <v>216</v>
      </c>
      <c r="AF313" s="67" t="s">
        <v>216</v>
      </c>
      <c r="AG313" s="62" t="s">
        <v>216</v>
      </c>
      <c r="AH313" s="62">
        <v>32</v>
      </c>
      <c r="AI313" s="62" t="s">
        <v>216</v>
      </c>
      <c r="AJ313" s="62" t="s">
        <v>216</v>
      </c>
      <c r="AK313" s="62" t="s">
        <v>216</v>
      </c>
      <c r="AL313" s="62" t="s">
        <v>216</v>
      </c>
      <c r="AM313" s="62" t="s">
        <v>216</v>
      </c>
      <c r="AN313" s="62" t="s">
        <v>216</v>
      </c>
      <c r="AO313" s="63" t="s">
        <v>216</v>
      </c>
    </row>
    <row r="314" spans="1:41">
      <c r="A314" s="48">
        <f t="shared" si="26"/>
        <v>312</v>
      </c>
      <c r="B314" s="49">
        <v>312</v>
      </c>
      <c r="C314" s="50" t="str">
        <f t="shared" si="27"/>
        <v>=</v>
      </c>
      <c r="D314" s="49">
        <f>COUNTIF($L$3:$L314,$L314)</f>
        <v>49</v>
      </c>
      <c r="E314" s="51">
        <v>49</v>
      </c>
      <c r="F314" s="50" t="str">
        <f t="shared" si="28"/>
        <v>=</v>
      </c>
      <c r="G314" s="52">
        <v>15929</v>
      </c>
      <c r="H314" s="53" t="s">
        <v>462</v>
      </c>
      <c r="I314" s="53" t="s">
        <v>1167</v>
      </c>
      <c r="J314" s="53" t="s">
        <v>1107</v>
      </c>
      <c r="K314" s="54">
        <v>1997</v>
      </c>
      <c r="L314" s="64" t="s">
        <v>228</v>
      </c>
      <c r="M314" s="55" t="s">
        <v>52</v>
      </c>
      <c r="N314" s="56">
        <v>4</v>
      </c>
      <c r="O314" s="57">
        <v>576</v>
      </c>
      <c r="P314" s="57" t="str">
        <f>IFERROR( VLOOKUP($G314,Liga16_1!$B:$Q,16,0), "")</f>
        <v/>
      </c>
      <c r="Q314" s="58">
        <f t="shared" si="29"/>
        <v>576</v>
      </c>
      <c r="R314" s="59">
        <f t="shared" si="31"/>
        <v>576</v>
      </c>
      <c r="S314" s="60" t="s">
        <v>216</v>
      </c>
      <c r="T314" s="61" t="s">
        <v>216</v>
      </c>
      <c r="U314" s="61" t="s">
        <v>216</v>
      </c>
      <c r="V314" s="61" t="s">
        <v>216</v>
      </c>
      <c r="W314" s="61" t="s">
        <v>216</v>
      </c>
      <c r="X314" s="61" t="s">
        <v>216</v>
      </c>
      <c r="Y314" s="61" t="s">
        <v>216</v>
      </c>
      <c r="Z314" s="61" t="s">
        <v>216</v>
      </c>
      <c r="AA314" s="61" t="s">
        <v>216</v>
      </c>
      <c r="AB314" s="62" t="s">
        <v>216</v>
      </c>
      <c r="AC314" s="63"/>
      <c r="AD314" s="62" t="s">
        <v>216</v>
      </c>
      <c r="AE314" s="62" t="s">
        <v>216</v>
      </c>
      <c r="AF314" s="67" t="s">
        <v>216</v>
      </c>
      <c r="AG314" s="62" t="s">
        <v>216</v>
      </c>
      <c r="AH314" s="62" t="s">
        <v>216</v>
      </c>
      <c r="AI314" s="62" t="s">
        <v>216</v>
      </c>
      <c r="AJ314" s="62" t="s">
        <v>216</v>
      </c>
      <c r="AK314" s="62" t="s">
        <v>216</v>
      </c>
      <c r="AL314" s="62" t="s">
        <v>216</v>
      </c>
      <c r="AM314" s="62" t="s">
        <v>216</v>
      </c>
      <c r="AN314" s="62" t="s">
        <v>216</v>
      </c>
      <c r="AO314" s="63" t="s">
        <v>216</v>
      </c>
    </row>
    <row r="315" spans="1:41">
      <c r="A315" s="48">
        <f t="shared" si="26"/>
        <v>313</v>
      </c>
      <c r="B315" s="49">
        <v>313</v>
      </c>
      <c r="C315" s="50" t="str">
        <f t="shared" si="27"/>
        <v>=</v>
      </c>
      <c r="D315" s="49">
        <f>COUNTIF($L$3:$L315,$L315)</f>
        <v>75</v>
      </c>
      <c r="E315" s="51">
        <v>74</v>
      </c>
      <c r="F315" s="50">
        <f t="shared" si="28"/>
        <v>-1</v>
      </c>
      <c r="G315" s="52">
        <v>22451</v>
      </c>
      <c r="H315" s="53" t="s">
        <v>540</v>
      </c>
      <c r="I315" s="53" t="s">
        <v>1119</v>
      </c>
      <c r="J315" s="53" t="s">
        <v>1107</v>
      </c>
      <c r="K315" s="54">
        <v>1982</v>
      </c>
      <c r="L315" s="64" t="s">
        <v>230</v>
      </c>
      <c r="M315" s="55" t="s">
        <v>52</v>
      </c>
      <c r="N315" s="56">
        <v>4</v>
      </c>
      <c r="O315" s="57">
        <v>505.5</v>
      </c>
      <c r="P315" s="57" t="str">
        <f>IFERROR( VLOOKUP($G315,Liga16_1!$B:$Q,16,0), "")</f>
        <v/>
      </c>
      <c r="Q315" s="58">
        <f t="shared" si="29"/>
        <v>573.5</v>
      </c>
      <c r="R315" s="59">
        <f t="shared" si="31"/>
        <v>505.5</v>
      </c>
      <c r="S315" s="60" t="s">
        <v>216</v>
      </c>
      <c r="T315" s="61">
        <v>-13</v>
      </c>
      <c r="U315" s="61" t="s">
        <v>216</v>
      </c>
      <c r="V315" s="61" t="s">
        <v>216</v>
      </c>
      <c r="W315" s="61" t="s">
        <v>216</v>
      </c>
      <c r="X315" s="61" t="s">
        <v>216</v>
      </c>
      <c r="Y315" s="61" t="s">
        <v>216</v>
      </c>
      <c r="Z315" s="61" t="s">
        <v>216</v>
      </c>
      <c r="AA315" s="61" t="s">
        <v>216</v>
      </c>
      <c r="AB315" s="62" t="s">
        <v>216</v>
      </c>
      <c r="AC315" s="63"/>
      <c r="AD315" s="62" t="s">
        <v>216</v>
      </c>
      <c r="AE315" s="62" t="s">
        <v>216</v>
      </c>
      <c r="AF315" s="67" t="s">
        <v>216</v>
      </c>
      <c r="AG315" s="62" t="s">
        <v>216</v>
      </c>
      <c r="AH315" s="62" t="s">
        <v>216</v>
      </c>
      <c r="AI315" s="62" t="s">
        <v>216</v>
      </c>
      <c r="AJ315" s="62">
        <v>68</v>
      </c>
      <c r="AK315" s="62" t="s">
        <v>216</v>
      </c>
      <c r="AL315" s="62" t="s">
        <v>216</v>
      </c>
      <c r="AM315" s="62" t="s">
        <v>216</v>
      </c>
      <c r="AN315" s="62" t="s">
        <v>216</v>
      </c>
      <c r="AO315" s="63" t="s">
        <v>216</v>
      </c>
    </row>
    <row r="316" spans="1:41">
      <c r="A316" s="48">
        <f t="shared" si="26"/>
        <v>314</v>
      </c>
      <c r="B316" s="49">
        <v>314</v>
      </c>
      <c r="C316" s="50" t="str">
        <f t="shared" si="27"/>
        <v>=</v>
      </c>
      <c r="D316" s="49">
        <f>COUNTIF($L$3:$L316,$L316)</f>
        <v>29</v>
      </c>
      <c r="E316" s="51">
        <v>28</v>
      </c>
      <c r="F316" s="50">
        <f t="shared" si="28"/>
        <v>-1</v>
      </c>
      <c r="G316" s="52">
        <v>50009</v>
      </c>
      <c r="H316" s="53" t="s">
        <v>845</v>
      </c>
      <c r="I316" s="53" t="s">
        <v>1172</v>
      </c>
      <c r="J316" s="53" t="s">
        <v>1107</v>
      </c>
      <c r="K316" s="54">
        <v>1973</v>
      </c>
      <c r="L316" s="64" t="s">
        <v>232</v>
      </c>
      <c r="M316" s="55" t="s">
        <v>52</v>
      </c>
      <c r="N316" s="56">
        <v>4</v>
      </c>
      <c r="O316" s="57">
        <v>500</v>
      </c>
      <c r="P316" s="57">
        <f>IFERROR( VLOOKUP($G316,Liga16_1!$B:$Q,16,0), "")</f>
        <v>646</v>
      </c>
      <c r="Q316" s="58">
        <f t="shared" si="29"/>
        <v>573</v>
      </c>
      <c r="R316" s="59">
        <f t="shared" si="31"/>
        <v>573</v>
      </c>
      <c r="S316" s="60" t="s">
        <v>216</v>
      </c>
      <c r="T316" s="61" t="s">
        <v>216</v>
      </c>
      <c r="U316" s="61" t="s">
        <v>216</v>
      </c>
      <c r="V316" s="61" t="s">
        <v>216</v>
      </c>
      <c r="W316" s="61" t="s">
        <v>216</v>
      </c>
      <c r="X316" s="61" t="s">
        <v>216</v>
      </c>
      <c r="Y316" s="61" t="s">
        <v>216</v>
      </c>
      <c r="Z316" s="61" t="s">
        <v>216</v>
      </c>
      <c r="AA316" s="61" t="s">
        <v>216</v>
      </c>
      <c r="AB316" s="62" t="s">
        <v>216</v>
      </c>
      <c r="AC316" s="63"/>
      <c r="AD316" s="62" t="s">
        <v>216</v>
      </c>
      <c r="AE316" s="62" t="s">
        <v>216</v>
      </c>
      <c r="AF316" s="67" t="s">
        <v>216</v>
      </c>
      <c r="AG316" s="62" t="s">
        <v>216</v>
      </c>
      <c r="AH316" s="62" t="s">
        <v>216</v>
      </c>
      <c r="AI316" s="62" t="s">
        <v>216</v>
      </c>
      <c r="AJ316" s="62" t="s">
        <v>216</v>
      </c>
      <c r="AK316" s="62" t="s">
        <v>216</v>
      </c>
      <c r="AL316" s="62" t="s">
        <v>216</v>
      </c>
      <c r="AM316" s="62" t="s">
        <v>216</v>
      </c>
      <c r="AN316" s="62" t="s">
        <v>216</v>
      </c>
      <c r="AO316" s="63" t="s">
        <v>216</v>
      </c>
    </row>
    <row r="317" spans="1:41">
      <c r="A317" s="48">
        <f t="shared" si="26"/>
        <v>315</v>
      </c>
      <c r="B317" s="49">
        <v>315</v>
      </c>
      <c r="C317" s="50" t="str">
        <f t="shared" si="27"/>
        <v>=</v>
      </c>
      <c r="D317" s="49">
        <f>COUNTIF($L$3:$L317,$L317)</f>
        <v>8</v>
      </c>
      <c r="E317" s="51">
        <v>8</v>
      </c>
      <c r="F317" s="50" t="str">
        <f t="shared" si="28"/>
        <v>=</v>
      </c>
      <c r="G317" s="52">
        <v>7734</v>
      </c>
      <c r="H317" s="53" t="s">
        <v>1013</v>
      </c>
      <c r="I317" s="53" t="s">
        <v>1186</v>
      </c>
      <c r="J317" s="53" t="s">
        <v>1107</v>
      </c>
      <c r="K317" s="54">
        <v>1952</v>
      </c>
      <c r="L317" s="64" t="s">
        <v>235</v>
      </c>
      <c r="M317" s="55" t="s">
        <v>52</v>
      </c>
      <c r="N317" s="56">
        <v>4</v>
      </c>
      <c r="O317" s="57">
        <v>572</v>
      </c>
      <c r="P317" s="57" t="str">
        <f>IFERROR( VLOOKUP($G317,Liga16_1!$B:$Q,16,0), "")</f>
        <v/>
      </c>
      <c r="Q317" s="58">
        <f t="shared" si="29"/>
        <v>572</v>
      </c>
      <c r="R317" s="59">
        <f t="shared" si="31"/>
        <v>572</v>
      </c>
      <c r="S317" s="60" t="s">
        <v>216</v>
      </c>
      <c r="T317" s="61" t="s">
        <v>216</v>
      </c>
      <c r="U317" s="61" t="s">
        <v>216</v>
      </c>
      <c r="V317" s="61" t="s">
        <v>216</v>
      </c>
      <c r="W317" s="61" t="s">
        <v>216</v>
      </c>
      <c r="X317" s="61" t="s">
        <v>216</v>
      </c>
      <c r="Y317" s="61" t="s">
        <v>216</v>
      </c>
      <c r="Z317" s="61" t="s">
        <v>216</v>
      </c>
      <c r="AA317" s="61" t="s">
        <v>216</v>
      </c>
      <c r="AB317" s="62" t="s">
        <v>216</v>
      </c>
      <c r="AC317" s="63"/>
      <c r="AD317" s="62" t="s">
        <v>216</v>
      </c>
      <c r="AE317" s="62" t="s">
        <v>216</v>
      </c>
      <c r="AF317" s="67" t="s">
        <v>216</v>
      </c>
      <c r="AG317" s="62" t="s">
        <v>216</v>
      </c>
      <c r="AH317" s="62" t="s">
        <v>216</v>
      </c>
      <c r="AI317" s="62" t="s">
        <v>216</v>
      </c>
      <c r="AJ317" s="62" t="s">
        <v>216</v>
      </c>
      <c r="AK317" s="62" t="s">
        <v>216</v>
      </c>
      <c r="AL317" s="62" t="s">
        <v>216</v>
      </c>
      <c r="AM317" s="62" t="s">
        <v>216</v>
      </c>
      <c r="AN317" s="62" t="s">
        <v>216</v>
      </c>
      <c r="AO317" s="63" t="s">
        <v>216</v>
      </c>
    </row>
    <row r="318" spans="1:41">
      <c r="A318" s="48">
        <f t="shared" si="26"/>
        <v>316</v>
      </c>
      <c r="B318" s="49">
        <v>316</v>
      </c>
      <c r="C318" s="50" t="str">
        <f t="shared" si="27"/>
        <v>=</v>
      </c>
      <c r="D318" s="49">
        <f>COUNTIF($L$3:$L318,$L318)</f>
        <v>30</v>
      </c>
      <c r="E318" s="51">
        <v>31</v>
      </c>
      <c r="F318" s="50">
        <f t="shared" si="28"/>
        <v>1</v>
      </c>
      <c r="G318" s="52">
        <v>19653</v>
      </c>
      <c r="H318" s="53" t="s">
        <v>712</v>
      </c>
      <c r="I318" s="53" t="s">
        <v>1179</v>
      </c>
      <c r="J318" s="53" t="s">
        <v>1107</v>
      </c>
      <c r="K318" s="54">
        <v>1999</v>
      </c>
      <c r="L318" s="64" t="s">
        <v>226</v>
      </c>
      <c r="M318" s="55" t="s">
        <v>52</v>
      </c>
      <c r="N318" s="56">
        <v>4</v>
      </c>
      <c r="O318" s="57">
        <v>572</v>
      </c>
      <c r="P318" s="57" t="str">
        <f>IFERROR( VLOOKUP($G318,Liga16_1!$B:$Q,16,0), "")</f>
        <v/>
      </c>
      <c r="Q318" s="58">
        <f t="shared" si="29"/>
        <v>572</v>
      </c>
      <c r="R318" s="59">
        <f t="shared" si="31"/>
        <v>572</v>
      </c>
      <c r="S318" s="60" t="s">
        <v>216</v>
      </c>
      <c r="T318" s="61">
        <v>34</v>
      </c>
      <c r="U318" s="61">
        <v>12</v>
      </c>
      <c r="V318" s="61">
        <v>-24</v>
      </c>
      <c r="W318" s="61">
        <v>-64</v>
      </c>
      <c r="X318" s="61" t="s">
        <v>216</v>
      </c>
      <c r="Y318" s="61" t="s">
        <v>216</v>
      </c>
      <c r="Z318" s="61" t="s">
        <v>216</v>
      </c>
      <c r="AA318" s="61" t="s">
        <v>216</v>
      </c>
      <c r="AB318" s="62" t="s">
        <v>216</v>
      </c>
      <c r="AC318" s="63"/>
      <c r="AD318" s="62" t="s">
        <v>216</v>
      </c>
      <c r="AE318" s="62" t="s">
        <v>216</v>
      </c>
      <c r="AF318" s="67" t="s">
        <v>216</v>
      </c>
      <c r="AG318" s="62" t="s">
        <v>216</v>
      </c>
      <c r="AH318" s="62" t="s">
        <v>216</v>
      </c>
      <c r="AI318" s="62" t="s">
        <v>216</v>
      </c>
      <c r="AJ318" s="62" t="s">
        <v>216</v>
      </c>
      <c r="AK318" s="62" t="s">
        <v>216</v>
      </c>
      <c r="AL318" s="62" t="s">
        <v>216</v>
      </c>
      <c r="AM318" s="62" t="s">
        <v>216</v>
      </c>
      <c r="AN318" s="62" t="s">
        <v>216</v>
      </c>
      <c r="AO318" s="63" t="s">
        <v>216</v>
      </c>
    </row>
    <row r="319" spans="1:41">
      <c r="A319" s="48">
        <f t="shared" si="26"/>
        <v>317</v>
      </c>
      <c r="B319" s="49">
        <v>317</v>
      </c>
      <c r="C319" s="50" t="str">
        <f t="shared" si="27"/>
        <v>=</v>
      </c>
      <c r="D319" s="49">
        <f>COUNTIF($L$3:$L319,$L319)</f>
        <v>31</v>
      </c>
      <c r="E319" s="51">
        <v>32</v>
      </c>
      <c r="F319" s="50">
        <f t="shared" si="28"/>
        <v>1</v>
      </c>
      <c r="G319" s="52">
        <v>22812</v>
      </c>
      <c r="H319" s="53" t="s">
        <v>1061</v>
      </c>
      <c r="I319" s="53" t="s">
        <v>1201</v>
      </c>
      <c r="J319" s="53" t="s">
        <v>1107</v>
      </c>
      <c r="K319" s="54">
        <v>2000</v>
      </c>
      <c r="L319" s="64" t="s">
        <v>226</v>
      </c>
      <c r="M319" s="55" t="s">
        <v>52</v>
      </c>
      <c r="N319" s="56">
        <v>4</v>
      </c>
      <c r="O319" s="57">
        <v>539</v>
      </c>
      <c r="P319" s="57">
        <f>IFERROR( VLOOKUP($G319,Liga16_1!$B:$Q,16,0), "")</f>
        <v>571</v>
      </c>
      <c r="Q319" s="58">
        <f t="shared" si="29"/>
        <v>570</v>
      </c>
      <c r="R319" s="59">
        <f t="shared" si="31"/>
        <v>555</v>
      </c>
      <c r="S319" s="60">
        <v>-13</v>
      </c>
      <c r="T319" s="61">
        <v>19</v>
      </c>
      <c r="U319" s="61" t="s">
        <v>216</v>
      </c>
      <c r="V319" s="61" t="s">
        <v>216</v>
      </c>
      <c r="W319" s="61" t="s">
        <v>216</v>
      </c>
      <c r="X319" s="61" t="s">
        <v>216</v>
      </c>
      <c r="Y319" s="61" t="s">
        <v>216</v>
      </c>
      <c r="Z319" s="61" t="s">
        <v>216</v>
      </c>
      <c r="AA319" s="61">
        <v>-24</v>
      </c>
      <c r="AB319" s="62" t="s">
        <v>216</v>
      </c>
      <c r="AC319" s="63"/>
      <c r="AD319" s="62" t="s">
        <v>216</v>
      </c>
      <c r="AE319" s="62" t="s">
        <v>216</v>
      </c>
      <c r="AF319" s="67" t="s">
        <v>216</v>
      </c>
      <c r="AG319" s="62" t="s">
        <v>216</v>
      </c>
      <c r="AH319" s="62">
        <v>15</v>
      </c>
      <c r="AI319" s="62" t="s">
        <v>216</v>
      </c>
      <c r="AJ319" s="62" t="s">
        <v>216</v>
      </c>
      <c r="AK319" s="62" t="s">
        <v>216</v>
      </c>
      <c r="AL319" s="62" t="s">
        <v>216</v>
      </c>
      <c r="AM319" s="62" t="s">
        <v>216</v>
      </c>
      <c r="AN319" s="62" t="s">
        <v>216</v>
      </c>
      <c r="AO319" s="63" t="s">
        <v>216</v>
      </c>
    </row>
    <row r="320" spans="1:41">
      <c r="A320" s="48">
        <f t="shared" si="26"/>
        <v>318</v>
      </c>
      <c r="B320" s="49">
        <v>318</v>
      </c>
      <c r="C320" s="50" t="str">
        <f t="shared" si="27"/>
        <v>=</v>
      </c>
      <c r="D320" s="49">
        <f>COUNTIF($L$3:$L320,$L320)</f>
        <v>30</v>
      </c>
      <c r="E320" s="51">
        <v>29</v>
      </c>
      <c r="F320" s="50">
        <f t="shared" si="28"/>
        <v>-1</v>
      </c>
      <c r="G320" s="52">
        <v>17317</v>
      </c>
      <c r="H320" s="53" t="s">
        <v>945</v>
      </c>
      <c r="I320" s="53" t="s">
        <v>1161</v>
      </c>
      <c r="J320" s="53" t="s">
        <v>1107</v>
      </c>
      <c r="K320" s="54">
        <v>1974</v>
      </c>
      <c r="L320" s="64" t="s">
        <v>232</v>
      </c>
      <c r="M320" s="55" t="s">
        <v>52</v>
      </c>
      <c r="N320" s="56">
        <v>4</v>
      </c>
      <c r="O320" s="57">
        <v>570.5</v>
      </c>
      <c r="P320" s="57" t="str">
        <f>IFERROR( VLOOKUP($G320,Liga16_1!$B:$Q,16,0), "")</f>
        <v/>
      </c>
      <c r="Q320" s="58">
        <f t="shared" si="29"/>
        <v>568.5</v>
      </c>
      <c r="R320" s="59">
        <f t="shared" si="31"/>
        <v>570.5</v>
      </c>
      <c r="S320" s="60">
        <v>30</v>
      </c>
      <c r="T320" s="61" t="s">
        <v>216</v>
      </c>
      <c r="U320" s="61" t="s">
        <v>216</v>
      </c>
      <c r="V320" s="61" t="s">
        <v>216</v>
      </c>
      <c r="W320" s="61" t="s">
        <v>216</v>
      </c>
      <c r="X320" s="61" t="s">
        <v>216</v>
      </c>
      <c r="Y320" s="61" t="s">
        <v>216</v>
      </c>
      <c r="Z320" s="61" t="s">
        <v>216</v>
      </c>
      <c r="AA320" s="61" t="s">
        <v>216</v>
      </c>
      <c r="AB320" s="62" t="s">
        <v>216</v>
      </c>
      <c r="AC320" s="63"/>
      <c r="AD320" s="62" t="s">
        <v>216</v>
      </c>
      <c r="AE320" s="62" t="s">
        <v>216</v>
      </c>
      <c r="AF320" s="67" t="s">
        <v>216</v>
      </c>
      <c r="AG320" s="62" t="s">
        <v>216</v>
      </c>
      <c r="AH320" s="62" t="s">
        <v>216</v>
      </c>
      <c r="AI320" s="62" t="s">
        <v>216</v>
      </c>
      <c r="AJ320" s="62" t="s">
        <v>216</v>
      </c>
      <c r="AK320" s="62">
        <v>-2</v>
      </c>
      <c r="AL320" s="62" t="s">
        <v>216</v>
      </c>
      <c r="AM320" s="62" t="s">
        <v>216</v>
      </c>
      <c r="AN320" s="62" t="s">
        <v>216</v>
      </c>
      <c r="AO320" s="63" t="s">
        <v>216</v>
      </c>
    </row>
    <row r="321" spans="1:41">
      <c r="A321" s="48">
        <f t="shared" si="26"/>
        <v>319</v>
      </c>
      <c r="B321" s="49">
        <v>319</v>
      </c>
      <c r="C321" s="50" t="str">
        <f t="shared" si="27"/>
        <v>=</v>
      </c>
      <c r="D321" s="49">
        <f>COUNTIF($L$3:$L321,$L321)</f>
        <v>1</v>
      </c>
      <c r="E321" s="51">
        <v>1</v>
      </c>
      <c r="F321" s="50" t="str">
        <f t="shared" si="28"/>
        <v>=</v>
      </c>
      <c r="G321" s="52">
        <v>9964</v>
      </c>
      <c r="H321" s="53" t="s">
        <v>836</v>
      </c>
      <c r="I321" s="53" t="s">
        <v>1119</v>
      </c>
      <c r="J321" s="53" t="s">
        <v>1107</v>
      </c>
      <c r="K321" s="54">
        <v>-1</v>
      </c>
      <c r="L321" s="64" t="s">
        <v>238</v>
      </c>
      <c r="M321" s="55" t="s">
        <v>52</v>
      </c>
      <c r="N321" s="56">
        <v>4</v>
      </c>
      <c r="O321" s="57">
        <v>568.5</v>
      </c>
      <c r="P321" s="57" t="str">
        <f>IFERROR( VLOOKUP($G321,Liga16_1!$B:$Q,16,0), "")</f>
        <v/>
      </c>
      <c r="Q321" s="58">
        <f t="shared" si="29"/>
        <v>568.5</v>
      </c>
      <c r="R321" s="59">
        <f t="shared" si="31"/>
        <v>568.5</v>
      </c>
      <c r="S321" s="60" t="s">
        <v>216</v>
      </c>
      <c r="T321" s="61">
        <v>9</v>
      </c>
      <c r="U321" s="61" t="s">
        <v>216</v>
      </c>
      <c r="V321" s="61" t="s">
        <v>216</v>
      </c>
      <c r="W321" s="61" t="s">
        <v>216</v>
      </c>
      <c r="X321" s="61" t="s">
        <v>216</v>
      </c>
      <c r="Y321" s="61" t="s">
        <v>216</v>
      </c>
      <c r="Z321" s="61" t="s">
        <v>216</v>
      </c>
      <c r="AA321" s="61">
        <v>5</v>
      </c>
      <c r="AB321" s="62" t="s">
        <v>216</v>
      </c>
      <c r="AC321" s="63"/>
      <c r="AD321" s="62" t="s">
        <v>216</v>
      </c>
      <c r="AE321" s="62" t="s">
        <v>216</v>
      </c>
      <c r="AF321" s="67" t="s">
        <v>216</v>
      </c>
      <c r="AG321" s="62" t="s">
        <v>216</v>
      </c>
      <c r="AH321" s="62" t="s">
        <v>216</v>
      </c>
      <c r="AI321" s="62" t="s">
        <v>216</v>
      </c>
      <c r="AJ321" s="62" t="s">
        <v>216</v>
      </c>
      <c r="AK321" s="62" t="s">
        <v>216</v>
      </c>
      <c r="AL321" s="62" t="s">
        <v>216</v>
      </c>
      <c r="AM321" s="62" t="s">
        <v>216</v>
      </c>
      <c r="AN321" s="62" t="s">
        <v>216</v>
      </c>
      <c r="AO321" s="63" t="s">
        <v>216</v>
      </c>
    </row>
    <row r="322" spans="1:41">
      <c r="A322" s="48">
        <f t="shared" si="26"/>
        <v>320</v>
      </c>
      <c r="B322" s="49">
        <v>320</v>
      </c>
      <c r="C322" s="50" t="str">
        <f t="shared" si="27"/>
        <v>=</v>
      </c>
      <c r="D322" s="49">
        <f>COUNTIF($L$3:$L322,$L322)</f>
        <v>76</v>
      </c>
      <c r="E322" s="51">
        <v>75</v>
      </c>
      <c r="F322" s="50">
        <f t="shared" si="28"/>
        <v>-1</v>
      </c>
      <c r="G322" s="52">
        <v>50013</v>
      </c>
      <c r="H322" s="53" t="s">
        <v>527</v>
      </c>
      <c r="I322" s="53" t="s">
        <v>1191</v>
      </c>
      <c r="J322" s="53" t="s">
        <v>1107</v>
      </c>
      <c r="K322" s="54">
        <v>1989</v>
      </c>
      <c r="L322" s="64" t="s">
        <v>230</v>
      </c>
      <c r="M322" s="55" t="s">
        <v>52</v>
      </c>
      <c r="N322" s="56">
        <v>4</v>
      </c>
      <c r="O322" s="57">
        <v>532</v>
      </c>
      <c r="P322" s="57">
        <f>IFERROR( VLOOKUP($G322,Liga16_1!$B:$Q,16,0), "")</f>
        <v>605</v>
      </c>
      <c r="Q322" s="58">
        <f t="shared" si="29"/>
        <v>568.5</v>
      </c>
      <c r="R322" s="59">
        <f t="shared" si="31"/>
        <v>568.5</v>
      </c>
      <c r="S322" s="60" t="s">
        <v>216</v>
      </c>
      <c r="T322" s="61" t="s">
        <v>216</v>
      </c>
      <c r="U322" s="61" t="s">
        <v>216</v>
      </c>
      <c r="V322" s="61" t="s">
        <v>216</v>
      </c>
      <c r="W322" s="61" t="s">
        <v>216</v>
      </c>
      <c r="X322" s="61" t="s">
        <v>216</v>
      </c>
      <c r="Y322" s="61" t="s">
        <v>216</v>
      </c>
      <c r="Z322" s="61" t="s">
        <v>216</v>
      </c>
      <c r="AA322" s="61" t="s">
        <v>216</v>
      </c>
      <c r="AB322" s="62" t="s">
        <v>216</v>
      </c>
      <c r="AC322" s="63"/>
      <c r="AD322" s="62" t="s">
        <v>216</v>
      </c>
      <c r="AE322" s="62" t="s">
        <v>216</v>
      </c>
      <c r="AF322" s="67" t="s">
        <v>216</v>
      </c>
      <c r="AG322" s="62" t="s">
        <v>216</v>
      </c>
      <c r="AH322" s="62" t="s">
        <v>216</v>
      </c>
      <c r="AI322" s="62" t="s">
        <v>216</v>
      </c>
      <c r="AJ322" s="62" t="s">
        <v>216</v>
      </c>
      <c r="AK322" s="62" t="s">
        <v>216</v>
      </c>
      <c r="AL322" s="62" t="s">
        <v>216</v>
      </c>
      <c r="AM322" s="62" t="s">
        <v>216</v>
      </c>
      <c r="AN322" s="62" t="s">
        <v>216</v>
      </c>
      <c r="AO322" s="63" t="s">
        <v>216</v>
      </c>
    </row>
    <row r="323" spans="1:41">
      <c r="A323" s="48">
        <f t="shared" ref="A323:A386" si="32">ROW(G323)-2</f>
        <v>321</v>
      </c>
      <c r="B323" s="49">
        <v>321</v>
      </c>
      <c r="C323" s="50" t="str">
        <f t="shared" ref="C323:C386" si="33">IF(B323="","",IF(B323=A323,"=",B323-A323))</f>
        <v>=</v>
      </c>
      <c r="D323" s="49">
        <f>COUNTIF($L$3:$L323,$L323)</f>
        <v>77</v>
      </c>
      <c r="E323" s="51">
        <v>76</v>
      </c>
      <c r="F323" s="50">
        <f t="shared" ref="F323:F386" si="34">IF(E323="","",IF(E323=D323,"=",E323-D323))</f>
        <v>-1</v>
      </c>
      <c r="G323" s="52">
        <v>2320</v>
      </c>
      <c r="H323" s="53" t="s">
        <v>1081</v>
      </c>
      <c r="I323" s="53" t="s">
        <v>1161</v>
      </c>
      <c r="J323" s="53" t="s">
        <v>1107</v>
      </c>
      <c r="K323" s="54">
        <v>1982</v>
      </c>
      <c r="L323" s="64" t="s">
        <v>230</v>
      </c>
      <c r="M323" s="55" t="s">
        <v>52</v>
      </c>
      <c r="N323" s="56">
        <v>4</v>
      </c>
      <c r="O323" s="57">
        <v>564</v>
      </c>
      <c r="P323" s="57">
        <f>IFERROR( VLOOKUP($G323,Liga16_1!$B:$Q,16,0), "")</f>
        <v>573</v>
      </c>
      <c r="Q323" s="58">
        <f t="shared" ref="Q323:Q386" si="35">IFERROR(SUM(R323,AB323:AO323), R323)</f>
        <v>568.5</v>
      </c>
      <c r="R323" s="59">
        <f t="shared" si="31"/>
        <v>568.5</v>
      </c>
      <c r="S323" s="60" t="s">
        <v>216</v>
      </c>
      <c r="T323" s="61" t="s">
        <v>216</v>
      </c>
      <c r="U323" s="61" t="s">
        <v>216</v>
      </c>
      <c r="V323" s="61" t="s">
        <v>216</v>
      </c>
      <c r="W323" s="61" t="s">
        <v>216</v>
      </c>
      <c r="X323" s="61" t="s">
        <v>216</v>
      </c>
      <c r="Y323" s="61" t="s">
        <v>216</v>
      </c>
      <c r="Z323" s="61" t="s">
        <v>216</v>
      </c>
      <c r="AA323" s="61" t="s">
        <v>216</v>
      </c>
      <c r="AB323" s="62" t="s">
        <v>216</v>
      </c>
      <c r="AC323" s="63"/>
      <c r="AD323" s="62" t="s">
        <v>216</v>
      </c>
      <c r="AE323" s="62" t="s">
        <v>216</v>
      </c>
      <c r="AF323" s="67" t="s">
        <v>216</v>
      </c>
      <c r="AG323" s="62" t="s">
        <v>216</v>
      </c>
      <c r="AH323" s="62" t="s">
        <v>216</v>
      </c>
      <c r="AI323" s="62" t="s">
        <v>216</v>
      </c>
      <c r="AJ323" s="62" t="s">
        <v>216</v>
      </c>
      <c r="AK323" s="62" t="s">
        <v>216</v>
      </c>
      <c r="AL323" s="62" t="s">
        <v>216</v>
      </c>
      <c r="AM323" s="62" t="s">
        <v>216</v>
      </c>
      <c r="AN323" s="62" t="s">
        <v>216</v>
      </c>
      <c r="AO323" s="63" t="s">
        <v>216</v>
      </c>
    </row>
    <row r="324" spans="1:41">
      <c r="A324" s="48">
        <f t="shared" si="32"/>
        <v>322</v>
      </c>
      <c r="B324" s="49">
        <v>322</v>
      </c>
      <c r="C324" s="50" t="str">
        <f t="shared" si="33"/>
        <v>=</v>
      </c>
      <c r="D324" s="49">
        <f>COUNTIF($L$3:$L324,$L324)</f>
        <v>78</v>
      </c>
      <c r="E324" s="51">
        <v>77</v>
      </c>
      <c r="F324" s="50">
        <f t="shared" si="34"/>
        <v>-1</v>
      </c>
      <c r="G324" s="52">
        <v>15296</v>
      </c>
      <c r="H324" s="53" t="s">
        <v>1014</v>
      </c>
      <c r="I324" s="53" t="s">
        <v>1191</v>
      </c>
      <c r="J324" s="53" t="s">
        <v>1107</v>
      </c>
      <c r="K324" s="54">
        <v>1982</v>
      </c>
      <c r="L324" s="64" t="s">
        <v>230</v>
      </c>
      <c r="M324" s="55" t="s">
        <v>52</v>
      </c>
      <c r="N324" s="56">
        <v>4</v>
      </c>
      <c r="O324" s="57">
        <v>548.5</v>
      </c>
      <c r="P324" s="57">
        <f>IFERROR( VLOOKUP($G324,Liga16_1!$B:$Q,16,0), "")</f>
        <v>586</v>
      </c>
      <c r="Q324" s="58">
        <f t="shared" si="35"/>
        <v>567.25</v>
      </c>
      <c r="R324" s="59">
        <f t="shared" si="31"/>
        <v>567.25</v>
      </c>
      <c r="S324" s="60" t="s">
        <v>216</v>
      </c>
      <c r="T324" s="61" t="s">
        <v>216</v>
      </c>
      <c r="U324" s="61" t="s">
        <v>216</v>
      </c>
      <c r="V324" s="61">
        <v>-12</v>
      </c>
      <c r="W324" s="61" t="s">
        <v>216</v>
      </c>
      <c r="X324" s="61" t="s">
        <v>216</v>
      </c>
      <c r="Y324" s="61">
        <v>-5</v>
      </c>
      <c r="Z324" s="61" t="s">
        <v>216</v>
      </c>
      <c r="AA324" s="61" t="s">
        <v>216</v>
      </c>
      <c r="AB324" s="62" t="s">
        <v>216</v>
      </c>
      <c r="AC324" s="63"/>
      <c r="AD324" s="62" t="s">
        <v>216</v>
      </c>
      <c r="AE324" s="62" t="s">
        <v>216</v>
      </c>
      <c r="AF324" s="67" t="s">
        <v>216</v>
      </c>
      <c r="AG324" s="62" t="s">
        <v>216</v>
      </c>
      <c r="AH324" s="62" t="s">
        <v>216</v>
      </c>
      <c r="AI324" s="62" t="s">
        <v>216</v>
      </c>
      <c r="AJ324" s="62" t="s">
        <v>216</v>
      </c>
      <c r="AK324" s="62" t="s">
        <v>216</v>
      </c>
      <c r="AL324" s="62" t="s">
        <v>216</v>
      </c>
      <c r="AM324" s="62" t="s">
        <v>216</v>
      </c>
      <c r="AN324" s="62" t="s">
        <v>216</v>
      </c>
      <c r="AO324" s="63" t="s">
        <v>216</v>
      </c>
    </row>
    <row r="325" spans="1:41">
      <c r="A325" s="48">
        <f t="shared" si="32"/>
        <v>323</v>
      </c>
      <c r="B325" s="49">
        <v>324</v>
      </c>
      <c r="C325" s="50">
        <f t="shared" si="33"/>
        <v>1</v>
      </c>
      <c r="D325" s="49">
        <f>COUNTIF($L$3:$L325,$L325)</f>
        <v>2</v>
      </c>
      <c r="E325" s="51">
        <v>2</v>
      </c>
      <c r="F325" s="50" t="str">
        <f t="shared" si="34"/>
        <v>=</v>
      </c>
      <c r="G325" s="52">
        <v>518</v>
      </c>
      <c r="H325" s="53" t="s">
        <v>1212</v>
      </c>
      <c r="I325" s="53" t="s">
        <v>1149</v>
      </c>
      <c r="J325" s="53" t="s">
        <v>1107</v>
      </c>
      <c r="K325" s="54">
        <v>1957</v>
      </c>
      <c r="L325" s="64" t="s">
        <v>236</v>
      </c>
      <c r="M325" s="55" t="s">
        <v>55</v>
      </c>
      <c r="N325" s="56">
        <v>4</v>
      </c>
      <c r="O325" s="57">
        <v>546</v>
      </c>
      <c r="P325" s="57" t="str">
        <f>IFERROR( VLOOKUP($G325,Liga16_1!$B:$Q,16,0), "")</f>
        <v/>
      </c>
      <c r="Q325" s="58">
        <f t="shared" si="35"/>
        <v>566</v>
      </c>
      <c r="R325" s="59">
        <f t="shared" si="31"/>
        <v>546</v>
      </c>
      <c r="S325" s="60" t="s">
        <v>216</v>
      </c>
      <c r="T325" s="61" t="s">
        <v>216</v>
      </c>
      <c r="U325" s="61">
        <v>4</v>
      </c>
      <c r="V325" s="61" t="s">
        <v>216</v>
      </c>
      <c r="W325" s="61">
        <v>-10</v>
      </c>
      <c r="X325" s="61" t="s">
        <v>216</v>
      </c>
      <c r="Y325" s="61" t="s">
        <v>216</v>
      </c>
      <c r="Z325" s="61" t="s">
        <v>216</v>
      </c>
      <c r="AA325" s="61" t="s">
        <v>216</v>
      </c>
      <c r="AB325" s="62">
        <v>1</v>
      </c>
      <c r="AC325" s="63"/>
      <c r="AD325" s="62" t="s">
        <v>216</v>
      </c>
      <c r="AE325" s="62" t="s">
        <v>216</v>
      </c>
      <c r="AF325" s="67" t="s">
        <v>216</v>
      </c>
      <c r="AG325" s="62" t="s">
        <v>216</v>
      </c>
      <c r="AH325" s="62" t="s">
        <v>216</v>
      </c>
      <c r="AI325" s="62" t="s">
        <v>216</v>
      </c>
      <c r="AJ325" s="62" t="s">
        <v>216</v>
      </c>
      <c r="AK325" s="62">
        <v>19</v>
      </c>
      <c r="AL325" s="62" t="s">
        <v>216</v>
      </c>
      <c r="AM325" s="62" t="s">
        <v>216</v>
      </c>
      <c r="AN325" s="62" t="s">
        <v>216</v>
      </c>
      <c r="AO325" s="63" t="s">
        <v>216</v>
      </c>
    </row>
    <row r="326" spans="1:41">
      <c r="A326" s="48">
        <f t="shared" si="32"/>
        <v>324</v>
      </c>
      <c r="B326" s="49">
        <v>325</v>
      </c>
      <c r="C326" s="50">
        <f t="shared" si="33"/>
        <v>1</v>
      </c>
      <c r="D326" s="49">
        <f>COUNTIF($L$3:$L326,$L326)</f>
        <v>32</v>
      </c>
      <c r="E326" s="51">
        <v>33</v>
      </c>
      <c r="F326" s="50">
        <f t="shared" si="34"/>
        <v>1</v>
      </c>
      <c r="G326" s="52">
        <v>15622</v>
      </c>
      <c r="H326" s="53" t="s">
        <v>1056</v>
      </c>
      <c r="I326" s="53" t="s">
        <v>1106</v>
      </c>
      <c r="J326" s="53" t="s">
        <v>1107</v>
      </c>
      <c r="K326" s="54">
        <v>2000</v>
      </c>
      <c r="L326" s="64" t="s">
        <v>226</v>
      </c>
      <c r="M326" s="55" t="s">
        <v>52</v>
      </c>
      <c r="N326" s="56">
        <v>4</v>
      </c>
      <c r="O326" s="57">
        <v>564.5</v>
      </c>
      <c r="P326" s="57" t="str">
        <f>IFERROR( VLOOKUP($G326,Liga16_1!$B:$Q,16,0), "")</f>
        <v/>
      </c>
      <c r="Q326" s="58">
        <f t="shared" si="35"/>
        <v>564.5</v>
      </c>
      <c r="R326" s="59">
        <f t="shared" si="31"/>
        <v>564.5</v>
      </c>
      <c r="S326" s="60" t="s">
        <v>216</v>
      </c>
      <c r="T326" s="61" t="s">
        <v>216</v>
      </c>
      <c r="U326" s="61" t="s">
        <v>216</v>
      </c>
      <c r="V326" s="61" t="s">
        <v>216</v>
      </c>
      <c r="W326" s="61" t="s">
        <v>216</v>
      </c>
      <c r="X326" s="61" t="s">
        <v>216</v>
      </c>
      <c r="Y326" s="61" t="s">
        <v>216</v>
      </c>
      <c r="Z326" s="61" t="s">
        <v>216</v>
      </c>
      <c r="AA326" s="61" t="s">
        <v>216</v>
      </c>
      <c r="AB326" s="62" t="s">
        <v>216</v>
      </c>
      <c r="AC326" s="63"/>
      <c r="AD326" s="62" t="s">
        <v>216</v>
      </c>
      <c r="AE326" s="62" t="s">
        <v>216</v>
      </c>
      <c r="AF326" s="67" t="s">
        <v>216</v>
      </c>
      <c r="AG326" s="62" t="s">
        <v>216</v>
      </c>
      <c r="AH326" s="62" t="s">
        <v>216</v>
      </c>
      <c r="AI326" s="62" t="s">
        <v>216</v>
      </c>
      <c r="AJ326" s="62" t="s">
        <v>216</v>
      </c>
      <c r="AK326" s="62" t="s">
        <v>216</v>
      </c>
      <c r="AL326" s="62" t="s">
        <v>216</v>
      </c>
      <c r="AM326" s="62" t="s">
        <v>216</v>
      </c>
      <c r="AN326" s="62" t="s">
        <v>216</v>
      </c>
      <c r="AO326" s="63" t="s">
        <v>216</v>
      </c>
    </row>
    <row r="327" spans="1:41">
      <c r="A327" s="48">
        <f t="shared" si="32"/>
        <v>325</v>
      </c>
      <c r="B327" s="49">
        <v>326</v>
      </c>
      <c r="C327" s="50">
        <f t="shared" si="33"/>
        <v>1</v>
      </c>
      <c r="D327" s="49">
        <f>COUNTIF($L$3:$L327,$L327)</f>
        <v>31</v>
      </c>
      <c r="E327" s="51">
        <v>30</v>
      </c>
      <c r="F327" s="50">
        <f t="shared" si="34"/>
        <v>-1</v>
      </c>
      <c r="G327" s="52" t="s">
        <v>25</v>
      </c>
      <c r="H327" s="53" t="s">
        <v>1213</v>
      </c>
      <c r="I327" s="53" t="s">
        <v>1214</v>
      </c>
      <c r="J327" s="53" t="s">
        <v>1122</v>
      </c>
      <c r="K327" s="54">
        <v>1970</v>
      </c>
      <c r="L327" s="64" t="s">
        <v>232</v>
      </c>
      <c r="M327" s="55" t="s">
        <v>52</v>
      </c>
      <c r="N327" s="56">
        <v>4</v>
      </c>
      <c r="O327" s="57">
        <v>564</v>
      </c>
      <c r="P327" s="57" t="str">
        <f>IFERROR( VLOOKUP($G327,Liga16_1!$B:$Q,16,0), "")</f>
        <v/>
      </c>
      <c r="Q327" s="58">
        <f t="shared" si="35"/>
        <v>564</v>
      </c>
      <c r="R327" s="59">
        <f t="shared" si="31"/>
        <v>564</v>
      </c>
      <c r="S327" s="60" t="s">
        <v>216</v>
      </c>
      <c r="T327" s="61" t="s">
        <v>216</v>
      </c>
      <c r="U327" s="61" t="s">
        <v>216</v>
      </c>
      <c r="V327" s="61" t="s">
        <v>216</v>
      </c>
      <c r="W327" s="61" t="s">
        <v>216</v>
      </c>
      <c r="X327" s="61" t="s">
        <v>216</v>
      </c>
      <c r="Y327" s="61">
        <v>-12</v>
      </c>
      <c r="Z327" s="61" t="s">
        <v>216</v>
      </c>
      <c r="AA327" s="61" t="s">
        <v>216</v>
      </c>
      <c r="AB327" s="62" t="s">
        <v>216</v>
      </c>
      <c r="AC327" s="63"/>
      <c r="AD327" s="62" t="s">
        <v>216</v>
      </c>
      <c r="AE327" s="62" t="s">
        <v>216</v>
      </c>
      <c r="AF327" s="67" t="s">
        <v>216</v>
      </c>
      <c r="AG327" s="62" t="s">
        <v>216</v>
      </c>
      <c r="AH327" s="62" t="s">
        <v>216</v>
      </c>
      <c r="AI327" s="62" t="s">
        <v>216</v>
      </c>
      <c r="AJ327" s="62" t="s">
        <v>216</v>
      </c>
      <c r="AK327" s="62" t="s">
        <v>216</v>
      </c>
      <c r="AL327" s="62" t="s">
        <v>216</v>
      </c>
      <c r="AM327" s="62" t="s">
        <v>216</v>
      </c>
      <c r="AN327" s="62" t="s">
        <v>216</v>
      </c>
      <c r="AO327" s="63" t="s">
        <v>216</v>
      </c>
    </row>
    <row r="328" spans="1:41">
      <c r="A328" s="48">
        <f t="shared" si="32"/>
        <v>326</v>
      </c>
      <c r="B328" s="49">
        <v>327</v>
      </c>
      <c r="C328" s="50">
        <f t="shared" si="33"/>
        <v>1</v>
      </c>
      <c r="D328" s="49">
        <f>COUNTIF($L$3:$L328,$L328)</f>
        <v>32</v>
      </c>
      <c r="E328" s="51">
        <v>31</v>
      </c>
      <c r="F328" s="50">
        <f t="shared" si="34"/>
        <v>-1</v>
      </c>
      <c r="G328" s="52">
        <v>16944</v>
      </c>
      <c r="H328" s="53" t="s">
        <v>694</v>
      </c>
      <c r="I328" s="53" t="s">
        <v>1179</v>
      </c>
      <c r="J328" s="53" t="s">
        <v>1107</v>
      </c>
      <c r="K328" s="54">
        <v>1968</v>
      </c>
      <c r="L328" s="64" t="s">
        <v>232</v>
      </c>
      <c r="M328" s="55" t="s">
        <v>52</v>
      </c>
      <c r="N328" s="56">
        <v>4</v>
      </c>
      <c r="O328" s="57">
        <v>564.5</v>
      </c>
      <c r="P328" s="57">
        <f>IFERROR( VLOOKUP($G328,Liga16_1!$B:$Q,16,0), "")</f>
        <v>521</v>
      </c>
      <c r="Q328" s="58">
        <f t="shared" si="35"/>
        <v>563.75</v>
      </c>
      <c r="R328" s="59">
        <f t="shared" si="31"/>
        <v>542.75</v>
      </c>
      <c r="S328" s="60" t="s">
        <v>216</v>
      </c>
      <c r="T328" s="61">
        <v>16</v>
      </c>
      <c r="U328" s="61">
        <v>6</v>
      </c>
      <c r="V328" s="61">
        <v>-26</v>
      </c>
      <c r="W328" s="61">
        <v>0</v>
      </c>
      <c r="X328" s="61" t="s">
        <v>216</v>
      </c>
      <c r="Y328" s="61">
        <v>-12</v>
      </c>
      <c r="Z328" s="61">
        <v>-25</v>
      </c>
      <c r="AA328" s="61">
        <v>10</v>
      </c>
      <c r="AB328" s="62" t="s">
        <v>216</v>
      </c>
      <c r="AC328" s="63"/>
      <c r="AD328" s="62" t="s">
        <v>216</v>
      </c>
      <c r="AE328" s="62" t="s">
        <v>216</v>
      </c>
      <c r="AF328" s="67" t="s">
        <v>216</v>
      </c>
      <c r="AG328" s="62" t="s">
        <v>216</v>
      </c>
      <c r="AH328" s="62" t="s">
        <v>216</v>
      </c>
      <c r="AI328" s="62" t="s">
        <v>216</v>
      </c>
      <c r="AJ328" s="62" t="s">
        <v>216</v>
      </c>
      <c r="AK328" s="62">
        <v>21</v>
      </c>
      <c r="AL328" s="62" t="s">
        <v>216</v>
      </c>
      <c r="AM328" s="62" t="s">
        <v>216</v>
      </c>
      <c r="AN328" s="62" t="s">
        <v>216</v>
      </c>
      <c r="AO328" s="63" t="s">
        <v>216</v>
      </c>
    </row>
    <row r="329" spans="1:41">
      <c r="A329" s="48">
        <f t="shared" si="32"/>
        <v>327</v>
      </c>
      <c r="B329" s="49">
        <v>328</v>
      </c>
      <c r="C329" s="50">
        <f t="shared" si="33"/>
        <v>1</v>
      </c>
      <c r="D329" s="49">
        <f>COUNTIF($L$3:$L329,$L329)</f>
        <v>2</v>
      </c>
      <c r="E329" s="51">
        <v>2</v>
      </c>
      <c r="F329" s="50" t="str">
        <f t="shared" si="34"/>
        <v>=</v>
      </c>
      <c r="G329" s="52">
        <v>18451</v>
      </c>
      <c r="H329" s="53" t="s">
        <v>859</v>
      </c>
      <c r="I329" s="53" t="s">
        <v>1113</v>
      </c>
      <c r="J329" s="53" t="s">
        <v>1107</v>
      </c>
      <c r="K329" s="54">
        <v>-1</v>
      </c>
      <c r="L329" s="64" t="s">
        <v>238</v>
      </c>
      <c r="M329" s="55" t="s">
        <v>52</v>
      </c>
      <c r="N329" s="56">
        <v>4</v>
      </c>
      <c r="O329" s="57">
        <v>586.5</v>
      </c>
      <c r="P329" s="57">
        <f>IFERROR( VLOOKUP($G329,Liga16_1!$B:$Q,16,0), "")</f>
        <v>540</v>
      </c>
      <c r="Q329" s="58">
        <f t="shared" si="35"/>
        <v>563.25</v>
      </c>
      <c r="R329" s="59">
        <f t="shared" si="31"/>
        <v>563.25</v>
      </c>
      <c r="S329" s="60" t="s">
        <v>216</v>
      </c>
      <c r="T329" s="61" t="s">
        <v>216</v>
      </c>
      <c r="U329" s="61" t="s">
        <v>216</v>
      </c>
      <c r="V329" s="61" t="s">
        <v>216</v>
      </c>
      <c r="W329" s="61" t="s">
        <v>216</v>
      </c>
      <c r="X329" s="61" t="s">
        <v>216</v>
      </c>
      <c r="Y329" s="61" t="s">
        <v>216</v>
      </c>
      <c r="Z329" s="61" t="s">
        <v>216</v>
      </c>
      <c r="AA329" s="61" t="s">
        <v>216</v>
      </c>
      <c r="AB329" s="62" t="s">
        <v>216</v>
      </c>
      <c r="AC329" s="63"/>
      <c r="AD329" s="62" t="s">
        <v>216</v>
      </c>
      <c r="AE329" s="62" t="s">
        <v>216</v>
      </c>
      <c r="AF329" s="67" t="s">
        <v>216</v>
      </c>
      <c r="AG329" s="62" t="s">
        <v>216</v>
      </c>
      <c r="AH329" s="62" t="s">
        <v>216</v>
      </c>
      <c r="AI329" s="62" t="s">
        <v>216</v>
      </c>
      <c r="AJ329" s="62" t="s">
        <v>216</v>
      </c>
      <c r="AK329" s="62" t="s">
        <v>216</v>
      </c>
      <c r="AL329" s="62" t="s">
        <v>216</v>
      </c>
      <c r="AM329" s="62" t="s">
        <v>216</v>
      </c>
      <c r="AN329" s="62" t="s">
        <v>216</v>
      </c>
      <c r="AO329" s="63" t="s">
        <v>216</v>
      </c>
    </row>
    <row r="330" spans="1:41">
      <c r="A330" s="48">
        <f t="shared" si="32"/>
        <v>328</v>
      </c>
      <c r="B330" s="49">
        <v>329</v>
      </c>
      <c r="C330" s="50">
        <f t="shared" si="33"/>
        <v>1</v>
      </c>
      <c r="D330" s="49">
        <f>COUNTIF($L$3:$L330,$L330)</f>
        <v>17</v>
      </c>
      <c r="E330" s="51">
        <v>18</v>
      </c>
      <c r="F330" s="50">
        <f t="shared" si="34"/>
        <v>1</v>
      </c>
      <c r="G330" s="52">
        <v>442</v>
      </c>
      <c r="H330" s="53" t="s">
        <v>1051</v>
      </c>
      <c r="I330" s="53" t="s">
        <v>1191</v>
      </c>
      <c r="J330" s="53" t="s">
        <v>1107</v>
      </c>
      <c r="K330" s="54">
        <v>1956</v>
      </c>
      <c r="L330" s="64" t="s">
        <v>237</v>
      </c>
      <c r="M330" s="55" t="s">
        <v>52</v>
      </c>
      <c r="N330" s="56">
        <v>4</v>
      </c>
      <c r="O330" s="57">
        <v>563</v>
      </c>
      <c r="P330" s="57" t="str">
        <f>IFERROR( VLOOKUP($G330,Liga16_1!$B:$Q,16,0), "")</f>
        <v/>
      </c>
      <c r="Q330" s="58">
        <f t="shared" si="35"/>
        <v>563</v>
      </c>
      <c r="R330" s="59">
        <f t="shared" si="31"/>
        <v>563</v>
      </c>
      <c r="S330" s="60" t="s">
        <v>216</v>
      </c>
      <c r="T330" s="61" t="s">
        <v>216</v>
      </c>
      <c r="U330" s="61" t="s">
        <v>216</v>
      </c>
      <c r="V330" s="61" t="s">
        <v>216</v>
      </c>
      <c r="W330" s="61" t="s">
        <v>216</v>
      </c>
      <c r="X330" s="61" t="s">
        <v>216</v>
      </c>
      <c r="Y330" s="61" t="s">
        <v>216</v>
      </c>
      <c r="Z330" s="61" t="s">
        <v>216</v>
      </c>
      <c r="AA330" s="61" t="s">
        <v>216</v>
      </c>
      <c r="AB330" s="62" t="s">
        <v>216</v>
      </c>
      <c r="AC330" s="63"/>
      <c r="AD330" s="62" t="s">
        <v>216</v>
      </c>
      <c r="AE330" s="62" t="s">
        <v>216</v>
      </c>
      <c r="AF330" s="67" t="s">
        <v>216</v>
      </c>
      <c r="AG330" s="62" t="s">
        <v>216</v>
      </c>
      <c r="AH330" s="62" t="s">
        <v>216</v>
      </c>
      <c r="AI330" s="62" t="s">
        <v>216</v>
      </c>
      <c r="AJ330" s="62" t="s">
        <v>216</v>
      </c>
      <c r="AK330" s="62" t="s">
        <v>216</v>
      </c>
      <c r="AL330" s="62" t="s">
        <v>216</v>
      </c>
      <c r="AM330" s="62" t="s">
        <v>216</v>
      </c>
      <c r="AN330" s="62" t="s">
        <v>216</v>
      </c>
      <c r="AO330" s="63" t="s">
        <v>216</v>
      </c>
    </row>
    <row r="331" spans="1:41">
      <c r="A331" s="48">
        <f t="shared" si="32"/>
        <v>329</v>
      </c>
      <c r="B331" s="49">
        <v>331</v>
      </c>
      <c r="C331" s="50">
        <f t="shared" si="33"/>
        <v>2</v>
      </c>
      <c r="D331" s="49">
        <f>COUNTIF($L$3:$L331,$L331)</f>
        <v>1</v>
      </c>
      <c r="E331" s="51">
        <v>1</v>
      </c>
      <c r="F331" s="50" t="str">
        <f t="shared" si="34"/>
        <v>=</v>
      </c>
      <c r="G331" s="52">
        <v>14452</v>
      </c>
      <c r="H331" s="53" t="s">
        <v>883</v>
      </c>
      <c r="I331" s="53" t="s">
        <v>1149</v>
      </c>
      <c r="J331" s="53" t="s">
        <v>1107</v>
      </c>
      <c r="K331" s="54">
        <v>1961</v>
      </c>
      <c r="L331" s="64" t="s">
        <v>233</v>
      </c>
      <c r="M331" s="55" t="s">
        <v>55</v>
      </c>
      <c r="N331" s="56">
        <v>4</v>
      </c>
      <c r="O331" s="57">
        <v>528</v>
      </c>
      <c r="P331" s="57">
        <f>IFERROR( VLOOKUP($G331,Liga16_1!$B:$Q,16,0), "")</f>
        <v>598</v>
      </c>
      <c r="Q331" s="58">
        <f t="shared" si="35"/>
        <v>563</v>
      </c>
      <c r="R331" s="59">
        <f t="shared" si="31"/>
        <v>563</v>
      </c>
      <c r="S331" s="60" t="s">
        <v>216</v>
      </c>
      <c r="T331" s="61">
        <v>25</v>
      </c>
      <c r="U331" s="61">
        <v>13</v>
      </c>
      <c r="V331" s="61" t="s">
        <v>216</v>
      </c>
      <c r="W331" s="61">
        <v>-22</v>
      </c>
      <c r="X331" s="61" t="s">
        <v>216</v>
      </c>
      <c r="Y331" s="61" t="s">
        <v>216</v>
      </c>
      <c r="Z331" s="61" t="s">
        <v>216</v>
      </c>
      <c r="AA331" s="61" t="s">
        <v>216</v>
      </c>
      <c r="AB331" s="62" t="s">
        <v>216</v>
      </c>
      <c r="AC331" s="63"/>
      <c r="AD331" s="62" t="s">
        <v>216</v>
      </c>
      <c r="AE331" s="62" t="s">
        <v>216</v>
      </c>
      <c r="AF331" s="67" t="s">
        <v>216</v>
      </c>
      <c r="AG331" s="62" t="s">
        <v>216</v>
      </c>
      <c r="AH331" s="62" t="s">
        <v>216</v>
      </c>
      <c r="AI331" s="62" t="s">
        <v>216</v>
      </c>
      <c r="AJ331" s="62" t="s">
        <v>216</v>
      </c>
      <c r="AK331" s="62" t="s">
        <v>216</v>
      </c>
      <c r="AL331" s="62" t="s">
        <v>216</v>
      </c>
      <c r="AM331" s="62" t="s">
        <v>216</v>
      </c>
      <c r="AN331" s="62" t="s">
        <v>216</v>
      </c>
      <c r="AO331" s="63" t="s">
        <v>216</v>
      </c>
    </row>
    <row r="332" spans="1:41">
      <c r="A332" s="48">
        <f t="shared" si="32"/>
        <v>330</v>
      </c>
      <c r="B332" s="49">
        <v>332</v>
      </c>
      <c r="C332" s="50">
        <f t="shared" si="33"/>
        <v>2</v>
      </c>
      <c r="D332" s="49">
        <f>COUNTIF($L$3:$L332,$L332)</f>
        <v>33</v>
      </c>
      <c r="E332" s="51">
        <v>33</v>
      </c>
      <c r="F332" s="50" t="str">
        <f t="shared" si="34"/>
        <v>=</v>
      </c>
      <c r="G332" s="52">
        <v>50401</v>
      </c>
      <c r="H332" s="53" t="s">
        <v>545</v>
      </c>
      <c r="I332" s="53" t="s">
        <v>1119</v>
      </c>
      <c r="J332" s="53" t="s">
        <v>1107</v>
      </c>
      <c r="K332" s="54">
        <v>1972</v>
      </c>
      <c r="L332" s="64" t="s">
        <v>232</v>
      </c>
      <c r="M332" s="55" t="s">
        <v>52</v>
      </c>
      <c r="N332" s="56">
        <v>4</v>
      </c>
      <c r="O332" s="57">
        <v>488</v>
      </c>
      <c r="P332" s="57">
        <f>IFERROR( VLOOKUP($G332,Liga16_1!$B:$Q,16,0), "")</f>
        <v>632</v>
      </c>
      <c r="Q332" s="58">
        <f t="shared" si="35"/>
        <v>560</v>
      </c>
      <c r="R332" s="59">
        <f t="shared" si="31"/>
        <v>560</v>
      </c>
      <c r="S332" s="60" t="s">
        <v>216</v>
      </c>
      <c r="T332" s="61" t="s">
        <v>216</v>
      </c>
      <c r="U332" s="61" t="s">
        <v>216</v>
      </c>
      <c r="V332" s="61" t="s">
        <v>216</v>
      </c>
      <c r="W332" s="61" t="s">
        <v>216</v>
      </c>
      <c r="X332" s="61" t="s">
        <v>216</v>
      </c>
      <c r="Y332" s="61" t="s">
        <v>216</v>
      </c>
      <c r="Z332" s="61" t="s">
        <v>216</v>
      </c>
      <c r="AA332" s="61" t="s">
        <v>216</v>
      </c>
      <c r="AB332" s="62" t="s">
        <v>216</v>
      </c>
      <c r="AC332" s="63"/>
      <c r="AD332" s="62" t="s">
        <v>216</v>
      </c>
      <c r="AE332" s="62" t="s">
        <v>216</v>
      </c>
      <c r="AF332" s="67" t="s">
        <v>216</v>
      </c>
      <c r="AG332" s="62" t="s">
        <v>216</v>
      </c>
      <c r="AH332" s="62" t="s">
        <v>216</v>
      </c>
      <c r="AI332" s="62" t="s">
        <v>216</v>
      </c>
      <c r="AJ332" s="62" t="s">
        <v>216</v>
      </c>
      <c r="AK332" s="62" t="s">
        <v>216</v>
      </c>
      <c r="AL332" s="62" t="s">
        <v>216</v>
      </c>
      <c r="AM332" s="62" t="s">
        <v>216</v>
      </c>
      <c r="AN332" s="62" t="s">
        <v>216</v>
      </c>
      <c r="AO332" s="63" t="s">
        <v>216</v>
      </c>
    </row>
    <row r="333" spans="1:41">
      <c r="A333" s="48">
        <f t="shared" si="32"/>
        <v>331</v>
      </c>
      <c r="B333" s="49">
        <v>333</v>
      </c>
      <c r="C333" s="50">
        <f t="shared" si="33"/>
        <v>2</v>
      </c>
      <c r="D333" s="49">
        <f>COUNTIF($L$3:$L333,$L333)</f>
        <v>50</v>
      </c>
      <c r="E333" s="51">
        <v>50</v>
      </c>
      <c r="F333" s="50" t="str">
        <f t="shared" si="34"/>
        <v>=</v>
      </c>
      <c r="G333" s="52">
        <v>15933</v>
      </c>
      <c r="H333" s="53" t="s">
        <v>794</v>
      </c>
      <c r="I333" s="53" t="s">
        <v>1167</v>
      </c>
      <c r="J333" s="53" t="s">
        <v>1107</v>
      </c>
      <c r="K333" s="54">
        <v>1997</v>
      </c>
      <c r="L333" s="64" t="s">
        <v>228</v>
      </c>
      <c r="M333" s="55" t="s">
        <v>52</v>
      </c>
      <c r="N333" s="56">
        <v>4</v>
      </c>
      <c r="O333" s="57">
        <v>556</v>
      </c>
      <c r="P333" s="57" t="str">
        <f>IFERROR( VLOOKUP($G333,Liga16_1!$B:$Q,16,0), "")</f>
        <v/>
      </c>
      <c r="Q333" s="58">
        <f t="shared" si="35"/>
        <v>556</v>
      </c>
      <c r="R333" s="59">
        <f t="shared" ref="R333:R364" si="36">AVERAGE(O333:P333)</f>
        <v>556</v>
      </c>
      <c r="S333" s="60" t="s">
        <v>216</v>
      </c>
      <c r="T333" s="61" t="s">
        <v>216</v>
      </c>
      <c r="U333" s="61">
        <v>3</v>
      </c>
      <c r="V333" s="61" t="s">
        <v>216</v>
      </c>
      <c r="W333" s="61" t="s">
        <v>216</v>
      </c>
      <c r="X333" s="61" t="s">
        <v>216</v>
      </c>
      <c r="Y333" s="61" t="s">
        <v>216</v>
      </c>
      <c r="Z333" s="61" t="s">
        <v>216</v>
      </c>
      <c r="AA333" s="61" t="s">
        <v>216</v>
      </c>
      <c r="AB333" s="62" t="s">
        <v>216</v>
      </c>
      <c r="AC333" s="63"/>
      <c r="AD333" s="62" t="s">
        <v>216</v>
      </c>
      <c r="AE333" s="62" t="s">
        <v>216</v>
      </c>
      <c r="AF333" s="67" t="s">
        <v>216</v>
      </c>
      <c r="AG333" s="62" t="s">
        <v>216</v>
      </c>
      <c r="AH333" s="62" t="s">
        <v>216</v>
      </c>
      <c r="AI333" s="62" t="s">
        <v>216</v>
      </c>
      <c r="AJ333" s="62" t="s">
        <v>216</v>
      </c>
      <c r="AK333" s="62" t="s">
        <v>216</v>
      </c>
      <c r="AL333" s="62" t="s">
        <v>216</v>
      </c>
      <c r="AM333" s="62" t="s">
        <v>216</v>
      </c>
      <c r="AN333" s="62" t="s">
        <v>216</v>
      </c>
      <c r="AO333" s="63" t="s">
        <v>216</v>
      </c>
    </row>
    <row r="334" spans="1:41">
      <c r="A334" s="48">
        <f t="shared" si="32"/>
        <v>332</v>
      </c>
      <c r="B334" s="49">
        <v>334</v>
      </c>
      <c r="C334" s="50">
        <f t="shared" si="33"/>
        <v>2</v>
      </c>
      <c r="D334" s="49">
        <f>COUNTIF($L$3:$L334,$L334)</f>
        <v>2</v>
      </c>
      <c r="E334" s="51">
        <v>2</v>
      </c>
      <c r="F334" s="50" t="str">
        <f t="shared" si="34"/>
        <v>=</v>
      </c>
      <c r="G334" s="52">
        <v>8670</v>
      </c>
      <c r="H334" s="53" t="s">
        <v>893</v>
      </c>
      <c r="I334" s="53" t="s">
        <v>1179</v>
      </c>
      <c r="J334" s="53" t="s">
        <v>1107</v>
      </c>
      <c r="K334" s="54">
        <v>1967</v>
      </c>
      <c r="L334" s="64" t="s">
        <v>233</v>
      </c>
      <c r="M334" s="55" t="s">
        <v>55</v>
      </c>
      <c r="N334" s="56">
        <v>4</v>
      </c>
      <c r="O334" s="57">
        <v>528</v>
      </c>
      <c r="P334" s="57" t="str">
        <f>IFERROR( VLOOKUP($G334,Liga16_1!$B:$Q,16,0), "")</f>
        <v/>
      </c>
      <c r="Q334" s="58">
        <f t="shared" si="35"/>
        <v>556</v>
      </c>
      <c r="R334" s="59">
        <f t="shared" si="36"/>
        <v>528</v>
      </c>
      <c r="S334" s="60" t="s">
        <v>216</v>
      </c>
      <c r="T334" s="61">
        <v>-12</v>
      </c>
      <c r="U334" s="61">
        <v>4</v>
      </c>
      <c r="V334" s="61">
        <v>6</v>
      </c>
      <c r="W334" s="61">
        <v>2</v>
      </c>
      <c r="X334" s="61" t="s">
        <v>216</v>
      </c>
      <c r="Y334" s="61">
        <v>-23</v>
      </c>
      <c r="Z334" s="61">
        <v>-14</v>
      </c>
      <c r="AA334" s="61" t="s">
        <v>216</v>
      </c>
      <c r="AB334" s="62" t="s">
        <v>216</v>
      </c>
      <c r="AC334" s="63"/>
      <c r="AD334" s="62" t="s">
        <v>216</v>
      </c>
      <c r="AE334" s="62" t="s">
        <v>216</v>
      </c>
      <c r="AF334" s="67" t="s">
        <v>216</v>
      </c>
      <c r="AG334" s="62" t="s">
        <v>216</v>
      </c>
      <c r="AH334" s="62" t="s">
        <v>216</v>
      </c>
      <c r="AI334" s="62" t="s">
        <v>216</v>
      </c>
      <c r="AJ334" s="62" t="s">
        <v>216</v>
      </c>
      <c r="AK334" s="62">
        <v>28</v>
      </c>
      <c r="AL334" s="62" t="s">
        <v>216</v>
      </c>
      <c r="AM334" s="62" t="s">
        <v>216</v>
      </c>
      <c r="AN334" s="62" t="s">
        <v>216</v>
      </c>
      <c r="AO334" s="63" t="s">
        <v>216</v>
      </c>
    </row>
    <row r="335" spans="1:41">
      <c r="A335" s="48">
        <f t="shared" si="32"/>
        <v>333</v>
      </c>
      <c r="B335" s="49">
        <v>335</v>
      </c>
      <c r="C335" s="50">
        <f t="shared" si="33"/>
        <v>2</v>
      </c>
      <c r="D335" s="49">
        <f>COUNTIF($L$3:$L335,$L335)</f>
        <v>33</v>
      </c>
      <c r="E335" s="51">
        <v>34</v>
      </c>
      <c r="F335" s="50">
        <f t="shared" si="34"/>
        <v>1</v>
      </c>
      <c r="G335" s="52">
        <v>18300</v>
      </c>
      <c r="H335" s="53" t="s">
        <v>718</v>
      </c>
      <c r="I335" s="53" t="s">
        <v>1131</v>
      </c>
      <c r="J335" s="53" t="s">
        <v>1107</v>
      </c>
      <c r="K335" s="54">
        <v>2000</v>
      </c>
      <c r="L335" s="64" t="s">
        <v>226</v>
      </c>
      <c r="M335" s="55" t="s">
        <v>52</v>
      </c>
      <c r="N335" s="56">
        <v>4</v>
      </c>
      <c r="O335" s="57">
        <v>510.5</v>
      </c>
      <c r="P335" s="57">
        <f>IFERROR( VLOOKUP($G335,Liga16_1!$B:$Q,16,0), "")</f>
        <v>567</v>
      </c>
      <c r="Q335" s="58">
        <f t="shared" si="35"/>
        <v>555.75</v>
      </c>
      <c r="R335" s="59">
        <f t="shared" si="36"/>
        <v>538.75</v>
      </c>
      <c r="S335" s="60" t="s">
        <v>216</v>
      </c>
      <c r="T335" s="61" t="s">
        <v>216</v>
      </c>
      <c r="U335" s="61" t="s">
        <v>216</v>
      </c>
      <c r="V335" s="61" t="s">
        <v>216</v>
      </c>
      <c r="W335" s="61" t="s">
        <v>216</v>
      </c>
      <c r="X335" s="61">
        <v>-19</v>
      </c>
      <c r="Y335" s="61" t="s">
        <v>216</v>
      </c>
      <c r="Z335" s="61" t="s">
        <v>216</v>
      </c>
      <c r="AA335" s="61" t="s">
        <v>216</v>
      </c>
      <c r="AB335" s="62" t="s">
        <v>216</v>
      </c>
      <c r="AC335" s="63"/>
      <c r="AD335" s="62" t="s">
        <v>216</v>
      </c>
      <c r="AE335" s="62" t="s">
        <v>216</v>
      </c>
      <c r="AF335" s="67" t="s">
        <v>216</v>
      </c>
      <c r="AG335" s="62" t="s">
        <v>216</v>
      </c>
      <c r="AH335" s="62">
        <v>17</v>
      </c>
      <c r="AI335" s="62" t="s">
        <v>216</v>
      </c>
      <c r="AJ335" s="62" t="s">
        <v>216</v>
      </c>
      <c r="AK335" s="62" t="s">
        <v>216</v>
      </c>
      <c r="AL335" s="62" t="s">
        <v>216</v>
      </c>
      <c r="AM335" s="62" t="s">
        <v>216</v>
      </c>
      <c r="AN335" s="62" t="s">
        <v>216</v>
      </c>
      <c r="AO335" s="63" t="s">
        <v>216</v>
      </c>
    </row>
    <row r="336" spans="1:41">
      <c r="A336" s="48">
        <f t="shared" si="32"/>
        <v>334</v>
      </c>
      <c r="B336" s="49">
        <v>336</v>
      </c>
      <c r="C336" s="50">
        <f t="shared" si="33"/>
        <v>2</v>
      </c>
      <c r="D336" s="49">
        <f>COUNTIF($L$3:$L336,$L336)</f>
        <v>10</v>
      </c>
      <c r="E336" s="51">
        <v>10</v>
      </c>
      <c r="F336" s="50" t="str">
        <f t="shared" si="34"/>
        <v>=</v>
      </c>
      <c r="G336" s="52">
        <v>17017</v>
      </c>
      <c r="H336" s="53" t="s">
        <v>904</v>
      </c>
      <c r="I336" s="53" t="s">
        <v>1167</v>
      </c>
      <c r="J336" s="53" t="s">
        <v>1107</v>
      </c>
      <c r="K336" s="54">
        <v>1998</v>
      </c>
      <c r="L336" s="64" t="s">
        <v>227</v>
      </c>
      <c r="M336" s="55" t="s">
        <v>55</v>
      </c>
      <c r="N336" s="56">
        <v>4</v>
      </c>
      <c r="O336" s="57">
        <v>539.5</v>
      </c>
      <c r="P336" s="57" t="str">
        <f>IFERROR( VLOOKUP($G336,Liga16_1!$B:$Q,16,0), "")</f>
        <v/>
      </c>
      <c r="Q336" s="58">
        <f t="shared" si="35"/>
        <v>554.5</v>
      </c>
      <c r="R336" s="59">
        <f t="shared" si="36"/>
        <v>539.5</v>
      </c>
      <c r="S336" s="60" t="s">
        <v>216</v>
      </c>
      <c r="T336" s="61">
        <v>51</v>
      </c>
      <c r="U336" s="61">
        <v>-7</v>
      </c>
      <c r="V336" s="61" t="s">
        <v>216</v>
      </c>
      <c r="W336" s="61">
        <v>57</v>
      </c>
      <c r="X336" s="61" t="s">
        <v>216</v>
      </c>
      <c r="Y336" s="61" t="s">
        <v>216</v>
      </c>
      <c r="Z336" s="61" t="s">
        <v>216</v>
      </c>
      <c r="AA336" s="61" t="s">
        <v>216</v>
      </c>
      <c r="AB336" s="62" t="s">
        <v>216</v>
      </c>
      <c r="AC336" s="63"/>
      <c r="AD336" s="62" t="s">
        <v>216</v>
      </c>
      <c r="AE336" s="62" t="s">
        <v>216</v>
      </c>
      <c r="AF336" s="67" t="s">
        <v>216</v>
      </c>
      <c r="AG336" s="62" t="s">
        <v>216</v>
      </c>
      <c r="AH336" s="62" t="s">
        <v>216</v>
      </c>
      <c r="AI336" s="62">
        <v>15</v>
      </c>
      <c r="AJ336" s="62" t="s">
        <v>216</v>
      </c>
      <c r="AK336" s="62" t="s">
        <v>216</v>
      </c>
      <c r="AL336" s="62" t="s">
        <v>216</v>
      </c>
      <c r="AM336" s="62" t="s">
        <v>216</v>
      </c>
      <c r="AN336" s="62" t="s">
        <v>216</v>
      </c>
      <c r="AO336" s="63" t="s">
        <v>216</v>
      </c>
    </row>
    <row r="337" spans="1:41">
      <c r="A337" s="48">
        <f t="shared" si="32"/>
        <v>335</v>
      </c>
      <c r="B337" s="49">
        <v>337</v>
      </c>
      <c r="C337" s="50">
        <f t="shared" si="33"/>
        <v>2</v>
      </c>
      <c r="D337" s="49">
        <f>COUNTIF($L$3:$L337,$L337)</f>
        <v>34</v>
      </c>
      <c r="E337" s="51">
        <v>35</v>
      </c>
      <c r="F337" s="50">
        <f t="shared" si="34"/>
        <v>1</v>
      </c>
      <c r="G337" s="52">
        <v>16941</v>
      </c>
      <c r="H337" s="53" t="s">
        <v>803</v>
      </c>
      <c r="I337" s="53" t="s">
        <v>1110</v>
      </c>
      <c r="J337" s="53" t="s">
        <v>1107</v>
      </c>
      <c r="K337" s="54">
        <v>2000</v>
      </c>
      <c r="L337" s="64" t="s">
        <v>226</v>
      </c>
      <c r="M337" s="55" t="s">
        <v>52</v>
      </c>
      <c r="N337" s="56">
        <v>4</v>
      </c>
      <c r="O337" s="57">
        <v>573.5</v>
      </c>
      <c r="P337" s="57">
        <f>IFERROR( VLOOKUP($G337,Liga16_1!$B:$Q,16,0), "")</f>
        <v>535</v>
      </c>
      <c r="Q337" s="58">
        <f t="shared" si="35"/>
        <v>554.25</v>
      </c>
      <c r="R337" s="59">
        <f t="shared" si="36"/>
        <v>554.25</v>
      </c>
      <c r="S337" s="60" t="s">
        <v>216</v>
      </c>
      <c r="T337" s="61" t="s">
        <v>216</v>
      </c>
      <c r="U337" s="61" t="s">
        <v>216</v>
      </c>
      <c r="V337" s="61" t="s">
        <v>216</v>
      </c>
      <c r="W337" s="61" t="s">
        <v>216</v>
      </c>
      <c r="X337" s="61" t="s">
        <v>216</v>
      </c>
      <c r="Y337" s="61" t="s">
        <v>216</v>
      </c>
      <c r="Z337" s="61" t="s">
        <v>216</v>
      </c>
      <c r="AA337" s="61" t="s">
        <v>216</v>
      </c>
      <c r="AB337" s="62" t="s">
        <v>216</v>
      </c>
      <c r="AC337" s="63"/>
      <c r="AD337" s="62" t="s">
        <v>216</v>
      </c>
      <c r="AE337" s="62" t="s">
        <v>216</v>
      </c>
      <c r="AF337" s="67" t="s">
        <v>216</v>
      </c>
      <c r="AG337" s="62" t="s">
        <v>216</v>
      </c>
      <c r="AH337" s="62" t="s">
        <v>216</v>
      </c>
      <c r="AI337" s="62" t="s">
        <v>216</v>
      </c>
      <c r="AJ337" s="62" t="s">
        <v>216</v>
      </c>
      <c r="AK337" s="62" t="s">
        <v>216</v>
      </c>
      <c r="AL337" s="62" t="s">
        <v>216</v>
      </c>
      <c r="AM337" s="62" t="s">
        <v>216</v>
      </c>
      <c r="AN337" s="62" t="s">
        <v>216</v>
      </c>
      <c r="AO337" s="63" t="s">
        <v>216</v>
      </c>
    </row>
    <row r="338" spans="1:41">
      <c r="A338" s="48">
        <f t="shared" si="32"/>
        <v>336</v>
      </c>
      <c r="B338" s="49">
        <v>339</v>
      </c>
      <c r="C338" s="50">
        <f t="shared" si="33"/>
        <v>3</v>
      </c>
      <c r="D338" s="49">
        <f>COUNTIF($L$3:$L338,$L338)</f>
        <v>43</v>
      </c>
      <c r="E338" s="51">
        <v>43</v>
      </c>
      <c r="F338" s="50" t="str">
        <f t="shared" si="34"/>
        <v>=</v>
      </c>
      <c r="G338" s="52">
        <v>50000</v>
      </c>
      <c r="H338" s="53" t="s">
        <v>556</v>
      </c>
      <c r="I338" s="53" t="s">
        <v>1191</v>
      </c>
      <c r="J338" s="53" t="s">
        <v>1107</v>
      </c>
      <c r="K338" s="54">
        <v>1966</v>
      </c>
      <c r="L338" s="64" t="s">
        <v>234</v>
      </c>
      <c r="M338" s="55" t="s">
        <v>52</v>
      </c>
      <c r="N338" s="56">
        <v>4</v>
      </c>
      <c r="O338" s="57">
        <v>552</v>
      </c>
      <c r="P338" s="57" t="str">
        <f>IFERROR( VLOOKUP($G338,Liga16_1!$B:$Q,16,0), "")</f>
        <v/>
      </c>
      <c r="Q338" s="58">
        <f t="shared" si="35"/>
        <v>552</v>
      </c>
      <c r="R338" s="59">
        <f t="shared" si="36"/>
        <v>552</v>
      </c>
      <c r="S338" s="60" t="s">
        <v>216</v>
      </c>
      <c r="T338" s="61" t="s">
        <v>216</v>
      </c>
      <c r="U338" s="61" t="s">
        <v>216</v>
      </c>
      <c r="V338" s="61">
        <v>-15</v>
      </c>
      <c r="W338" s="61" t="s">
        <v>216</v>
      </c>
      <c r="X338" s="61">
        <v>22</v>
      </c>
      <c r="Y338" s="61">
        <v>22</v>
      </c>
      <c r="Z338" s="61" t="s">
        <v>216</v>
      </c>
      <c r="AA338" s="61" t="s">
        <v>216</v>
      </c>
      <c r="AB338" s="62" t="s">
        <v>216</v>
      </c>
      <c r="AC338" s="63"/>
      <c r="AD338" s="62" t="s">
        <v>216</v>
      </c>
      <c r="AE338" s="62" t="s">
        <v>216</v>
      </c>
      <c r="AF338" s="67" t="s">
        <v>216</v>
      </c>
      <c r="AG338" s="62" t="s">
        <v>216</v>
      </c>
      <c r="AH338" s="62" t="s">
        <v>216</v>
      </c>
      <c r="AI338" s="62" t="s">
        <v>216</v>
      </c>
      <c r="AJ338" s="62" t="s">
        <v>216</v>
      </c>
      <c r="AK338" s="62" t="s">
        <v>216</v>
      </c>
      <c r="AL338" s="62" t="s">
        <v>216</v>
      </c>
      <c r="AM338" s="62" t="s">
        <v>216</v>
      </c>
      <c r="AN338" s="62" t="s">
        <v>216</v>
      </c>
      <c r="AO338" s="63" t="s">
        <v>216</v>
      </c>
    </row>
    <row r="339" spans="1:41">
      <c r="A339" s="48">
        <f t="shared" si="32"/>
        <v>337</v>
      </c>
      <c r="B339" s="49">
        <v>340</v>
      </c>
      <c r="C339" s="50">
        <f t="shared" si="33"/>
        <v>3</v>
      </c>
      <c r="D339" s="49">
        <f>COUNTIF($L$3:$L339,$L339)</f>
        <v>15</v>
      </c>
      <c r="E339" s="51">
        <v>15</v>
      </c>
      <c r="F339" s="50" t="str">
        <f t="shared" si="34"/>
        <v>=</v>
      </c>
      <c r="G339" s="52">
        <v>3587</v>
      </c>
      <c r="H339" s="53" t="s">
        <v>1007</v>
      </c>
      <c r="I339" s="53" t="s">
        <v>1112</v>
      </c>
      <c r="J339" s="53" t="s">
        <v>1107</v>
      </c>
      <c r="K339" s="54">
        <v>1990</v>
      </c>
      <c r="L339" s="64" t="s">
        <v>229</v>
      </c>
      <c r="M339" s="55" t="s">
        <v>55</v>
      </c>
      <c r="N339" s="56">
        <v>4</v>
      </c>
      <c r="O339" s="57">
        <v>530</v>
      </c>
      <c r="P339" s="57">
        <f>IFERROR( VLOOKUP($G339,Liga16_1!$B:$Q,16,0), "")</f>
        <v>573</v>
      </c>
      <c r="Q339" s="58">
        <f t="shared" si="35"/>
        <v>551.5</v>
      </c>
      <c r="R339" s="59">
        <f t="shared" si="36"/>
        <v>551.5</v>
      </c>
      <c r="S339" s="60" t="s">
        <v>216</v>
      </c>
      <c r="T339" s="61">
        <v>-34</v>
      </c>
      <c r="U339" s="61" t="s">
        <v>216</v>
      </c>
      <c r="V339" s="61" t="s">
        <v>216</v>
      </c>
      <c r="W339" s="61" t="s">
        <v>216</v>
      </c>
      <c r="X339" s="61">
        <v>-4</v>
      </c>
      <c r="Y339" s="61">
        <v>-12</v>
      </c>
      <c r="Z339" s="61">
        <v>-2</v>
      </c>
      <c r="AA339" s="61" t="s">
        <v>216</v>
      </c>
      <c r="AB339" s="62" t="s">
        <v>216</v>
      </c>
      <c r="AC339" s="63"/>
      <c r="AD339" s="62" t="s">
        <v>216</v>
      </c>
      <c r="AE339" s="62" t="s">
        <v>216</v>
      </c>
      <c r="AF339" s="67" t="s">
        <v>216</v>
      </c>
      <c r="AG339" s="62" t="s">
        <v>216</v>
      </c>
      <c r="AH339" s="62" t="s">
        <v>216</v>
      </c>
      <c r="AI339" s="62" t="s">
        <v>216</v>
      </c>
      <c r="AJ339" s="62" t="s">
        <v>216</v>
      </c>
      <c r="AK339" s="62" t="s">
        <v>216</v>
      </c>
      <c r="AL339" s="62" t="s">
        <v>216</v>
      </c>
      <c r="AM339" s="62" t="s">
        <v>216</v>
      </c>
      <c r="AN339" s="62" t="s">
        <v>216</v>
      </c>
      <c r="AO339" s="63" t="s">
        <v>216</v>
      </c>
    </row>
    <row r="340" spans="1:41">
      <c r="A340" s="48">
        <f t="shared" si="32"/>
        <v>338</v>
      </c>
      <c r="B340" s="49">
        <v>341</v>
      </c>
      <c r="C340" s="50">
        <f t="shared" si="33"/>
        <v>3</v>
      </c>
      <c r="D340" s="49">
        <f>COUNTIF($L$3:$L340,$L340)</f>
        <v>34</v>
      </c>
      <c r="E340" s="51">
        <v>34</v>
      </c>
      <c r="F340" s="50" t="str">
        <f t="shared" si="34"/>
        <v>=</v>
      </c>
      <c r="G340" s="52">
        <v>15295</v>
      </c>
      <c r="H340" s="53" t="s">
        <v>1092</v>
      </c>
      <c r="I340" s="53" t="s">
        <v>1191</v>
      </c>
      <c r="J340" s="53" t="s">
        <v>1107</v>
      </c>
      <c r="K340" s="54">
        <v>1968</v>
      </c>
      <c r="L340" s="64" t="s">
        <v>232</v>
      </c>
      <c r="M340" s="55" t="s">
        <v>52</v>
      </c>
      <c r="N340" s="56">
        <v>4</v>
      </c>
      <c r="O340" s="57">
        <v>537</v>
      </c>
      <c r="P340" s="57">
        <f>IFERROR( VLOOKUP($G340,Liga16_1!$B:$Q,16,0), "")</f>
        <v>565</v>
      </c>
      <c r="Q340" s="58">
        <f t="shared" si="35"/>
        <v>551</v>
      </c>
      <c r="R340" s="59">
        <f t="shared" si="36"/>
        <v>551</v>
      </c>
      <c r="S340" s="60" t="s">
        <v>216</v>
      </c>
      <c r="T340" s="61" t="s">
        <v>216</v>
      </c>
      <c r="U340" s="61" t="s">
        <v>216</v>
      </c>
      <c r="V340" s="61">
        <v>33</v>
      </c>
      <c r="W340" s="61" t="s">
        <v>216</v>
      </c>
      <c r="X340" s="61" t="s">
        <v>216</v>
      </c>
      <c r="Y340" s="61" t="s">
        <v>216</v>
      </c>
      <c r="Z340" s="61" t="s">
        <v>216</v>
      </c>
      <c r="AA340" s="61" t="s">
        <v>216</v>
      </c>
      <c r="AB340" s="62" t="s">
        <v>216</v>
      </c>
      <c r="AC340" s="63"/>
      <c r="AD340" s="62" t="s">
        <v>216</v>
      </c>
      <c r="AE340" s="62" t="s">
        <v>216</v>
      </c>
      <c r="AF340" s="67" t="s">
        <v>216</v>
      </c>
      <c r="AG340" s="62" t="s">
        <v>216</v>
      </c>
      <c r="AH340" s="62" t="s">
        <v>216</v>
      </c>
      <c r="AI340" s="62" t="s">
        <v>216</v>
      </c>
      <c r="AJ340" s="62" t="s">
        <v>216</v>
      </c>
      <c r="AK340" s="62" t="s">
        <v>216</v>
      </c>
      <c r="AL340" s="62" t="s">
        <v>216</v>
      </c>
      <c r="AM340" s="62" t="s">
        <v>216</v>
      </c>
      <c r="AN340" s="62" t="s">
        <v>216</v>
      </c>
      <c r="AO340" s="63" t="s">
        <v>216</v>
      </c>
    </row>
    <row r="341" spans="1:41">
      <c r="A341" s="48">
        <f t="shared" si="32"/>
        <v>339</v>
      </c>
      <c r="B341" s="49">
        <v>342</v>
      </c>
      <c r="C341" s="50">
        <f t="shared" si="33"/>
        <v>3</v>
      </c>
      <c r="D341" s="49">
        <f>COUNTIF($L$3:$L341,$L341)</f>
        <v>44</v>
      </c>
      <c r="E341" s="51">
        <v>44</v>
      </c>
      <c r="F341" s="50" t="str">
        <f t="shared" si="34"/>
        <v>=</v>
      </c>
      <c r="G341" s="52">
        <v>28263</v>
      </c>
      <c r="H341" s="53" t="s">
        <v>1100</v>
      </c>
      <c r="I341" s="53" t="s">
        <v>1191</v>
      </c>
      <c r="J341" s="53" t="s">
        <v>1107</v>
      </c>
      <c r="K341" s="54">
        <v>1959</v>
      </c>
      <c r="L341" s="64" t="s">
        <v>234</v>
      </c>
      <c r="M341" s="55" t="s">
        <v>52</v>
      </c>
      <c r="N341" s="56">
        <v>4</v>
      </c>
      <c r="O341" s="57"/>
      <c r="P341" s="57">
        <f>IFERROR( VLOOKUP($G341,Liga16_1!$B:$Q,16,0), "")</f>
        <v>551</v>
      </c>
      <c r="Q341" s="58">
        <f t="shared" si="35"/>
        <v>551</v>
      </c>
      <c r="R341" s="59">
        <f t="shared" si="36"/>
        <v>551</v>
      </c>
      <c r="S341" s="60" t="s">
        <v>216</v>
      </c>
      <c r="T341" s="61" t="s">
        <v>216</v>
      </c>
      <c r="U341" s="61" t="s">
        <v>216</v>
      </c>
      <c r="V341" s="61" t="s">
        <v>216</v>
      </c>
      <c r="W341" s="61" t="s">
        <v>216</v>
      </c>
      <c r="X341" s="61"/>
      <c r="Y341" s="61"/>
      <c r="Z341" s="61"/>
      <c r="AA341" s="61"/>
      <c r="AB341" s="62" t="s">
        <v>216</v>
      </c>
      <c r="AC341" s="63"/>
      <c r="AD341" s="62" t="s">
        <v>216</v>
      </c>
      <c r="AE341" s="62" t="s">
        <v>216</v>
      </c>
      <c r="AF341" s="67" t="s">
        <v>216</v>
      </c>
      <c r="AG341" s="62" t="s">
        <v>216</v>
      </c>
      <c r="AH341" s="62" t="s">
        <v>216</v>
      </c>
      <c r="AI341" s="62" t="s">
        <v>216</v>
      </c>
      <c r="AJ341" s="62" t="s">
        <v>216</v>
      </c>
      <c r="AK341" s="62" t="s">
        <v>216</v>
      </c>
      <c r="AL341" s="62" t="s">
        <v>216</v>
      </c>
      <c r="AM341" s="62" t="s">
        <v>216</v>
      </c>
      <c r="AN341" s="62" t="s">
        <v>216</v>
      </c>
      <c r="AO341" s="63" t="s">
        <v>216</v>
      </c>
    </row>
    <row r="342" spans="1:41">
      <c r="A342" s="48">
        <f t="shared" si="32"/>
        <v>340</v>
      </c>
      <c r="B342" s="49">
        <v>292</v>
      </c>
      <c r="C342" s="50">
        <f t="shared" si="33"/>
        <v>-48</v>
      </c>
      <c r="D342" s="49">
        <f>COUNTIF($L$3:$L342,$L342)</f>
        <v>18</v>
      </c>
      <c r="E342" s="51">
        <v>15</v>
      </c>
      <c r="F342" s="50">
        <f t="shared" si="34"/>
        <v>-3</v>
      </c>
      <c r="G342" s="52">
        <v>15346</v>
      </c>
      <c r="H342" s="53" t="s">
        <v>605</v>
      </c>
      <c r="I342" s="53" t="s">
        <v>1130</v>
      </c>
      <c r="J342" s="53" t="s">
        <v>1107</v>
      </c>
      <c r="K342" s="54">
        <v>1956</v>
      </c>
      <c r="L342" s="64" t="s">
        <v>237</v>
      </c>
      <c r="M342" s="55" t="s">
        <v>52</v>
      </c>
      <c r="N342" s="56">
        <v>4</v>
      </c>
      <c r="O342" s="57">
        <v>571.5</v>
      </c>
      <c r="P342" s="57" t="str">
        <f>IFERROR( VLOOKUP($G342,Liga16_1!$B:$Q,16,0), "")</f>
        <v/>
      </c>
      <c r="Q342" s="58">
        <f t="shared" si="35"/>
        <v>550.5</v>
      </c>
      <c r="R342" s="59">
        <f t="shared" si="36"/>
        <v>571.5</v>
      </c>
      <c r="S342" s="60">
        <v>-13</v>
      </c>
      <c r="T342" s="61" t="s">
        <v>216</v>
      </c>
      <c r="U342" s="61">
        <v>17</v>
      </c>
      <c r="V342" s="61" t="s">
        <v>216</v>
      </c>
      <c r="W342" s="61" t="s">
        <v>216</v>
      </c>
      <c r="X342" s="61" t="s">
        <v>216</v>
      </c>
      <c r="Y342" s="61" t="s">
        <v>216</v>
      </c>
      <c r="Z342" s="61" t="s">
        <v>216</v>
      </c>
      <c r="AA342" s="61">
        <v>11</v>
      </c>
      <c r="AB342" s="62">
        <v>-42</v>
      </c>
      <c r="AC342" s="63"/>
      <c r="AD342" s="62" t="s">
        <v>216</v>
      </c>
      <c r="AE342" s="62" t="s">
        <v>216</v>
      </c>
      <c r="AF342" s="67" t="s">
        <v>216</v>
      </c>
      <c r="AG342" s="62" t="s">
        <v>216</v>
      </c>
      <c r="AH342" s="62" t="s">
        <v>216</v>
      </c>
      <c r="AI342" s="62" t="s">
        <v>216</v>
      </c>
      <c r="AJ342" s="62" t="s">
        <v>216</v>
      </c>
      <c r="AK342" s="62" t="s">
        <v>216</v>
      </c>
      <c r="AL342" s="62">
        <v>21</v>
      </c>
      <c r="AM342" s="62" t="s">
        <v>216</v>
      </c>
      <c r="AN342" s="62" t="s">
        <v>216</v>
      </c>
      <c r="AO342" s="63" t="s">
        <v>216</v>
      </c>
    </row>
    <row r="343" spans="1:41">
      <c r="A343" s="48">
        <f t="shared" si="32"/>
        <v>341</v>
      </c>
      <c r="B343" s="49">
        <v>343</v>
      </c>
      <c r="C343" s="50">
        <f t="shared" si="33"/>
        <v>2</v>
      </c>
      <c r="D343" s="49">
        <f>COUNTIF($L$3:$L343,$L343)</f>
        <v>4</v>
      </c>
      <c r="E343" s="51">
        <v>4</v>
      </c>
      <c r="F343" s="50" t="str">
        <f t="shared" si="34"/>
        <v>=</v>
      </c>
      <c r="G343" s="52">
        <v>21266</v>
      </c>
      <c r="H343" s="53" t="s">
        <v>651</v>
      </c>
      <c r="I343" s="53" t="s">
        <v>1115</v>
      </c>
      <c r="J343" s="53" t="s">
        <v>1107</v>
      </c>
      <c r="K343" s="54">
        <v>2004</v>
      </c>
      <c r="L343" s="64" t="s">
        <v>222</v>
      </c>
      <c r="M343" s="55" t="s">
        <v>52</v>
      </c>
      <c r="N343" s="56">
        <v>4</v>
      </c>
      <c r="O343" s="57">
        <v>550.5</v>
      </c>
      <c r="P343" s="57" t="str">
        <f>IFERROR( VLOOKUP($G343,Liga16_1!$B:$Q,16,0), "")</f>
        <v/>
      </c>
      <c r="Q343" s="58">
        <f t="shared" si="35"/>
        <v>550.5</v>
      </c>
      <c r="R343" s="59">
        <f t="shared" si="36"/>
        <v>550.5</v>
      </c>
      <c r="S343" s="60" t="s">
        <v>216</v>
      </c>
      <c r="T343" s="61" t="s">
        <v>216</v>
      </c>
      <c r="U343" s="61" t="s">
        <v>216</v>
      </c>
      <c r="V343" s="61" t="s">
        <v>216</v>
      </c>
      <c r="W343" s="61" t="s">
        <v>216</v>
      </c>
      <c r="X343" s="61" t="s">
        <v>216</v>
      </c>
      <c r="Y343" s="61">
        <v>-23</v>
      </c>
      <c r="Z343" s="61">
        <v>30</v>
      </c>
      <c r="AA343" s="61" t="s">
        <v>216</v>
      </c>
      <c r="AB343" s="62" t="s">
        <v>216</v>
      </c>
      <c r="AC343" s="63"/>
      <c r="AD343" s="62" t="s">
        <v>216</v>
      </c>
      <c r="AE343" s="62" t="s">
        <v>216</v>
      </c>
      <c r="AF343" s="67" t="s">
        <v>216</v>
      </c>
      <c r="AG343" s="62" t="s">
        <v>216</v>
      </c>
      <c r="AH343" s="62" t="s">
        <v>216</v>
      </c>
      <c r="AI343" s="62" t="s">
        <v>216</v>
      </c>
      <c r="AJ343" s="62" t="s">
        <v>216</v>
      </c>
      <c r="AK343" s="62" t="s">
        <v>216</v>
      </c>
      <c r="AL343" s="62" t="s">
        <v>216</v>
      </c>
      <c r="AM343" s="62" t="s">
        <v>216</v>
      </c>
      <c r="AN343" s="62" t="s">
        <v>216</v>
      </c>
      <c r="AO343" s="63" t="s">
        <v>216</v>
      </c>
    </row>
    <row r="344" spans="1:41">
      <c r="A344" s="48">
        <f t="shared" si="32"/>
        <v>342</v>
      </c>
      <c r="B344" s="49">
        <v>344</v>
      </c>
      <c r="C344" s="50">
        <f t="shared" si="33"/>
        <v>2</v>
      </c>
      <c r="D344" s="49">
        <f>COUNTIF($L$3:$L344,$L344)</f>
        <v>8</v>
      </c>
      <c r="E344" s="51">
        <v>8</v>
      </c>
      <c r="F344" s="50" t="str">
        <f t="shared" si="34"/>
        <v>=</v>
      </c>
      <c r="G344" s="52" t="s">
        <v>38</v>
      </c>
      <c r="H344" s="53" t="s">
        <v>1215</v>
      </c>
      <c r="I344" s="53" t="s">
        <v>1121</v>
      </c>
      <c r="J344" s="53" t="s">
        <v>1122</v>
      </c>
      <c r="K344" s="54">
        <v>2002</v>
      </c>
      <c r="L344" s="64" t="s">
        <v>223</v>
      </c>
      <c r="M344" s="55" t="s">
        <v>55</v>
      </c>
      <c r="N344" s="56">
        <v>4</v>
      </c>
      <c r="O344" s="57">
        <v>549</v>
      </c>
      <c r="P344" s="57" t="str">
        <f>IFERROR( VLOOKUP($G344,Liga16_1!$B:$Q,16,0), "")</f>
        <v/>
      </c>
      <c r="Q344" s="58">
        <f t="shared" si="35"/>
        <v>549</v>
      </c>
      <c r="R344" s="59">
        <f t="shared" si="36"/>
        <v>549</v>
      </c>
      <c r="S344" s="60" t="s">
        <v>216</v>
      </c>
      <c r="T344" s="61" t="s">
        <v>216</v>
      </c>
      <c r="U344" s="61" t="s">
        <v>216</v>
      </c>
      <c r="V344" s="61" t="s">
        <v>216</v>
      </c>
      <c r="W344" s="61" t="s">
        <v>216</v>
      </c>
      <c r="X344" s="61" t="s">
        <v>216</v>
      </c>
      <c r="Y344" s="61">
        <v>-9</v>
      </c>
      <c r="Z344" s="61" t="s">
        <v>216</v>
      </c>
      <c r="AA344" s="61" t="s">
        <v>216</v>
      </c>
      <c r="AB344" s="62" t="s">
        <v>216</v>
      </c>
      <c r="AC344" s="63"/>
      <c r="AD344" s="62" t="s">
        <v>216</v>
      </c>
      <c r="AE344" s="62" t="s">
        <v>216</v>
      </c>
      <c r="AF344" s="67" t="s">
        <v>216</v>
      </c>
      <c r="AG344" s="62" t="s">
        <v>216</v>
      </c>
      <c r="AH344" s="62" t="s">
        <v>216</v>
      </c>
      <c r="AI344" s="62" t="s">
        <v>216</v>
      </c>
      <c r="AJ344" s="62" t="s">
        <v>216</v>
      </c>
      <c r="AK344" s="62" t="s">
        <v>216</v>
      </c>
      <c r="AL344" s="62" t="s">
        <v>216</v>
      </c>
      <c r="AM344" s="62" t="s">
        <v>216</v>
      </c>
      <c r="AN344" s="62" t="s">
        <v>216</v>
      </c>
      <c r="AO344" s="63" t="s">
        <v>216</v>
      </c>
    </row>
    <row r="345" spans="1:41">
      <c r="A345" s="48">
        <f t="shared" si="32"/>
        <v>343</v>
      </c>
      <c r="B345" s="49">
        <v>346</v>
      </c>
      <c r="C345" s="50">
        <f t="shared" si="33"/>
        <v>3</v>
      </c>
      <c r="D345" s="49">
        <f>COUNTIF($L$3:$L345,$L345)</f>
        <v>35</v>
      </c>
      <c r="E345" s="51">
        <v>36</v>
      </c>
      <c r="F345" s="50">
        <f t="shared" si="34"/>
        <v>1</v>
      </c>
      <c r="G345" s="52">
        <v>17240</v>
      </c>
      <c r="H345" s="53" t="s">
        <v>645</v>
      </c>
      <c r="I345" s="53" t="s">
        <v>1130</v>
      </c>
      <c r="J345" s="53" t="s">
        <v>1107</v>
      </c>
      <c r="K345" s="54">
        <v>2000</v>
      </c>
      <c r="L345" s="64" t="s">
        <v>226</v>
      </c>
      <c r="M345" s="55" t="s">
        <v>52</v>
      </c>
      <c r="N345" s="56">
        <v>4</v>
      </c>
      <c r="O345" s="57">
        <v>546.5</v>
      </c>
      <c r="P345" s="57" t="str">
        <f>IFERROR( VLOOKUP($G345,Liga16_1!$B:$Q,16,0), "")</f>
        <v/>
      </c>
      <c r="Q345" s="58">
        <f t="shared" si="35"/>
        <v>546.5</v>
      </c>
      <c r="R345" s="59">
        <f t="shared" si="36"/>
        <v>546.5</v>
      </c>
      <c r="S345" s="60">
        <v>-27</v>
      </c>
      <c r="T345" s="61" t="s">
        <v>216</v>
      </c>
      <c r="U345" s="61">
        <v>-11</v>
      </c>
      <c r="V345" s="61" t="s">
        <v>216</v>
      </c>
      <c r="W345" s="61">
        <v>-9</v>
      </c>
      <c r="X345" s="61" t="s">
        <v>216</v>
      </c>
      <c r="Y345" s="61" t="s">
        <v>216</v>
      </c>
      <c r="Z345" s="61" t="s">
        <v>216</v>
      </c>
      <c r="AA345" s="61" t="s">
        <v>216</v>
      </c>
      <c r="AB345" s="62" t="s">
        <v>216</v>
      </c>
      <c r="AC345" s="63"/>
      <c r="AD345" s="62" t="s">
        <v>216</v>
      </c>
      <c r="AE345" s="62" t="s">
        <v>216</v>
      </c>
      <c r="AF345" s="67" t="s">
        <v>216</v>
      </c>
      <c r="AG345" s="62" t="s">
        <v>216</v>
      </c>
      <c r="AH345" s="62" t="s">
        <v>216</v>
      </c>
      <c r="AI345" s="62" t="s">
        <v>216</v>
      </c>
      <c r="AJ345" s="62" t="s">
        <v>216</v>
      </c>
      <c r="AK345" s="62" t="s">
        <v>216</v>
      </c>
      <c r="AL345" s="62" t="s">
        <v>216</v>
      </c>
      <c r="AM345" s="62" t="s">
        <v>216</v>
      </c>
      <c r="AN345" s="62" t="s">
        <v>216</v>
      </c>
      <c r="AO345" s="63" t="s">
        <v>216</v>
      </c>
    </row>
    <row r="346" spans="1:41">
      <c r="A346" s="48">
        <f t="shared" si="32"/>
        <v>344</v>
      </c>
      <c r="B346" s="49">
        <v>347</v>
      </c>
      <c r="C346" s="50">
        <f t="shared" si="33"/>
        <v>3</v>
      </c>
      <c r="D346" s="49">
        <f>COUNTIF($L$3:$L346,$L346)</f>
        <v>11</v>
      </c>
      <c r="E346" s="51">
        <v>11</v>
      </c>
      <c r="F346" s="50" t="str">
        <f t="shared" si="34"/>
        <v>=</v>
      </c>
      <c r="G346" s="52">
        <v>7771</v>
      </c>
      <c r="H346" s="53" t="s">
        <v>1065</v>
      </c>
      <c r="I346" s="53" t="s">
        <v>1161</v>
      </c>
      <c r="J346" s="53" t="s">
        <v>1107</v>
      </c>
      <c r="K346" s="54">
        <v>1996</v>
      </c>
      <c r="L346" s="64" t="s">
        <v>227</v>
      </c>
      <c r="M346" s="55" t="s">
        <v>55</v>
      </c>
      <c r="N346" s="56">
        <v>4</v>
      </c>
      <c r="O346" s="57">
        <v>622</v>
      </c>
      <c r="P346" s="57">
        <f>IFERROR( VLOOKUP($G346,Liga16_1!$B:$Q,16,0), "")</f>
        <v>471</v>
      </c>
      <c r="Q346" s="58">
        <f t="shared" si="35"/>
        <v>546.5</v>
      </c>
      <c r="R346" s="59">
        <f t="shared" si="36"/>
        <v>546.5</v>
      </c>
      <c r="S346" s="60" t="s">
        <v>216</v>
      </c>
      <c r="T346" s="61" t="s">
        <v>216</v>
      </c>
      <c r="U346" s="61" t="s">
        <v>216</v>
      </c>
      <c r="V346" s="61" t="s">
        <v>216</v>
      </c>
      <c r="W346" s="61" t="s">
        <v>216</v>
      </c>
      <c r="X346" s="61" t="s">
        <v>216</v>
      </c>
      <c r="Y346" s="61" t="s">
        <v>216</v>
      </c>
      <c r="Z346" s="61" t="s">
        <v>216</v>
      </c>
      <c r="AA346" s="61" t="s">
        <v>216</v>
      </c>
      <c r="AB346" s="62" t="s">
        <v>216</v>
      </c>
      <c r="AC346" s="63"/>
      <c r="AD346" s="62" t="s">
        <v>216</v>
      </c>
      <c r="AE346" s="62" t="s">
        <v>216</v>
      </c>
      <c r="AF346" s="67" t="s">
        <v>216</v>
      </c>
      <c r="AG346" s="62" t="s">
        <v>216</v>
      </c>
      <c r="AH346" s="62" t="s">
        <v>216</v>
      </c>
      <c r="AI346" s="62" t="s">
        <v>216</v>
      </c>
      <c r="AJ346" s="62" t="s">
        <v>216</v>
      </c>
      <c r="AK346" s="62" t="s">
        <v>216</v>
      </c>
      <c r="AL346" s="62" t="s">
        <v>216</v>
      </c>
      <c r="AM346" s="62" t="s">
        <v>216</v>
      </c>
      <c r="AN346" s="62" t="s">
        <v>216</v>
      </c>
      <c r="AO346" s="63" t="s">
        <v>216</v>
      </c>
    </row>
    <row r="347" spans="1:41">
      <c r="A347" s="48">
        <f t="shared" si="32"/>
        <v>345</v>
      </c>
      <c r="B347" s="49">
        <v>289</v>
      </c>
      <c r="C347" s="50">
        <f t="shared" si="33"/>
        <v>-56</v>
      </c>
      <c r="D347" s="49">
        <f>COUNTIF($L$3:$L347,$L347)</f>
        <v>36</v>
      </c>
      <c r="E347" s="51">
        <v>27</v>
      </c>
      <c r="F347" s="50">
        <f t="shared" si="34"/>
        <v>-9</v>
      </c>
      <c r="G347" s="52">
        <v>18460</v>
      </c>
      <c r="H347" s="53" t="s">
        <v>703</v>
      </c>
      <c r="I347" s="53" t="s">
        <v>1130</v>
      </c>
      <c r="J347" s="53" t="s">
        <v>1107</v>
      </c>
      <c r="K347" s="54">
        <v>1999</v>
      </c>
      <c r="L347" s="64" t="s">
        <v>226</v>
      </c>
      <c r="M347" s="55" t="s">
        <v>52</v>
      </c>
      <c r="N347" s="56">
        <v>4</v>
      </c>
      <c r="O347" s="57">
        <v>563</v>
      </c>
      <c r="P347" s="57" t="str">
        <f>IFERROR( VLOOKUP($G347,Liga16_1!$B:$Q,16,0), "")</f>
        <v/>
      </c>
      <c r="Q347" s="58">
        <f t="shared" si="35"/>
        <v>546</v>
      </c>
      <c r="R347" s="59">
        <f t="shared" si="36"/>
        <v>563</v>
      </c>
      <c r="S347" s="60">
        <v>52</v>
      </c>
      <c r="T347" s="61" t="s">
        <v>216</v>
      </c>
      <c r="U347" s="61" t="s">
        <v>216</v>
      </c>
      <c r="V347" s="61" t="s">
        <v>216</v>
      </c>
      <c r="W347" s="61">
        <v>-7</v>
      </c>
      <c r="X347" s="61" t="s">
        <v>216</v>
      </c>
      <c r="Y347" s="61" t="s">
        <v>216</v>
      </c>
      <c r="Z347" s="61" t="s">
        <v>216</v>
      </c>
      <c r="AA347" s="61">
        <v>8</v>
      </c>
      <c r="AB347" s="62">
        <v>-48</v>
      </c>
      <c r="AC347" s="63"/>
      <c r="AD347" s="62" t="s">
        <v>216</v>
      </c>
      <c r="AE347" s="62" t="s">
        <v>216</v>
      </c>
      <c r="AF347" s="67" t="s">
        <v>216</v>
      </c>
      <c r="AG347" s="62" t="s">
        <v>216</v>
      </c>
      <c r="AH347" s="62">
        <v>31</v>
      </c>
      <c r="AI347" s="62" t="s">
        <v>216</v>
      </c>
      <c r="AJ347" s="62" t="s">
        <v>216</v>
      </c>
      <c r="AK347" s="62" t="s">
        <v>216</v>
      </c>
      <c r="AL347" s="62" t="s">
        <v>216</v>
      </c>
      <c r="AM347" s="62" t="s">
        <v>216</v>
      </c>
      <c r="AN347" s="62" t="s">
        <v>216</v>
      </c>
      <c r="AO347" s="63" t="s">
        <v>216</v>
      </c>
    </row>
    <row r="348" spans="1:41">
      <c r="A348" s="48">
        <f t="shared" si="32"/>
        <v>346</v>
      </c>
      <c r="B348" s="49">
        <v>338</v>
      </c>
      <c r="C348" s="50">
        <f t="shared" si="33"/>
        <v>-8</v>
      </c>
      <c r="D348" s="49">
        <f>COUNTIF($L$3:$L348,$L348)</f>
        <v>15</v>
      </c>
      <c r="E348" s="51">
        <v>15</v>
      </c>
      <c r="F348" s="50" t="str">
        <f t="shared" si="34"/>
        <v>=</v>
      </c>
      <c r="G348" s="52">
        <v>19423</v>
      </c>
      <c r="H348" s="53" t="s">
        <v>939</v>
      </c>
      <c r="I348" s="53" t="s">
        <v>1112</v>
      </c>
      <c r="J348" s="53" t="s">
        <v>1107</v>
      </c>
      <c r="K348" s="54">
        <v>2002</v>
      </c>
      <c r="L348" s="64" t="s">
        <v>224</v>
      </c>
      <c r="M348" s="55" t="s">
        <v>52</v>
      </c>
      <c r="N348" s="56">
        <v>4</v>
      </c>
      <c r="O348" s="57">
        <v>442</v>
      </c>
      <c r="P348" s="57">
        <f>IFERROR( VLOOKUP($G348,Liga16_1!$B:$Q,16,0), "")</f>
        <v>550</v>
      </c>
      <c r="Q348" s="58">
        <f t="shared" si="35"/>
        <v>546</v>
      </c>
      <c r="R348" s="59">
        <f t="shared" si="36"/>
        <v>496</v>
      </c>
      <c r="S348" s="60" t="s">
        <v>216</v>
      </c>
      <c r="T348" s="61" t="s">
        <v>216</v>
      </c>
      <c r="U348" s="61" t="s">
        <v>216</v>
      </c>
      <c r="V348" s="61">
        <v>3</v>
      </c>
      <c r="W348" s="61">
        <v>-25</v>
      </c>
      <c r="X348" s="61">
        <v>-22</v>
      </c>
      <c r="Y348" s="61">
        <v>-1</v>
      </c>
      <c r="Z348" s="61">
        <v>16</v>
      </c>
      <c r="AA348" s="61" t="s">
        <v>216</v>
      </c>
      <c r="AB348" s="62">
        <v>-8</v>
      </c>
      <c r="AC348" s="63"/>
      <c r="AD348" s="62" t="s">
        <v>216</v>
      </c>
      <c r="AE348" s="62" t="s">
        <v>216</v>
      </c>
      <c r="AF348" s="67" t="s">
        <v>216</v>
      </c>
      <c r="AG348" s="62">
        <v>7</v>
      </c>
      <c r="AH348" s="62">
        <v>28</v>
      </c>
      <c r="AI348" s="62">
        <v>23</v>
      </c>
      <c r="AJ348" s="62" t="s">
        <v>216</v>
      </c>
      <c r="AK348" s="62" t="s">
        <v>216</v>
      </c>
      <c r="AL348" s="62" t="s">
        <v>216</v>
      </c>
      <c r="AM348" s="62" t="s">
        <v>216</v>
      </c>
      <c r="AN348" s="62" t="s">
        <v>216</v>
      </c>
      <c r="AO348" s="63" t="s">
        <v>216</v>
      </c>
    </row>
    <row r="349" spans="1:41">
      <c r="A349" s="48">
        <f t="shared" si="32"/>
        <v>347</v>
      </c>
      <c r="B349" s="49">
        <v>349</v>
      </c>
      <c r="C349" s="50">
        <f t="shared" si="33"/>
        <v>2</v>
      </c>
      <c r="D349" s="49">
        <f>COUNTIF($L$3:$L349,$L349)</f>
        <v>51</v>
      </c>
      <c r="E349" s="51">
        <v>51</v>
      </c>
      <c r="F349" s="50" t="str">
        <f t="shared" si="34"/>
        <v>=</v>
      </c>
      <c r="G349" s="52">
        <v>15710</v>
      </c>
      <c r="H349" s="53" t="s">
        <v>979</v>
      </c>
      <c r="I349" s="53" t="s">
        <v>1131</v>
      </c>
      <c r="J349" s="53" t="s">
        <v>1107</v>
      </c>
      <c r="K349" s="54">
        <v>1997</v>
      </c>
      <c r="L349" s="64" t="s">
        <v>228</v>
      </c>
      <c r="M349" s="55" t="s">
        <v>52</v>
      </c>
      <c r="N349" s="56">
        <v>4</v>
      </c>
      <c r="O349" s="57">
        <v>516</v>
      </c>
      <c r="P349" s="57">
        <f>IFERROR( VLOOKUP($G349,Liga16_1!$B:$Q,16,0), "")</f>
        <v>573</v>
      </c>
      <c r="Q349" s="58">
        <f t="shared" si="35"/>
        <v>544.5</v>
      </c>
      <c r="R349" s="59">
        <f t="shared" si="36"/>
        <v>544.5</v>
      </c>
      <c r="S349" s="60" t="s">
        <v>216</v>
      </c>
      <c r="T349" s="61" t="s">
        <v>216</v>
      </c>
      <c r="U349" s="61" t="s">
        <v>216</v>
      </c>
      <c r="V349" s="61" t="s">
        <v>216</v>
      </c>
      <c r="W349" s="61" t="s">
        <v>216</v>
      </c>
      <c r="X349" s="61">
        <v>-64</v>
      </c>
      <c r="Y349" s="61" t="s">
        <v>216</v>
      </c>
      <c r="Z349" s="61" t="s">
        <v>216</v>
      </c>
      <c r="AA349" s="61" t="s">
        <v>216</v>
      </c>
      <c r="AB349" s="62" t="s">
        <v>216</v>
      </c>
      <c r="AC349" s="63"/>
      <c r="AD349" s="62" t="s">
        <v>216</v>
      </c>
      <c r="AE349" s="62" t="s">
        <v>216</v>
      </c>
      <c r="AF349" s="67" t="s">
        <v>216</v>
      </c>
      <c r="AG349" s="62" t="s">
        <v>216</v>
      </c>
      <c r="AH349" s="62" t="s">
        <v>216</v>
      </c>
      <c r="AI349" s="62" t="s">
        <v>216</v>
      </c>
      <c r="AJ349" s="62" t="s">
        <v>216</v>
      </c>
      <c r="AK349" s="62" t="s">
        <v>216</v>
      </c>
      <c r="AL349" s="62" t="s">
        <v>216</v>
      </c>
      <c r="AM349" s="62" t="s">
        <v>216</v>
      </c>
      <c r="AN349" s="62" t="s">
        <v>216</v>
      </c>
      <c r="AO349" s="63" t="s">
        <v>216</v>
      </c>
    </row>
    <row r="350" spans="1:41">
      <c r="A350" s="48">
        <f t="shared" si="32"/>
        <v>348</v>
      </c>
      <c r="B350" s="49">
        <v>350</v>
      </c>
      <c r="C350" s="50">
        <f t="shared" si="33"/>
        <v>2</v>
      </c>
      <c r="D350" s="49">
        <f>COUNTIF($L$3:$L350,$L350)</f>
        <v>19</v>
      </c>
      <c r="E350" s="51">
        <v>19</v>
      </c>
      <c r="F350" s="50" t="str">
        <f t="shared" si="34"/>
        <v>=</v>
      </c>
      <c r="G350" s="52">
        <v>6012</v>
      </c>
      <c r="H350" s="53" t="s">
        <v>1035</v>
      </c>
      <c r="I350" s="53" t="s">
        <v>1146</v>
      </c>
      <c r="J350" s="53" t="s">
        <v>1107</v>
      </c>
      <c r="K350" s="54">
        <v>1954</v>
      </c>
      <c r="L350" s="64" t="s">
        <v>237</v>
      </c>
      <c r="M350" s="55" t="s">
        <v>52</v>
      </c>
      <c r="N350" s="56">
        <v>4</v>
      </c>
      <c r="O350" s="57">
        <v>536.5</v>
      </c>
      <c r="P350" s="57">
        <f>IFERROR( VLOOKUP($G350,Liga16_1!$B:$Q,16,0), "")</f>
        <v>501</v>
      </c>
      <c r="Q350" s="58">
        <f t="shared" si="35"/>
        <v>543.75</v>
      </c>
      <c r="R350" s="59">
        <f t="shared" si="36"/>
        <v>518.75</v>
      </c>
      <c r="S350" s="60" t="s">
        <v>216</v>
      </c>
      <c r="T350" s="61" t="s">
        <v>216</v>
      </c>
      <c r="U350" s="61" t="s">
        <v>216</v>
      </c>
      <c r="V350" s="61" t="s">
        <v>216</v>
      </c>
      <c r="W350" s="61" t="s">
        <v>216</v>
      </c>
      <c r="X350" s="61" t="s">
        <v>216</v>
      </c>
      <c r="Y350" s="61" t="s">
        <v>216</v>
      </c>
      <c r="Z350" s="61" t="s">
        <v>216</v>
      </c>
      <c r="AA350" s="61" t="s">
        <v>216</v>
      </c>
      <c r="AB350" s="62" t="s">
        <v>216</v>
      </c>
      <c r="AC350" s="63"/>
      <c r="AD350" s="62" t="s">
        <v>216</v>
      </c>
      <c r="AE350" s="62" t="s">
        <v>216</v>
      </c>
      <c r="AF350" s="67" t="s">
        <v>216</v>
      </c>
      <c r="AG350" s="62" t="s">
        <v>216</v>
      </c>
      <c r="AH350" s="62" t="s">
        <v>216</v>
      </c>
      <c r="AI350" s="62" t="s">
        <v>216</v>
      </c>
      <c r="AJ350" s="62" t="s">
        <v>216</v>
      </c>
      <c r="AK350" s="62" t="s">
        <v>216</v>
      </c>
      <c r="AL350" s="62">
        <v>25</v>
      </c>
      <c r="AM350" s="62" t="s">
        <v>216</v>
      </c>
      <c r="AN350" s="62" t="s">
        <v>216</v>
      </c>
      <c r="AO350" s="63" t="s">
        <v>216</v>
      </c>
    </row>
    <row r="351" spans="1:41">
      <c r="A351" s="48">
        <f t="shared" si="32"/>
        <v>349</v>
      </c>
      <c r="B351" s="49">
        <v>352</v>
      </c>
      <c r="C351" s="50">
        <f t="shared" si="33"/>
        <v>3</v>
      </c>
      <c r="D351" s="49">
        <f>COUNTIF($L$3:$L351,$L351)</f>
        <v>16</v>
      </c>
      <c r="E351" s="51">
        <v>17</v>
      </c>
      <c r="F351" s="50">
        <f t="shared" si="34"/>
        <v>1</v>
      </c>
      <c r="G351" s="52">
        <v>20872</v>
      </c>
      <c r="H351" s="53" t="s">
        <v>581</v>
      </c>
      <c r="I351" s="53" t="s">
        <v>1131</v>
      </c>
      <c r="J351" s="53" t="s">
        <v>1107</v>
      </c>
      <c r="K351" s="54">
        <v>2002</v>
      </c>
      <c r="L351" s="64" t="s">
        <v>224</v>
      </c>
      <c r="M351" s="55" t="s">
        <v>52</v>
      </c>
      <c r="N351" s="56">
        <v>4</v>
      </c>
      <c r="O351" s="57">
        <v>487</v>
      </c>
      <c r="P351" s="57">
        <f>IFERROR( VLOOKUP($G351,Liga16_1!$B:$Q,16,0), "")</f>
        <v>540</v>
      </c>
      <c r="Q351" s="58">
        <f t="shared" si="35"/>
        <v>541.5</v>
      </c>
      <c r="R351" s="59">
        <f t="shared" si="36"/>
        <v>513.5</v>
      </c>
      <c r="S351" s="60">
        <v>-64</v>
      </c>
      <c r="T351" s="61" t="s">
        <v>216</v>
      </c>
      <c r="U351" s="61" t="s">
        <v>216</v>
      </c>
      <c r="V351" s="61" t="s">
        <v>216</v>
      </c>
      <c r="W351" s="61">
        <v>21</v>
      </c>
      <c r="X351" s="61">
        <v>33</v>
      </c>
      <c r="Y351" s="61">
        <v>60</v>
      </c>
      <c r="Z351" s="61">
        <v>67</v>
      </c>
      <c r="AA351" s="61" t="s">
        <v>216</v>
      </c>
      <c r="AB351" s="62">
        <v>1</v>
      </c>
      <c r="AC351" s="63"/>
      <c r="AD351" s="62" t="s">
        <v>216</v>
      </c>
      <c r="AE351" s="62" t="s">
        <v>216</v>
      </c>
      <c r="AF351" s="67" t="s">
        <v>216</v>
      </c>
      <c r="AG351" s="62">
        <v>18</v>
      </c>
      <c r="AH351" s="62">
        <v>9</v>
      </c>
      <c r="AI351" s="62" t="s">
        <v>216</v>
      </c>
      <c r="AJ351" s="62" t="s">
        <v>216</v>
      </c>
      <c r="AK351" s="62" t="s">
        <v>216</v>
      </c>
      <c r="AL351" s="62" t="s">
        <v>216</v>
      </c>
      <c r="AM351" s="62" t="s">
        <v>216</v>
      </c>
      <c r="AN351" s="62" t="s">
        <v>216</v>
      </c>
      <c r="AO351" s="63" t="s">
        <v>216</v>
      </c>
    </row>
    <row r="352" spans="1:41">
      <c r="A352" s="48">
        <f t="shared" si="32"/>
        <v>350</v>
      </c>
      <c r="B352" s="49">
        <v>351</v>
      </c>
      <c r="C352" s="50">
        <f t="shared" si="33"/>
        <v>1</v>
      </c>
      <c r="D352" s="49">
        <f>COUNTIF($L$3:$L352,$L352)</f>
        <v>35</v>
      </c>
      <c r="E352" s="51">
        <v>35</v>
      </c>
      <c r="F352" s="50" t="str">
        <f t="shared" si="34"/>
        <v>=</v>
      </c>
      <c r="G352" s="52">
        <v>17395</v>
      </c>
      <c r="H352" s="53" t="s">
        <v>1008</v>
      </c>
      <c r="I352" s="53" t="s">
        <v>1198</v>
      </c>
      <c r="J352" s="53" t="s">
        <v>1107</v>
      </c>
      <c r="K352" s="54">
        <v>1975</v>
      </c>
      <c r="L352" s="64" t="s">
        <v>232</v>
      </c>
      <c r="M352" s="55" t="s">
        <v>52</v>
      </c>
      <c r="N352" s="56">
        <v>4</v>
      </c>
      <c r="O352" s="57">
        <v>474</v>
      </c>
      <c r="P352" s="57">
        <f>IFERROR( VLOOKUP($G352,Liga16_1!$B:$Q,16,0), "")</f>
        <v>608</v>
      </c>
      <c r="Q352" s="58">
        <f t="shared" si="35"/>
        <v>541</v>
      </c>
      <c r="R352" s="59">
        <f t="shared" si="36"/>
        <v>541</v>
      </c>
      <c r="S352" s="60" t="s">
        <v>216</v>
      </c>
      <c r="T352" s="61" t="s">
        <v>216</v>
      </c>
      <c r="U352" s="61" t="s">
        <v>216</v>
      </c>
      <c r="V352" s="61" t="s">
        <v>216</v>
      </c>
      <c r="W352" s="61" t="s">
        <v>216</v>
      </c>
      <c r="X352" s="61">
        <v>3</v>
      </c>
      <c r="Y352" s="61">
        <v>20</v>
      </c>
      <c r="Z352" s="61">
        <v>25</v>
      </c>
      <c r="AA352" s="61" t="s">
        <v>216</v>
      </c>
      <c r="AB352" s="62" t="s">
        <v>216</v>
      </c>
      <c r="AC352" s="63"/>
      <c r="AD352" s="62" t="s">
        <v>216</v>
      </c>
      <c r="AE352" s="62" t="s">
        <v>216</v>
      </c>
      <c r="AF352" s="67" t="s">
        <v>216</v>
      </c>
      <c r="AG352" s="62" t="s">
        <v>216</v>
      </c>
      <c r="AH352" s="62" t="s">
        <v>216</v>
      </c>
      <c r="AI352" s="62" t="s">
        <v>216</v>
      </c>
      <c r="AJ352" s="62" t="s">
        <v>216</v>
      </c>
      <c r="AK352" s="62" t="s">
        <v>216</v>
      </c>
      <c r="AL352" s="62" t="s">
        <v>216</v>
      </c>
      <c r="AM352" s="62" t="s">
        <v>216</v>
      </c>
      <c r="AN352" s="62" t="s">
        <v>216</v>
      </c>
      <c r="AO352" s="63" t="s">
        <v>216</v>
      </c>
    </row>
    <row r="353" spans="1:41">
      <c r="A353" s="48">
        <f t="shared" si="32"/>
        <v>351</v>
      </c>
      <c r="B353" s="49">
        <v>353</v>
      </c>
      <c r="C353" s="50">
        <f t="shared" si="33"/>
        <v>2</v>
      </c>
      <c r="D353" s="49">
        <f>COUNTIF($L$3:$L353,$L353)</f>
        <v>45</v>
      </c>
      <c r="E353" s="51">
        <v>45</v>
      </c>
      <c r="F353" s="50" t="str">
        <f t="shared" si="34"/>
        <v>=</v>
      </c>
      <c r="G353" s="52">
        <v>619</v>
      </c>
      <c r="H353" s="53" t="s">
        <v>623</v>
      </c>
      <c r="I353" s="53" t="s">
        <v>1130</v>
      </c>
      <c r="J353" s="53" t="s">
        <v>1107</v>
      </c>
      <c r="K353" s="54">
        <v>1959</v>
      </c>
      <c r="L353" s="64" t="s">
        <v>234</v>
      </c>
      <c r="M353" s="55" t="s">
        <v>52</v>
      </c>
      <c r="N353" s="56">
        <v>4</v>
      </c>
      <c r="O353" s="57">
        <v>540</v>
      </c>
      <c r="P353" s="57" t="str">
        <f>IFERROR( VLOOKUP($G353,Liga16_1!$B:$Q,16,0), "")</f>
        <v/>
      </c>
      <c r="Q353" s="58">
        <f t="shared" si="35"/>
        <v>540</v>
      </c>
      <c r="R353" s="59">
        <f t="shared" si="36"/>
        <v>540</v>
      </c>
      <c r="S353" s="60" t="s">
        <v>216</v>
      </c>
      <c r="T353" s="61" t="s">
        <v>216</v>
      </c>
      <c r="U353" s="61" t="s">
        <v>216</v>
      </c>
      <c r="V353" s="61" t="s">
        <v>216</v>
      </c>
      <c r="W353" s="61" t="s">
        <v>216</v>
      </c>
      <c r="X353" s="61" t="s">
        <v>216</v>
      </c>
      <c r="Y353" s="61" t="s">
        <v>216</v>
      </c>
      <c r="Z353" s="61" t="s">
        <v>216</v>
      </c>
      <c r="AA353" s="61" t="s">
        <v>216</v>
      </c>
      <c r="AB353" s="62" t="s">
        <v>216</v>
      </c>
      <c r="AC353" s="63"/>
      <c r="AD353" s="62" t="s">
        <v>216</v>
      </c>
      <c r="AE353" s="62" t="s">
        <v>216</v>
      </c>
      <c r="AF353" s="67" t="s">
        <v>216</v>
      </c>
      <c r="AG353" s="62" t="s">
        <v>216</v>
      </c>
      <c r="AH353" s="62" t="s">
        <v>216</v>
      </c>
      <c r="AI353" s="62" t="s">
        <v>216</v>
      </c>
      <c r="AJ353" s="62" t="s">
        <v>216</v>
      </c>
      <c r="AK353" s="62" t="s">
        <v>216</v>
      </c>
      <c r="AL353" s="62" t="s">
        <v>216</v>
      </c>
      <c r="AM353" s="62" t="s">
        <v>216</v>
      </c>
      <c r="AN353" s="62" t="s">
        <v>216</v>
      </c>
      <c r="AO353" s="63" t="s">
        <v>216</v>
      </c>
    </row>
    <row r="354" spans="1:41">
      <c r="A354" s="48">
        <f t="shared" si="32"/>
        <v>352</v>
      </c>
      <c r="B354" s="49">
        <v>355</v>
      </c>
      <c r="C354" s="50">
        <f t="shared" si="33"/>
        <v>3</v>
      </c>
      <c r="D354" s="49">
        <f>COUNTIF($L$3:$L354,$L354)</f>
        <v>5</v>
      </c>
      <c r="E354" s="51">
        <v>5</v>
      </c>
      <c r="F354" s="50" t="str">
        <f t="shared" si="34"/>
        <v>=</v>
      </c>
      <c r="G354" s="52">
        <v>18156</v>
      </c>
      <c r="H354" s="53" t="s">
        <v>944</v>
      </c>
      <c r="I354" s="53" t="s">
        <v>1119</v>
      </c>
      <c r="J354" s="53" t="s">
        <v>1107</v>
      </c>
      <c r="K354" s="54">
        <v>2004</v>
      </c>
      <c r="L354" s="64" t="s">
        <v>222</v>
      </c>
      <c r="M354" s="55" t="s">
        <v>52</v>
      </c>
      <c r="N354" s="56">
        <v>4</v>
      </c>
      <c r="O354" s="57">
        <v>452</v>
      </c>
      <c r="P354" s="57" t="str">
        <f>IFERROR( VLOOKUP($G354,Liga16_1!$B:$Q,16,0), "")</f>
        <v/>
      </c>
      <c r="Q354" s="58">
        <f t="shared" si="35"/>
        <v>538</v>
      </c>
      <c r="R354" s="59">
        <f t="shared" si="36"/>
        <v>452</v>
      </c>
      <c r="S354" s="60" t="s">
        <v>216</v>
      </c>
      <c r="T354" s="61">
        <v>-5</v>
      </c>
      <c r="U354" s="61" t="s">
        <v>216</v>
      </c>
      <c r="V354" s="61" t="s">
        <v>216</v>
      </c>
      <c r="W354" s="61">
        <v>9</v>
      </c>
      <c r="X354" s="61" t="s">
        <v>216</v>
      </c>
      <c r="Y354" s="61" t="s">
        <v>216</v>
      </c>
      <c r="Z354" s="61">
        <v>-14</v>
      </c>
      <c r="AA354" s="61" t="s">
        <v>216</v>
      </c>
      <c r="AB354" s="62">
        <v>3</v>
      </c>
      <c r="AC354" s="63"/>
      <c r="AD354" s="62" t="s">
        <v>216</v>
      </c>
      <c r="AE354" s="62" t="s">
        <v>216</v>
      </c>
      <c r="AF354" s="67">
        <v>39</v>
      </c>
      <c r="AG354" s="62">
        <v>44</v>
      </c>
      <c r="AH354" s="62" t="s">
        <v>216</v>
      </c>
      <c r="AI354" s="62" t="s">
        <v>216</v>
      </c>
      <c r="AJ354" s="62" t="s">
        <v>216</v>
      </c>
      <c r="AK354" s="62" t="s">
        <v>216</v>
      </c>
      <c r="AL354" s="62" t="s">
        <v>216</v>
      </c>
      <c r="AM354" s="62" t="s">
        <v>216</v>
      </c>
      <c r="AN354" s="62" t="s">
        <v>216</v>
      </c>
      <c r="AO354" s="63" t="s">
        <v>216</v>
      </c>
    </row>
    <row r="355" spans="1:41">
      <c r="A355" s="48">
        <f t="shared" si="32"/>
        <v>353</v>
      </c>
      <c r="B355" s="49">
        <v>354</v>
      </c>
      <c r="C355" s="50">
        <f t="shared" si="33"/>
        <v>1</v>
      </c>
      <c r="D355" s="49">
        <f>COUNTIF($L$3:$L355,$L355)</f>
        <v>46</v>
      </c>
      <c r="E355" s="51">
        <v>46</v>
      </c>
      <c r="F355" s="50" t="str">
        <f t="shared" si="34"/>
        <v>=</v>
      </c>
      <c r="G355" s="52">
        <v>5724</v>
      </c>
      <c r="H355" s="53" t="s">
        <v>661</v>
      </c>
      <c r="I355" s="53" t="s">
        <v>1131</v>
      </c>
      <c r="J355" s="53" t="s">
        <v>1107</v>
      </c>
      <c r="K355" s="54">
        <v>1965</v>
      </c>
      <c r="L355" s="64" t="s">
        <v>234</v>
      </c>
      <c r="M355" s="55" t="s">
        <v>52</v>
      </c>
      <c r="N355" s="56">
        <v>4</v>
      </c>
      <c r="O355" s="57">
        <v>535</v>
      </c>
      <c r="P355" s="57" t="str">
        <f>IFERROR( VLOOKUP($G355,Liga16_1!$B:$Q,16,0), "")</f>
        <v/>
      </c>
      <c r="Q355" s="58">
        <f t="shared" si="35"/>
        <v>535</v>
      </c>
      <c r="R355" s="59">
        <f t="shared" si="36"/>
        <v>535</v>
      </c>
      <c r="S355" s="60" t="s">
        <v>216</v>
      </c>
      <c r="T355" s="61" t="s">
        <v>216</v>
      </c>
      <c r="U355" s="61" t="s">
        <v>216</v>
      </c>
      <c r="V355" s="61" t="s">
        <v>216</v>
      </c>
      <c r="W355" s="61" t="s">
        <v>216</v>
      </c>
      <c r="X355" s="61">
        <v>-11</v>
      </c>
      <c r="Y355" s="61" t="s">
        <v>216</v>
      </c>
      <c r="Z355" s="61" t="s">
        <v>216</v>
      </c>
      <c r="AA355" s="61" t="s">
        <v>216</v>
      </c>
      <c r="AB355" s="62" t="s">
        <v>216</v>
      </c>
      <c r="AC355" s="63"/>
      <c r="AD355" s="62" t="s">
        <v>216</v>
      </c>
      <c r="AE355" s="62" t="s">
        <v>216</v>
      </c>
      <c r="AF355" s="67" t="s">
        <v>216</v>
      </c>
      <c r="AG355" s="62" t="s">
        <v>216</v>
      </c>
      <c r="AH355" s="62" t="s">
        <v>216</v>
      </c>
      <c r="AI355" s="62" t="s">
        <v>216</v>
      </c>
      <c r="AJ355" s="62" t="s">
        <v>216</v>
      </c>
      <c r="AK355" s="62" t="s">
        <v>216</v>
      </c>
      <c r="AL355" s="62" t="s">
        <v>216</v>
      </c>
      <c r="AM355" s="62" t="s">
        <v>216</v>
      </c>
      <c r="AN355" s="62" t="s">
        <v>216</v>
      </c>
      <c r="AO355" s="63" t="s">
        <v>216</v>
      </c>
    </row>
    <row r="356" spans="1:41">
      <c r="A356" s="48">
        <f t="shared" si="32"/>
        <v>354</v>
      </c>
      <c r="B356" s="49">
        <v>368</v>
      </c>
      <c r="C356" s="50">
        <f t="shared" si="33"/>
        <v>14</v>
      </c>
      <c r="D356" s="49">
        <f>COUNTIF($L$3:$L356,$L356)</f>
        <v>1</v>
      </c>
      <c r="E356" s="51">
        <v>2</v>
      </c>
      <c r="F356" s="50">
        <f t="shared" si="34"/>
        <v>1</v>
      </c>
      <c r="G356" s="52">
        <v>19402</v>
      </c>
      <c r="H356" s="53" t="s">
        <v>870</v>
      </c>
      <c r="I356" s="53" t="s">
        <v>1119</v>
      </c>
      <c r="J356" s="53" t="s">
        <v>1107</v>
      </c>
      <c r="K356" s="54">
        <v>2006</v>
      </c>
      <c r="L356" s="64" t="s">
        <v>219</v>
      </c>
      <c r="M356" s="55" t="s">
        <v>55</v>
      </c>
      <c r="N356" s="56">
        <v>4</v>
      </c>
      <c r="O356" s="57">
        <v>409.5</v>
      </c>
      <c r="P356" s="57">
        <f>IFERROR( VLOOKUP($G356,Liga16_1!$B:$Q,16,0), "")</f>
        <v>463</v>
      </c>
      <c r="Q356" s="58">
        <f t="shared" si="35"/>
        <v>534.25</v>
      </c>
      <c r="R356" s="59">
        <f t="shared" si="36"/>
        <v>436.25</v>
      </c>
      <c r="S356" s="60" t="s">
        <v>216</v>
      </c>
      <c r="T356" s="61">
        <v>-2</v>
      </c>
      <c r="U356" s="61">
        <v>30</v>
      </c>
      <c r="V356" s="61" t="s">
        <v>216</v>
      </c>
      <c r="W356" s="61" t="s">
        <v>216</v>
      </c>
      <c r="X356" s="61" t="s">
        <v>216</v>
      </c>
      <c r="Y356" s="61" t="s">
        <v>216</v>
      </c>
      <c r="Z356" s="61">
        <v>8</v>
      </c>
      <c r="AA356" s="61">
        <v>-25</v>
      </c>
      <c r="AB356" s="62">
        <v>8</v>
      </c>
      <c r="AC356" s="63"/>
      <c r="AD356" s="62" t="s">
        <v>216</v>
      </c>
      <c r="AE356" s="62">
        <v>43</v>
      </c>
      <c r="AF356" s="67">
        <v>37</v>
      </c>
      <c r="AG356" s="62">
        <v>10</v>
      </c>
      <c r="AH356" s="62" t="s">
        <v>216</v>
      </c>
      <c r="AI356" s="62" t="s">
        <v>216</v>
      </c>
      <c r="AJ356" s="62" t="s">
        <v>216</v>
      </c>
      <c r="AK356" s="62" t="s">
        <v>216</v>
      </c>
      <c r="AL356" s="62" t="s">
        <v>216</v>
      </c>
      <c r="AM356" s="62" t="s">
        <v>216</v>
      </c>
      <c r="AN356" s="62" t="s">
        <v>216</v>
      </c>
      <c r="AO356" s="63" t="s">
        <v>216</v>
      </c>
    </row>
    <row r="357" spans="1:41">
      <c r="A357" s="48">
        <f t="shared" si="32"/>
        <v>355</v>
      </c>
      <c r="B357" s="49">
        <v>358</v>
      </c>
      <c r="C357" s="50">
        <f t="shared" si="33"/>
        <v>3</v>
      </c>
      <c r="D357" s="49">
        <f>COUNTIF($L$3:$L357,$L357)</f>
        <v>37</v>
      </c>
      <c r="E357" s="51">
        <v>37</v>
      </c>
      <c r="F357" s="50" t="str">
        <f t="shared" si="34"/>
        <v>=</v>
      </c>
      <c r="G357" s="52">
        <v>50108</v>
      </c>
      <c r="H357" s="53" t="s">
        <v>995</v>
      </c>
      <c r="I357" s="53" t="s">
        <v>1191</v>
      </c>
      <c r="J357" s="53" t="s">
        <v>1107</v>
      </c>
      <c r="K357" s="54">
        <v>1999</v>
      </c>
      <c r="L357" s="64" t="s">
        <v>226</v>
      </c>
      <c r="M357" s="55" t="s">
        <v>52</v>
      </c>
      <c r="N357" s="56">
        <v>4</v>
      </c>
      <c r="O357" s="57">
        <v>497</v>
      </c>
      <c r="P357" s="57">
        <f>IFERROR( VLOOKUP($G357,Liga16_1!$B:$Q,16,0), "")</f>
        <v>570</v>
      </c>
      <c r="Q357" s="58">
        <f t="shared" si="35"/>
        <v>533.5</v>
      </c>
      <c r="R357" s="59">
        <f t="shared" si="36"/>
        <v>533.5</v>
      </c>
      <c r="S357" s="60" t="s">
        <v>216</v>
      </c>
      <c r="T357" s="61" t="s">
        <v>216</v>
      </c>
      <c r="U357" s="61" t="s">
        <v>216</v>
      </c>
      <c r="V357" s="61" t="s">
        <v>216</v>
      </c>
      <c r="W357" s="61" t="s">
        <v>216</v>
      </c>
      <c r="X357" s="61" t="s">
        <v>216</v>
      </c>
      <c r="Y357" s="61" t="s">
        <v>216</v>
      </c>
      <c r="Z357" s="61" t="s">
        <v>216</v>
      </c>
      <c r="AA357" s="61" t="s">
        <v>216</v>
      </c>
      <c r="AB357" s="62" t="s">
        <v>216</v>
      </c>
      <c r="AC357" s="63"/>
      <c r="AD357" s="62" t="s">
        <v>216</v>
      </c>
      <c r="AE357" s="62" t="s">
        <v>216</v>
      </c>
      <c r="AF357" s="67" t="s">
        <v>216</v>
      </c>
      <c r="AG357" s="62" t="s">
        <v>216</v>
      </c>
      <c r="AH357" s="62" t="s">
        <v>216</v>
      </c>
      <c r="AI357" s="62" t="s">
        <v>216</v>
      </c>
      <c r="AJ357" s="62" t="s">
        <v>216</v>
      </c>
      <c r="AK357" s="62" t="s">
        <v>216</v>
      </c>
      <c r="AL357" s="62" t="s">
        <v>216</v>
      </c>
      <c r="AM357" s="62" t="s">
        <v>216</v>
      </c>
      <c r="AN357" s="62" t="s">
        <v>216</v>
      </c>
      <c r="AO357" s="63" t="s">
        <v>216</v>
      </c>
    </row>
    <row r="358" spans="1:41">
      <c r="A358" s="48">
        <f t="shared" si="32"/>
        <v>356</v>
      </c>
      <c r="B358" s="49">
        <v>359</v>
      </c>
      <c r="C358" s="50">
        <f t="shared" si="33"/>
        <v>3</v>
      </c>
      <c r="D358" s="49">
        <f>COUNTIF($L$3:$L358,$L358)</f>
        <v>52</v>
      </c>
      <c r="E358" s="51">
        <v>52</v>
      </c>
      <c r="F358" s="50" t="str">
        <f t="shared" si="34"/>
        <v>=</v>
      </c>
      <c r="G358" s="52">
        <v>19728</v>
      </c>
      <c r="H358" s="53" t="s">
        <v>516</v>
      </c>
      <c r="I358" s="53" t="s">
        <v>1106</v>
      </c>
      <c r="J358" s="53" t="s">
        <v>1107</v>
      </c>
      <c r="K358" s="54">
        <v>1996</v>
      </c>
      <c r="L358" s="64" t="s">
        <v>228</v>
      </c>
      <c r="M358" s="55" t="s">
        <v>52</v>
      </c>
      <c r="N358" s="56">
        <v>4</v>
      </c>
      <c r="O358" s="57">
        <v>569</v>
      </c>
      <c r="P358" s="57">
        <f>IFERROR( VLOOKUP($G358,Liga16_1!$B:$Q,16,0), "")</f>
        <v>624</v>
      </c>
      <c r="Q358" s="58">
        <f t="shared" si="35"/>
        <v>532.5</v>
      </c>
      <c r="R358" s="59">
        <f t="shared" si="36"/>
        <v>596.5</v>
      </c>
      <c r="S358" s="60" t="s">
        <v>216</v>
      </c>
      <c r="T358" s="61" t="s">
        <v>216</v>
      </c>
      <c r="U358" s="61" t="s">
        <v>216</v>
      </c>
      <c r="V358" s="61" t="s">
        <v>216</v>
      </c>
      <c r="W358" s="61">
        <v>-4</v>
      </c>
      <c r="X358" s="61">
        <v>0</v>
      </c>
      <c r="Y358" s="61">
        <v>74</v>
      </c>
      <c r="Z358" s="61">
        <v>-1</v>
      </c>
      <c r="AA358" s="61" t="s">
        <v>216</v>
      </c>
      <c r="AB358" s="62" t="s">
        <v>216</v>
      </c>
      <c r="AC358" s="63"/>
      <c r="AD358" s="62" t="s">
        <v>216</v>
      </c>
      <c r="AE358" s="62" t="s">
        <v>216</v>
      </c>
      <c r="AF358" s="67" t="s">
        <v>216</v>
      </c>
      <c r="AG358" s="62" t="s">
        <v>216</v>
      </c>
      <c r="AH358" s="62" t="s">
        <v>216</v>
      </c>
      <c r="AI358" s="62" t="s">
        <v>216</v>
      </c>
      <c r="AJ358" s="62" t="s">
        <v>216</v>
      </c>
      <c r="AK358" s="62" t="s">
        <v>216</v>
      </c>
      <c r="AL358" s="62" t="s">
        <v>216</v>
      </c>
      <c r="AM358" s="62" t="s">
        <v>216</v>
      </c>
      <c r="AN358" s="62" t="s">
        <v>216</v>
      </c>
      <c r="AO358" s="63">
        <v>-64</v>
      </c>
    </row>
    <row r="359" spans="1:41">
      <c r="A359" s="48">
        <f t="shared" si="32"/>
        <v>357</v>
      </c>
      <c r="B359" s="49">
        <v>345</v>
      </c>
      <c r="C359" s="50">
        <f t="shared" si="33"/>
        <v>-12</v>
      </c>
      <c r="D359" s="49">
        <f>COUNTIF($L$3:$L359,$L359)</f>
        <v>17</v>
      </c>
      <c r="E359" s="51">
        <v>16</v>
      </c>
      <c r="F359" s="50">
        <f t="shared" si="34"/>
        <v>-1</v>
      </c>
      <c r="G359" s="52">
        <v>20842</v>
      </c>
      <c r="H359" s="53" t="s">
        <v>1033</v>
      </c>
      <c r="I359" s="53" t="s">
        <v>1119</v>
      </c>
      <c r="J359" s="53" t="s">
        <v>1107</v>
      </c>
      <c r="K359" s="54">
        <v>2003</v>
      </c>
      <c r="L359" s="64" t="s">
        <v>224</v>
      </c>
      <c r="M359" s="55" t="s">
        <v>52</v>
      </c>
      <c r="N359" s="56">
        <v>4</v>
      </c>
      <c r="O359" s="57">
        <v>477</v>
      </c>
      <c r="P359" s="57">
        <f>IFERROR( VLOOKUP($G359,Liga16_1!$B:$Q,16,0), "")</f>
        <v>457</v>
      </c>
      <c r="Q359" s="58">
        <f t="shared" si="35"/>
        <v>532</v>
      </c>
      <c r="R359" s="59">
        <f t="shared" si="36"/>
        <v>467</v>
      </c>
      <c r="S359" s="60" t="s">
        <v>216</v>
      </c>
      <c r="T359" s="61">
        <v>-33</v>
      </c>
      <c r="U359" s="61">
        <v>29</v>
      </c>
      <c r="V359" s="61" t="s">
        <v>216</v>
      </c>
      <c r="W359" s="61" t="s">
        <v>216</v>
      </c>
      <c r="X359" s="61" t="s">
        <v>216</v>
      </c>
      <c r="Y359" s="61" t="s">
        <v>216</v>
      </c>
      <c r="Z359" s="61" t="s">
        <v>216</v>
      </c>
      <c r="AA359" s="61" t="s">
        <v>216</v>
      </c>
      <c r="AB359" s="62">
        <v>-17</v>
      </c>
      <c r="AC359" s="63"/>
      <c r="AD359" s="62" t="s">
        <v>216</v>
      </c>
      <c r="AE359" s="62" t="s">
        <v>216</v>
      </c>
      <c r="AF359" s="67" t="s">
        <v>216</v>
      </c>
      <c r="AG359" s="62">
        <v>53</v>
      </c>
      <c r="AH359" s="62">
        <v>29</v>
      </c>
      <c r="AI359" s="62" t="s">
        <v>216</v>
      </c>
      <c r="AJ359" s="62" t="s">
        <v>216</v>
      </c>
      <c r="AK359" s="62" t="s">
        <v>216</v>
      </c>
      <c r="AL359" s="62" t="s">
        <v>216</v>
      </c>
      <c r="AM359" s="62" t="s">
        <v>216</v>
      </c>
      <c r="AN359" s="62" t="s">
        <v>216</v>
      </c>
      <c r="AO359" s="63" t="s">
        <v>216</v>
      </c>
    </row>
    <row r="360" spans="1:41">
      <c r="A360" s="48">
        <f t="shared" si="32"/>
        <v>358</v>
      </c>
      <c r="B360" s="49">
        <v>360</v>
      </c>
      <c r="C360" s="50">
        <f t="shared" si="33"/>
        <v>2</v>
      </c>
      <c r="D360" s="49">
        <f>COUNTIF($L$3:$L360,$L360)</f>
        <v>36</v>
      </c>
      <c r="E360" s="51">
        <v>36</v>
      </c>
      <c r="F360" s="50" t="str">
        <f t="shared" si="34"/>
        <v>=</v>
      </c>
      <c r="G360" s="52">
        <v>18804</v>
      </c>
      <c r="H360" s="53" t="s">
        <v>643</v>
      </c>
      <c r="I360" s="53" t="s">
        <v>1182</v>
      </c>
      <c r="J360" s="53" t="s">
        <v>1107</v>
      </c>
      <c r="K360" s="54">
        <v>1969</v>
      </c>
      <c r="L360" s="64" t="s">
        <v>232</v>
      </c>
      <c r="M360" s="55" t="s">
        <v>52</v>
      </c>
      <c r="N360" s="56">
        <v>4</v>
      </c>
      <c r="O360" s="57">
        <v>439.5</v>
      </c>
      <c r="P360" s="57">
        <f>IFERROR( VLOOKUP($G360,Liga16_1!$B:$Q,16,0), "")</f>
        <v>623</v>
      </c>
      <c r="Q360" s="58">
        <f t="shared" si="35"/>
        <v>531.25</v>
      </c>
      <c r="R360" s="59">
        <f t="shared" si="36"/>
        <v>531.25</v>
      </c>
      <c r="S360" s="60" t="s">
        <v>216</v>
      </c>
      <c r="T360" s="61" t="s">
        <v>216</v>
      </c>
      <c r="U360" s="61" t="s">
        <v>216</v>
      </c>
      <c r="V360" s="61" t="s">
        <v>216</v>
      </c>
      <c r="W360" s="61" t="s">
        <v>216</v>
      </c>
      <c r="X360" s="61" t="s">
        <v>216</v>
      </c>
      <c r="Y360" s="61" t="s">
        <v>216</v>
      </c>
      <c r="Z360" s="61" t="s">
        <v>216</v>
      </c>
      <c r="AA360" s="61">
        <v>-64</v>
      </c>
      <c r="AB360" s="62" t="s">
        <v>216</v>
      </c>
      <c r="AC360" s="63"/>
      <c r="AD360" s="62" t="s">
        <v>216</v>
      </c>
      <c r="AE360" s="62" t="s">
        <v>216</v>
      </c>
      <c r="AF360" s="67" t="s">
        <v>216</v>
      </c>
      <c r="AG360" s="62" t="s">
        <v>216</v>
      </c>
      <c r="AH360" s="62" t="s">
        <v>216</v>
      </c>
      <c r="AI360" s="62" t="s">
        <v>216</v>
      </c>
      <c r="AJ360" s="62" t="s">
        <v>216</v>
      </c>
      <c r="AK360" s="62" t="s">
        <v>216</v>
      </c>
      <c r="AL360" s="62" t="s">
        <v>216</v>
      </c>
      <c r="AM360" s="62" t="s">
        <v>216</v>
      </c>
      <c r="AN360" s="62" t="s">
        <v>216</v>
      </c>
      <c r="AO360" s="63" t="s">
        <v>216</v>
      </c>
    </row>
    <row r="361" spans="1:41">
      <c r="A361" s="48">
        <f t="shared" si="32"/>
        <v>359</v>
      </c>
      <c r="B361" s="49">
        <v>362</v>
      </c>
      <c r="C361" s="50">
        <f t="shared" si="33"/>
        <v>3</v>
      </c>
      <c r="D361" s="49">
        <f>COUNTIF($L$3:$L361,$L361)</f>
        <v>38</v>
      </c>
      <c r="E361" s="51">
        <v>38</v>
      </c>
      <c r="F361" s="50" t="str">
        <f t="shared" si="34"/>
        <v>=</v>
      </c>
      <c r="G361" s="52" t="s">
        <v>28</v>
      </c>
      <c r="H361" s="53" t="s">
        <v>1216</v>
      </c>
      <c r="I361" s="53" t="s">
        <v>1121</v>
      </c>
      <c r="J361" s="53" t="s">
        <v>1122</v>
      </c>
      <c r="K361" s="54">
        <v>2000</v>
      </c>
      <c r="L361" s="64" t="s">
        <v>226</v>
      </c>
      <c r="M361" s="55" t="s">
        <v>52</v>
      </c>
      <c r="N361" s="56">
        <v>4</v>
      </c>
      <c r="O361" s="57">
        <v>530</v>
      </c>
      <c r="P361" s="57" t="str">
        <f>IFERROR( VLOOKUP($G361,Liga16_1!$B:$Q,16,0), "")</f>
        <v/>
      </c>
      <c r="Q361" s="58">
        <f t="shared" si="35"/>
        <v>530</v>
      </c>
      <c r="R361" s="59">
        <f t="shared" si="36"/>
        <v>530</v>
      </c>
      <c r="S361" s="60" t="s">
        <v>216</v>
      </c>
      <c r="T361" s="61" t="s">
        <v>216</v>
      </c>
      <c r="U361" s="61" t="s">
        <v>216</v>
      </c>
      <c r="V361" s="61" t="s">
        <v>216</v>
      </c>
      <c r="W361" s="61" t="s">
        <v>216</v>
      </c>
      <c r="X361" s="61" t="s">
        <v>216</v>
      </c>
      <c r="Y361" s="61">
        <v>5</v>
      </c>
      <c r="Z361" s="61" t="s">
        <v>216</v>
      </c>
      <c r="AA361" s="61" t="s">
        <v>216</v>
      </c>
      <c r="AB361" s="62" t="s">
        <v>216</v>
      </c>
      <c r="AC361" s="63"/>
      <c r="AD361" s="62" t="s">
        <v>216</v>
      </c>
      <c r="AE361" s="62" t="s">
        <v>216</v>
      </c>
      <c r="AF361" s="67" t="s">
        <v>216</v>
      </c>
      <c r="AG361" s="62" t="s">
        <v>216</v>
      </c>
      <c r="AH361" s="62" t="s">
        <v>216</v>
      </c>
      <c r="AI361" s="62" t="s">
        <v>216</v>
      </c>
      <c r="AJ361" s="62" t="s">
        <v>216</v>
      </c>
      <c r="AK361" s="62" t="s">
        <v>216</v>
      </c>
      <c r="AL361" s="62" t="s">
        <v>216</v>
      </c>
      <c r="AM361" s="62" t="s">
        <v>216</v>
      </c>
      <c r="AN361" s="62" t="s">
        <v>216</v>
      </c>
      <c r="AO361" s="63" t="s">
        <v>216</v>
      </c>
    </row>
    <row r="362" spans="1:41">
      <c r="A362" s="48">
        <f t="shared" si="32"/>
        <v>360</v>
      </c>
      <c r="B362" s="49">
        <v>363</v>
      </c>
      <c r="C362" s="50">
        <f t="shared" si="33"/>
        <v>3</v>
      </c>
      <c r="D362" s="49">
        <f>COUNTIF($L$3:$L362,$L362)</f>
        <v>14</v>
      </c>
      <c r="E362" s="51">
        <v>14</v>
      </c>
      <c r="F362" s="50" t="str">
        <f t="shared" si="34"/>
        <v>=</v>
      </c>
      <c r="G362" s="52">
        <v>19507</v>
      </c>
      <c r="H362" s="53" t="s">
        <v>631</v>
      </c>
      <c r="I362" s="53" t="s">
        <v>1106</v>
      </c>
      <c r="J362" s="53" t="s">
        <v>1107</v>
      </c>
      <c r="K362" s="54">
        <v>2000</v>
      </c>
      <c r="L362" s="64" t="s">
        <v>225</v>
      </c>
      <c r="M362" s="55" t="s">
        <v>55</v>
      </c>
      <c r="N362" s="56">
        <v>4</v>
      </c>
      <c r="O362" s="57">
        <v>492</v>
      </c>
      <c r="P362" s="57">
        <f>IFERROR( VLOOKUP($G362,Liga16_1!$B:$Q,16,0), "")</f>
        <v>567</v>
      </c>
      <c r="Q362" s="58">
        <f t="shared" si="35"/>
        <v>529.5</v>
      </c>
      <c r="R362" s="59">
        <f t="shared" si="36"/>
        <v>529.5</v>
      </c>
      <c r="S362" s="60" t="s">
        <v>216</v>
      </c>
      <c r="T362" s="61" t="s">
        <v>216</v>
      </c>
      <c r="U362" s="61" t="s">
        <v>216</v>
      </c>
      <c r="V362" s="61" t="s">
        <v>216</v>
      </c>
      <c r="W362" s="61" t="s">
        <v>216</v>
      </c>
      <c r="X362" s="61" t="s">
        <v>216</v>
      </c>
      <c r="Y362" s="61" t="s">
        <v>216</v>
      </c>
      <c r="Z362" s="61" t="s">
        <v>216</v>
      </c>
      <c r="AA362" s="61" t="s">
        <v>216</v>
      </c>
      <c r="AB362" s="62" t="s">
        <v>216</v>
      </c>
      <c r="AC362" s="63"/>
      <c r="AD362" s="62" t="s">
        <v>216</v>
      </c>
      <c r="AE362" s="62" t="s">
        <v>216</v>
      </c>
      <c r="AF362" s="67" t="s">
        <v>216</v>
      </c>
      <c r="AG362" s="62" t="s">
        <v>216</v>
      </c>
      <c r="AH362" s="62" t="s">
        <v>216</v>
      </c>
      <c r="AI362" s="62" t="s">
        <v>216</v>
      </c>
      <c r="AJ362" s="62" t="s">
        <v>216</v>
      </c>
      <c r="AK362" s="62" t="s">
        <v>216</v>
      </c>
      <c r="AL362" s="62" t="s">
        <v>216</v>
      </c>
      <c r="AM362" s="62" t="s">
        <v>216</v>
      </c>
      <c r="AN362" s="62" t="s">
        <v>216</v>
      </c>
      <c r="AO362" s="63" t="s">
        <v>216</v>
      </c>
    </row>
    <row r="363" spans="1:41">
      <c r="A363" s="48">
        <f t="shared" si="32"/>
        <v>361</v>
      </c>
      <c r="B363" s="49">
        <v>364</v>
      </c>
      <c r="C363" s="50">
        <f t="shared" si="33"/>
        <v>3</v>
      </c>
      <c r="D363" s="49">
        <f>COUNTIF($L$3:$L363,$L363)</f>
        <v>39</v>
      </c>
      <c r="E363" s="51">
        <v>39</v>
      </c>
      <c r="F363" s="50" t="str">
        <f t="shared" si="34"/>
        <v>=</v>
      </c>
      <c r="G363" s="52">
        <v>18679</v>
      </c>
      <c r="H363" s="53" t="s">
        <v>1060</v>
      </c>
      <c r="I363" s="53" t="s">
        <v>1201</v>
      </c>
      <c r="J363" s="53" t="s">
        <v>1107</v>
      </c>
      <c r="K363" s="54">
        <v>2000</v>
      </c>
      <c r="L363" s="64" t="s">
        <v>226</v>
      </c>
      <c r="M363" s="55" t="s">
        <v>52</v>
      </c>
      <c r="N363" s="56">
        <v>4</v>
      </c>
      <c r="O363" s="57">
        <v>496</v>
      </c>
      <c r="P363" s="57">
        <f>IFERROR( VLOOKUP($G363,Liga16_1!$B:$Q,16,0), "")</f>
        <v>555</v>
      </c>
      <c r="Q363" s="58">
        <f t="shared" si="35"/>
        <v>529.5</v>
      </c>
      <c r="R363" s="59">
        <f t="shared" si="36"/>
        <v>525.5</v>
      </c>
      <c r="S363" s="60" t="s">
        <v>216</v>
      </c>
      <c r="T363" s="61" t="s">
        <v>216</v>
      </c>
      <c r="U363" s="61" t="s">
        <v>216</v>
      </c>
      <c r="V363" s="61" t="s">
        <v>216</v>
      </c>
      <c r="W363" s="61" t="s">
        <v>216</v>
      </c>
      <c r="X363" s="61" t="s">
        <v>216</v>
      </c>
      <c r="Y363" s="61" t="s">
        <v>216</v>
      </c>
      <c r="Z363" s="61" t="s">
        <v>216</v>
      </c>
      <c r="AA363" s="61">
        <v>-5</v>
      </c>
      <c r="AB363" s="62" t="s">
        <v>216</v>
      </c>
      <c r="AC363" s="63"/>
      <c r="AD363" s="62" t="s">
        <v>216</v>
      </c>
      <c r="AE363" s="62" t="s">
        <v>216</v>
      </c>
      <c r="AF363" s="67" t="s">
        <v>216</v>
      </c>
      <c r="AG363" s="62" t="s">
        <v>216</v>
      </c>
      <c r="AH363" s="62">
        <v>4</v>
      </c>
      <c r="AI363" s="62" t="s">
        <v>216</v>
      </c>
      <c r="AJ363" s="62" t="s">
        <v>216</v>
      </c>
      <c r="AK363" s="62" t="s">
        <v>216</v>
      </c>
      <c r="AL363" s="62" t="s">
        <v>216</v>
      </c>
      <c r="AM363" s="62" t="s">
        <v>216</v>
      </c>
      <c r="AN363" s="62" t="s">
        <v>216</v>
      </c>
      <c r="AO363" s="63" t="s">
        <v>216</v>
      </c>
    </row>
    <row r="364" spans="1:41">
      <c r="A364" s="48">
        <f t="shared" si="32"/>
        <v>362</v>
      </c>
      <c r="B364" s="49">
        <v>365</v>
      </c>
      <c r="C364" s="50">
        <f t="shared" si="33"/>
        <v>3</v>
      </c>
      <c r="D364" s="49">
        <f>COUNTIF($L$3:$L364,$L364)</f>
        <v>79</v>
      </c>
      <c r="E364" s="51">
        <v>80</v>
      </c>
      <c r="F364" s="50">
        <f t="shared" si="34"/>
        <v>1</v>
      </c>
      <c r="G364" s="52">
        <v>16982</v>
      </c>
      <c r="H364" s="53" t="s">
        <v>1044</v>
      </c>
      <c r="I364" s="53" t="s">
        <v>1172</v>
      </c>
      <c r="J364" s="53" t="s">
        <v>1107</v>
      </c>
      <c r="K364" s="54">
        <v>1981</v>
      </c>
      <c r="L364" s="64" t="s">
        <v>230</v>
      </c>
      <c r="M364" s="55" t="s">
        <v>52</v>
      </c>
      <c r="N364" s="56">
        <v>4</v>
      </c>
      <c r="O364" s="57">
        <v>529</v>
      </c>
      <c r="P364" s="57" t="str">
        <f>IFERROR( VLOOKUP($G364,Liga16_1!$B:$Q,16,0), "")</f>
        <v/>
      </c>
      <c r="Q364" s="58">
        <f t="shared" si="35"/>
        <v>529</v>
      </c>
      <c r="R364" s="59">
        <f t="shared" si="36"/>
        <v>529</v>
      </c>
      <c r="S364" s="60" t="s">
        <v>216</v>
      </c>
      <c r="T364" s="61" t="s">
        <v>216</v>
      </c>
      <c r="U364" s="61" t="s">
        <v>216</v>
      </c>
      <c r="V364" s="61" t="s">
        <v>216</v>
      </c>
      <c r="W364" s="61" t="s">
        <v>216</v>
      </c>
      <c r="X364" s="61" t="s">
        <v>216</v>
      </c>
      <c r="Y364" s="61" t="s">
        <v>216</v>
      </c>
      <c r="Z364" s="61" t="s">
        <v>216</v>
      </c>
      <c r="AA364" s="61" t="s">
        <v>216</v>
      </c>
      <c r="AB364" s="62" t="s">
        <v>216</v>
      </c>
      <c r="AC364" s="63"/>
      <c r="AD364" s="62" t="s">
        <v>216</v>
      </c>
      <c r="AE364" s="62" t="s">
        <v>216</v>
      </c>
      <c r="AF364" s="67" t="s">
        <v>216</v>
      </c>
      <c r="AG364" s="62" t="s">
        <v>216</v>
      </c>
      <c r="AH364" s="62" t="s">
        <v>216</v>
      </c>
      <c r="AI364" s="62" t="s">
        <v>216</v>
      </c>
      <c r="AJ364" s="62" t="s">
        <v>216</v>
      </c>
      <c r="AK364" s="62" t="s">
        <v>216</v>
      </c>
      <c r="AL364" s="62" t="s">
        <v>216</v>
      </c>
      <c r="AM364" s="62" t="s">
        <v>216</v>
      </c>
      <c r="AN364" s="62" t="s">
        <v>216</v>
      </c>
      <c r="AO364" s="63" t="s">
        <v>216</v>
      </c>
    </row>
    <row r="365" spans="1:41">
      <c r="A365" s="48">
        <f t="shared" si="32"/>
        <v>363</v>
      </c>
      <c r="B365" s="49">
        <v>366</v>
      </c>
      <c r="C365" s="50">
        <f t="shared" si="33"/>
        <v>3</v>
      </c>
      <c r="D365" s="49">
        <f>COUNTIF($L$3:$L365,$L365)</f>
        <v>53</v>
      </c>
      <c r="E365" s="51">
        <v>53</v>
      </c>
      <c r="F365" s="50" t="str">
        <f t="shared" si="34"/>
        <v>=</v>
      </c>
      <c r="G365" s="52">
        <v>15934</v>
      </c>
      <c r="H365" s="53" t="s">
        <v>829</v>
      </c>
      <c r="I365" s="53" t="s">
        <v>1167</v>
      </c>
      <c r="J365" s="53" t="s">
        <v>1107</v>
      </c>
      <c r="K365" s="54">
        <v>1997</v>
      </c>
      <c r="L365" s="64" t="s">
        <v>228</v>
      </c>
      <c r="M365" s="55" t="s">
        <v>52</v>
      </c>
      <c r="N365" s="56">
        <v>4</v>
      </c>
      <c r="O365" s="57">
        <v>528</v>
      </c>
      <c r="P365" s="57" t="str">
        <f>IFERROR( VLOOKUP($G365,Liga16_1!$B:$Q,16,0), "")</f>
        <v/>
      </c>
      <c r="Q365" s="58">
        <f t="shared" si="35"/>
        <v>528</v>
      </c>
      <c r="R365" s="59">
        <f t="shared" ref="R365:R381" si="37">AVERAGE(O365:P365)</f>
        <v>528</v>
      </c>
      <c r="S365" s="60" t="s">
        <v>216</v>
      </c>
      <c r="T365" s="61" t="s">
        <v>216</v>
      </c>
      <c r="U365" s="61">
        <v>61</v>
      </c>
      <c r="V365" s="61" t="s">
        <v>216</v>
      </c>
      <c r="W365" s="61" t="s">
        <v>216</v>
      </c>
      <c r="X365" s="61" t="s">
        <v>216</v>
      </c>
      <c r="Y365" s="61" t="s">
        <v>216</v>
      </c>
      <c r="Z365" s="61" t="s">
        <v>216</v>
      </c>
      <c r="AA365" s="61" t="s">
        <v>216</v>
      </c>
      <c r="AB365" s="62" t="s">
        <v>216</v>
      </c>
      <c r="AC365" s="63"/>
      <c r="AD365" s="62" t="s">
        <v>216</v>
      </c>
      <c r="AE365" s="62" t="s">
        <v>216</v>
      </c>
      <c r="AF365" s="67" t="s">
        <v>216</v>
      </c>
      <c r="AG365" s="62" t="s">
        <v>216</v>
      </c>
      <c r="AH365" s="62" t="s">
        <v>216</v>
      </c>
      <c r="AI365" s="62" t="s">
        <v>216</v>
      </c>
      <c r="AJ365" s="62" t="s">
        <v>216</v>
      </c>
      <c r="AK365" s="62" t="s">
        <v>216</v>
      </c>
      <c r="AL365" s="62" t="s">
        <v>216</v>
      </c>
      <c r="AM365" s="62" t="s">
        <v>216</v>
      </c>
      <c r="AN365" s="62" t="s">
        <v>216</v>
      </c>
      <c r="AO365" s="63" t="s">
        <v>216</v>
      </c>
    </row>
    <row r="366" spans="1:41">
      <c r="A366" s="48">
        <f t="shared" si="32"/>
        <v>364</v>
      </c>
      <c r="B366" s="49">
        <v>356</v>
      </c>
      <c r="C366" s="50">
        <f t="shared" si="33"/>
        <v>-8</v>
      </c>
      <c r="D366" s="49">
        <f>COUNTIF($L$3:$L366,$L366)</f>
        <v>18</v>
      </c>
      <c r="E366" s="51">
        <v>18</v>
      </c>
      <c r="F366" s="50" t="str">
        <f t="shared" si="34"/>
        <v>=</v>
      </c>
      <c r="G366" s="52">
        <v>23174</v>
      </c>
      <c r="H366" s="53" t="s">
        <v>654</v>
      </c>
      <c r="I366" s="53" t="s">
        <v>1201</v>
      </c>
      <c r="J366" s="53" t="s">
        <v>1107</v>
      </c>
      <c r="K366" s="54">
        <v>2002</v>
      </c>
      <c r="L366" s="64" t="s">
        <v>224</v>
      </c>
      <c r="M366" s="55" t="s">
        <v>52</v>
      </c>
      <c r="N366" s="56">
        <v>4</v>
      </c>
      <c r="O366" s="57">
        <v>444.5</v>
      </c>
      <c r="P366" s="57">
        <f>IFERROR( VLOOKUP($G366,Liga16_1!$B:$Q,16,0), "")</f>
        <v>535</v>
      </c>
      <c r="Q366" s="58">
        <f t="shared" si="35"/>
        <v>527.75</v>
      </c>
      <c r="R366" s="59">
        <f t="shared" si="37"/>
        <v>489.75</v>
      </c>
      <c r="S366" s="60">
        <v>77</v>
      </c>
      <c r="T366" s="61">
        <v>17</v>
      </c>
      <c r="U366" s="61">
        <v>0</v>
      </c>
      <c r="V366" s="61" t="s">
        <v>216</v>
      </c>
      <c r="W366" s="61">
        <v>21</v>
      </c>
      <c r="X366" s="61">
        <v>-19</v>
      </c>
      <c r="Y366" s="61" t="s">
        <v>216</v>
      </c>
      <c r="Z366" s="61" t="s">
        <v>216</v>
      </c>
      <c r="AA366" s="61">
        <v>-56</v>
      </c>
      <c r="AB366" s="62">
        <v>-7</v>
      </c>
      <c r="AC366" s="63"/>
      <c r="AD366" s="62" t="s">
        <v>216</v>
      </c>
      <c r="AE366" s="62" t="s">
        <v>216</v>
      </c>
      <c r="AF366" s="67" t="s">
        <v>216</v>
      </c>
      <c r="AG366" s="62">
        <v>18</v>
      </c>
      <c r="AH366" s="62">
        <v>27</v>
      </c>
      <c r="AI366" s="62" t="s">
        <v>216</v>
      </c>
      <c r="AJ366" s="62" t="s">
        <v>216</v>
      </c>
      <c r="AK366" s="62" t="s">
        <v>216</v>
      </c>
      <c r="AL366" s="62" t="s">
        <v>216</v>
      </c>
      <c r="AM366" s="62" t="s">
        <v>216</v>
      </c>
      <c r="AN366" s="62" t="s">
        <v>216</v>
      </c>
      <c r="AO366" s="63" t="s">
        <v>216</v>
      </c>
    </row>
    <row r="367" spans="1:41">
      <c r="A367" s="48">
        <f t="shared" si="32"/>
        <v>365</v>
      </c>
      <c r="B367" s="49">
        <v>367</v>
      </c>
      <c r="C367" s="50">
        <f t="shared" si="33"/>
        <v>2</v>
      </c>
      <c r="D367" s="49">
        <f>COUNTIF($L$3:$L367,$L367)</f>
        <v>9</v>
      </c>
      <c r="E367" s="51">
        <v>9</v>
      </c>
      <c r="F367" s="50" t="str">
        <f t="shared" si="34"/>
        <v>=</v>
      </c>
      <c r="G367" s="52">
        <v>11012</v>
      </c>
      <c r="H367" s="53" t="s">
        <v>575</v>
      </c>
      <c r="I367" s="53" t="s">
        <v>1119</v>
      </c>
      <c r="J367" s="53" t="s">
        <v>1107</v>
      </c>
      <c r="K367" s="54">
        <v>2002</v>
      </c>
      <c r="L367" s="64" t="s">
        <v>223</v>
      </c>
      <c r="M367" s="55" t="s">
        <v>55</v>
      </c>
      <c r="N367" s="56">
        <v>4</v>
      </c>
      <c r="O367" s="57">
        <v>500</v>
      </c>
      <c r="P367" s="57">
        <f>IFERROR( VLOOKUP($G367,Liga16_1!$B:$Q,16,0), "")</f>
        <v>555</v>
      </c>
      <c r="Q367" s="58">
        <f t="shared" si="35"/>
        <v>527.5</v>
      </c>
      <c r="R367" s="59">
        <f t="shared" si="37"/>
        <v>527.5</v>
      </c>
      <c r="S367" s="60" t="s">
        <v>216</v>
      </c>
      <c r="T367" s="61" t="s">
        <v>216</v>
      </c>
      <c r="U367" s="61" t="s">
        <v>216</v>
      </c>
      <c r="V367" s="61" t="s">
        <v>216</v>
      </c>
      <c r="W367" s="61">
        <v>10</v>
      </c>
      <c r="X367" s="61" t="s">
        <v>216</v>
      </c>
      <c r="Y367" s="61" t="s">
        <v>216</v>
      </c>
      <c r="Z367" s="61">
        <v>-13</v>
      </c>
      <c r="AA367" s="61" t="s">
        <v>216</v>
      </c>
      <c r="AB367" s="62" t="s">
        <v>216</v>
      </c>
      <c r="AC367" s="63"/>
      <c r="AD367" s="62" t="s">
        <v>216</v>
      </c>
      <c r="AE367" s="62" t="s">
        <v>216</v>
      </c>
      <c r="AF367" s="67" t="s">
        <v>216</v>
      </c>
      <c r="AG367" s="62" t="s">
        <v>216</v>
      </c>
      <c r="AH367" s="62" t="s">
        <v>216</v>
      </c>
      <c r="AI367" s="62" t="s">
        <v>216</v>
      </c>
      <c r="AJ367" s="62" t="s">
        <v>216</v>
      </c>
      <c r="AK367" s="62" t="s">
        <v>216</v>
      </c>
      <c r="AL367" s="62" t="s">
        <v>216</v>
      </c>
      <c r="AM367" s="62" t="s">
        <v>216</v>
      </c>
      <c r="AN367" s="62" t="s">
        <v>216</v>
      </c>
      <c r="AO367" s="63" t="s">
        <v>216</v>
      </c>
    </row>
    <row r="368" spans="1:41">
      <c r="A368" s="48">
        <f t="shared" si="32"/>
        <v>366</v>
      </c>
      <c r="B368" s="49">
        <v>361</v>
      </c>
      <c r="C368" s="50">
        <f t="shared" si="33"/>
        <v>-5</v>
      </c>
      <c r="D368" s="49">
        <f>COUNTIF($L$3:$L368,$L368)</f>
        <v>9</v>
      </c>
      <c r="E368" s="51">
        <v>9</v>
      </c>
      <c r="F368" s="50" t="str">
        <f t="shared" si="34"/>
        <v>=</v>
      </c>
      <c r="G368" s="52">
        <v>22356</v>
      </c>
      <c r="H368" s="53" t="s">
        <v>461</v>
      </c>
      <c r="I368" s="53" t="s">
        <v>1149</v>
      </c>
      <c r="J368" s="53" t="s">
        <v>1107</v>
      </c>
      <c r="K368" s="54">
        <v>1949</v>
      </c>
      <c r="L368" s="64" t="s">
        <v>235</v>
      </c>
      <c r="M368" s="55" t="s">
        <v>52</v>
      </c>
      <c r="N368" s="56">
        <v>4</v>
      </c>
      <c r="O368" s="57">
        <v>448</v>
      </c>
      <c r="P368" s="57">
        <f>IFERROR( VLOOKUP($G368,Liga16_1!$B:$Q,16,0), "")</f>
        <v>581</v>
      </c>
      <c r="Q368" s="58">
        <f t="shared" si="35"/>
        <v>526.5</v>
      </c>
      <c r="R368" s="59">
        <f t="shared" si="37"/>
        <v>514.5</v>
      </c>
      <c r="S368" s="60" t="s">
        <v>216</v>
      </c>
      <c r="T368" s="61" t="s">
        <v>216</v>
      </c>
      <c r="U368" s="61">
        <v>10</v>
      </c>
      <c r="V368" s="61" t="s">
        <v>216</v>
      </c>
      <c r="W368" s="61">
        <v>-2</v>
      </c>
      <c r="X368" s="61" t="s">
        <v>216</v>
      </c>
      <c r="Y368" s="61">
        <v>-13</v>
      </c>
      <c r="Z368" s="61">
        <v>13</v>
      </c>
      <c r="AA368" s="61" t="s">
        <v>216</v>
      </c>
      <c r="AB368" s="62">
        <v>-4</v>
      </c>
      <c r="AC368" s="63"/>
      <c r="AD368" s="62" t="s">
        <v>216</v>
      </c>
      <c r="AE368" s="62" t="s">
        <v>216</v>
      </c>
      <c r="AF368" s="67" t="s">
        <v>216</v>
      </c>
      <c r="AG368" s="62" t="s">
        <v>216</v>
      </c>
      <c r="AH368" s="62" t="s">
        <v>216</v>
      </c>
      <c r="AI368" s="62" t="s">
        <v>216</v>
      </c>
      <c r="AJ368" s="62" t="s">
        <v>216</v>
      </c>
      <c r="AK368" s="62" t="s">
        <v>216</v>
      </c>
      <c r="AL368" s="62" t="s">
        <v>216</v>
      </c>
      <c r="AM368" s="62">
        <v>16</v>
      </c>
      <c r="AN368" s="62" t="s">
        <v>216</v>
      </c>
      <c r="AO368" s="63" t="s">
        <v>216</v>
      </c>
    </row>
    <row r="369" spans="1:41">
      <c r="A369" s="48">
        <f t="shared" si="32"/>
        <v>367</v>
      </c>
      <c r="B369" s="49">
        <v>374</v>
      </c>
      <c r="C369" s="50">
        <f t="shared" si="33"/>
        <v>7</v>
      </c>
      <c r="D369" s="49">
        <f>COUNTIF($L$3:$L369,$L369)</f>
        <v>10</v>
      </c>
      <c r="E369" s="51">
        <v>10</v>
      </c>
      <c r="F369" s="50" t="str">
        <f t="shared" si="34"/>
        <v>=</v>
      </c>
      <c r="G369" s="52">
        <v>24193</v>
      </c>
      <c r="H369" s="53" t="s">
        <v>629</v>
      </c>
      <c r="I369" s="53" t="s">
        <v>1206</v>
      </c>
      <c r="J369" s="53" t="s">
        <v>1107</v>
      </c>
      <c r="K369" s="54">
        <v>1952</v>
      </c>
      <c r="L369" s="64" t="s">
        <v>235</v>
      </c>
      <c r="M369" s="55" t="s">
        <v>52</v>
      </c>
      <c r="N369" s="56">
        <v>4</v>
      </c>
      <c r="O369" s="57">
        <v>522</v>
      </c>
      <c r="P369" s="57" t="str">
        <f>IFERROR( VLOOKUP($G369,Liga16_1!$B:$Q,16,0), "")</f>
        <v/>
      </c>
      <c r="Q369" s="58">
        <f t="shared" si="35"/>
        <v>525</v>
      </c>
      <c r="R369" s="59">
        <f t="shared" si="37"/>
        <v>522</v>
      </c>
      <c r="S369" s="60">
        <v>-50</v>
      </c>
      <c r="T369" s="61" t="s">
        <v>216</v>
      </c>
      <c r="U369" s="61">
        <v>-1</v>
      </c>
      <c r="V369" s="61" t="s">
        <v>216</v>
      </c>
      <c r="W369" s="61">
        <v>6</v>
      </c>
      <c r="X369" s="61" t="s">
        <v>216</v>
      </c>
      <c r="Y369" s="61" t="s">
        <v>216</v>
      </c>
      <c r="Z369" s="61" t="s">
        <v>216</v>
      </c>
      <c r="AA369" s="61">
        <v>-5</v>
      </c>
      <c r="AB369" s="62">
        <v>3</v>
      </c>
      <c r="AC369" s="63"/>
      <c r="AD369" s="62" t="s">
        <v>216</v>
      </c>
      <c r="AE369" s="62" t="s">
        <v>216</v>
      </c>
      <c r="AF369" s="67" t="s">
        <v>216</v>
      </c>
      <c r="AG369" s="62" t="s">
        <v>216</v>
      </c>
      <c r="AH369" s="62" t="s">
        <v>216</v>
      </c>
      <c r="AI369" s="62" t="s">
        <v>216</v>
      </c>
      <c r="AJ369" s="62" t="s">
        <v>216</v>
      </c>
      <c r="AK369" s="62" t="s">
        <v>216</v>
      </c>
      <c r="AL369" s="62" t="s">
        <v>216</v>
      </c>
      <c r="AM369" s="62" t="s">
        <v>216</v>
      </c>
      <c r="AN369" s="62" t="s">
        <v>216</v>
      </c>
      <c r="AO369" s="63" t="s">
        <v>216</v>
      </c>
    </row>
    <row r="370" spans="1:41">
      <c r="A370" s="48">
        <f t="shared" si="32"/>
        <v>368</v>
      </c>
      <c r="B370" s="49">
        <v>369</v>
      </c>
      <c r="C370" s="50">
        <f t="shared" si="33"/>
        <v>1</v>
      </c>
      <c r="D370" s="49">
        <f>COUNTIF($L$3:$L370,$L370)</f>
        <v>19</v>
      </c>
      <c r="E370" s="51">
        <v>19</v>
      </c>
      <c r="F370" s="50" t="str">
        <f t="shared" si="34"/>
        <v>=</v>
      </c>
      <c r="G370" s="52" t="s">
        <v>40</v>
      </c>
      <c r="H370" s="53" t="s">
        <v>1217</v>
      </c>
      <c r="I370" s="53" t="s">
        <v>1160</v>
      </c>
      <c r="J370" s="53" t="s">
        <v>1122</v>
      </c>
      <c r="K370" s="54">
        <v>2002</v>
      </c>
      <c r="L370" s="64" t="s">
        <v>224</v>
      </c>
      <c r="M370" s="55" t="s">
        <v>52</v>
      </c>
      <c r="N370" s="56">
        <v>4</v>
      </c>
      <c r="O370" s="57">
        <v>524</v>
      </c>
      <c r="P370" s="57" t="str">
        <f>IFERROR( VLOOKUP($G370,Liga16_1!$B:$Q,16,0), "")</f>
        <v/>
      </c>
      <c r="Q370" s="58">
        <f t="shared" si="35"/>
        <v>524</v>
      </c>
      <c r="R370" s="59">
        <f t="shared" si="37"/>
        <v>524</v>
      </c>
      <c r="S370" s="60" t="s">
        <v>216</v>
      </c>
      <c r="T370" s="61" t="s">
        <v>216</v>
      </c>
      <c r="U370" s="61" t="s">
        <v>216</v>
      </c>
      <c r="V370" s="61" t="s">
        <v>216</v>
      </c>
      <c r="W370" s="61" t="s">
        <v>216</v>
      </c>
      <c r="X370" s="61" t="s">
        <v>216</v>
      </c>
      <c r="Y370" s="61">
        <v>22</v>
      </c>
      <c r="Z370" s="61" t="s">
        <v>216</v>
      </c>
      <c r="AA370" s="61" t="s">
        <v>216</v>
      </c>
      <c r="AB370" s="62" t="s">
        <v>216</v>
      </c>
      <c r="AC370" s="63"/>
      <c r="AD370" s="62" t="s">
        <v>216</v>
      </c>
      <c r="AE370" s="62" t="s">
        <v>216</v>
      </c>
      <c r="AF370" s="67" t="s">
        <v>216</v>
      </c>
      <c r="AG370" s="62" t="s">
        <v>216</v>
      </c>
      <c r="AH370" s="62" t="s">
        <v>216</v>
      </c>
      <c r="AI370" s="62" t="s">
        <v>216</v>
      </c>
      <c r="AJ370" s="62" t="s">
        <v>216</v>
      </c>
      <c r="AK370" s="62" t="s">
        <v>216</v>
      </c>
      <c r="AL370" s="62" t="s">
        <v>216</v>
      </c>
      <c r="AM370" s="62" t="s">
        <v>216</v>
      </c>
      <c r="AN370" s="62" t="s">
        <v>216</v>
      </c>
      <c r="AO370" s="63" t="s">
        <v>216</v>
      </c>
    </row>
    <row r="371" spans="1:41">
      <c r="A371" s="48">
        <f t="shared" si="32"/>
        <v>369</v>
      </c>
      <c r="B371" s="49">
        <v>370</v>
      </c>
      <c r="C371" s="50">
        <f t="shared" si="33"/>
        <v>1</v>
      </c>
      <c r="D371" s="49">
        <f>COUNTIF($L$3:$L371,$L371)</f>
        <v>54</v>
      </c>
      <c r="E371" s="51">
        <v>54</v>
      </c>
      <c r="F371" s="50" t="str">
        <f t="shared" si="34"/>
        <v>=</v>
      </c>
      <c r="G371" s="52">
        <v>17167</v>
      </c>
      <c r="H371" s="53" t="s">
        <v>818</v>
      </c>
      <c r="I371" s="53" t="s">
        <v>1106</v>
      </c>
      <c r="J371" s="53" t="s">
        <v>1107</v>
      </c>
      <c r="K371" s="54">
        <v>1997</v>
      </c>
      <c r="L371" s="64" t="s">
        <v>228</v>
      </c>
      <c r="M371" s="55" t="s">
        <v>52</v>
      </c>
      <c r="N371" s="56">
        <v>4</v>
      </c>
      <c r="O371" s="57">
        <v>524</v>
      </c>
      <c r="P371" s="57" t="str">
        <f>IFERROR( VLOOKUP($G371,Liga16_1!$B:$Q,16,0), "")</f>
        <v/>
      </c>
      <c r="Q371" s="58">
        <f t="shared" si="35"/>
        <v>524</v>
      </c>
      <c r="R371" s="59">
        <f t="shared" si="37"/>
        <v>524</v>
      </c>
      <c r="S371" s="60" t="s">
        <v>216</v>
      </c>
      <c r="T371" s="61" t="s">
        <v>216</v>
      </c>
      <c r="U371" s="61" t="s">
        <v>216</v>
      </c>
      <c r="V371" s="61" t="s">
        <v>216</v>
      </c>
      <c r="W371" s="61" t="s">
        <v>216</v>
      </c>
      <c r="X371" s="61" t="s">
        <v>216</v>
      </c>
      <c r="Y371" s="61" t="s">
        <v>216</v>
      </c>
      <c r="Z371" s="61" t="s">
        <v>216</v>
      </c>
      <c r="AA371" s="61" t="s">
        <v>216</v>
      </c>
      <c r="AB371" s="62" t="s">
        <v>216</v>
      </c>
      <c r="AC371" s="63"/>
      <c r="AD371" s="62" t="s">
        <v>216</v>
      </c>
      <c r="AE371" s="62" t="s">
        <v>216</v>
      </c>
      <c r="AF371" s="67" t="s">
        <v>216</v>
      </c>
      <c r="AG371" s="62" t="s">
        <v>216</v>
      </c>
      <c r="AH371" s="62" t="s">
        <v>216</v>
      </c>
      <c r="AI371" s="62" t="s">
        <v>216</v>
      </c>
      <c r="AJ371" s="62" t="s">
        <v>216</v>
      </c>
      <c r="AK371" s="62" t="s">
        <v>216</v>
      </c>
      <c r="AL371" s="62" t="s">
        <v>216</v>
      </c>
      <c r="AM371" s="62" t="s">
        <v>216</v>
      </c>
      <c r="AN371" s="62" t="s">
        <v>216</v>
      </c>
      <c r="AO371" s="63" t="s">
        <v>216</v>
      </c>
    </row>
    <row r="372" spans="1:41">
      <c r="A372" s="48">
        <f t="shared" si="32"/>
        <v>370</v>
      </c>
      <c r="B372" s="49">
        <v>381</v>
      </c>
      <c r="C372" s="50">
        <f t="shared" si="33"/>
        <v>11</v>
      </c>
      <c r="D372" s="49">
        <f>COUNTIF($L$3:$L372,$L372)</f>
        <v>47</v>
      </c>
      <c r="E372" s="51">
        <v>48</v>
      </c>
      <c r="F372" s="50">
        <f t="shared" si="34"/>
        <v>1</v>
      </c>
      <c r="G372" s="52">
        <v>10056</v>
      </c>
      <c r="H372" s="53" t="s">
        <v>697</v>
      </c>
      <c r="I372" s="53" t="s">
        <v>1130</v>
      </c>
      <c r="J372" s="53" t="s">
        <v>1107</v>
      </c>
      <c r="K372" s="54">
        <v>1963</v>
      </c>
      <c r="L372" s="64" t="s">
        <v>234</v>
      </c>
      <c r="M372" s="55" t="s">
        <v>52</v>
      </c>
      <c r="N372" s="56">
        <v>4</v>
      </c>
      <c r="O372" s="57">
        <v>504.5</v>
      </c>
      <c r="P372" s="57" t="str">
        <f>IFERROR( VLOOKUP($G372,Liga16_1!$B:$Q,16,0), "")</f>
        <v/>
      </c>
      <c r="Q372" s="58">
        <f t="shared" si="35"/>
        <v>523.5</v>
      </c>
      <c r="R372" s="59">
        <f t="shared" si="37"/>
        <v>504.5</v>
      </c>
      <c r="S372" s="60" t="s">
        <v>216</v>
      </c>
      <c r="T372" s="61">
        <v>-16</v>
      </c>
      <c r="U372" s="61">
        <v>-10</v>
      </c>
      <c r="V372" s="61" t="s">
        <v>216</v>
      </c>
      <c r="W372" s="61" t="s">
        <v>216</v>
      </c>
      <c r="X372" s="61" t="s">
        <v>216</v>
      </c>
      <c r="Y372" s="61" t="s">
        <v>216</v>
      </c>
      <c r="Z372" s="61" t="s">
        <v>216</v>
      </c>
      <c r="AA372" s="61">
        <v>4</v>
      </c>
      <c r="AB372" s="62">
        <v>9</v>
      </c>
      <c r="AC372" s="63"/>
      <c r="AD372" s="62" t="s">
        <v>216</v>
      </c>
      <c r="AE372" s="62" t="s">
        <v>216</v>
      </c>
      <c r="AF372" s="67" t="s">
        <v>216</v>
      </c>
      <c r="AG372" s="62" t="s">
        <v>216</v>
      </c>
      <c r="AH372" s="62" t="s">
        <v>216</v>
      </c>
      <c r="AI372" s="62" t="s">
        <v>216</v>
      </c>
      <c r="AJ372" s="62" t="s">
        <v>216</v>
      </c>
      <c r="AK372" s="62" t="s">
        <v>216</v>
      </c>
      <c r="AL372" s="62">
        <v>10</v>
      </c>
      <c r="AM372" s="62" t="s">
        <v>216</v>
      </c>
      <c r="AN372" s="62" t="s">
        <v>216</v>
      </c>
      <c r="AO372" s="63" t="s">
        <v>216</v>
      </c>
    </row>
    <row r="373" spans="1:41">
      <c r="A373" s="48">
        <f t="shared" si="32"/>
        <v>371</v>
      </c>
      <c r="B373" s="49">
        <v>371</v>
      </c>
      <c r="C373" s="50" t="str">
        <f t="shared" si="33"/>
        <v>=</v>
      </c>
      <c r="D373" s="49">
        <f>COUNTIF($L$3:$L373,$L373)</f>
        <v>37</v>
      </c>
      <c r="E373" s="51">
        <v>37</v>
      </c>
      <c r="F373" s="50" t="str">
        <f t="shared" si="34"/>
        <v>=</v>
      </c>
      <c r="G373" s="52">
        <v>6819</v>
      </c>
      <c r="H373" s="53" t="s">
        <v>887</v>
      </c>
      <c r="I373" s="53" t="s">
        <v>1131</v>
      </c>
      <c r="J373" s="53" t="s">
        <v>1107</v>
      </c>
      <c r="K373" s="54">
        <v>1970</v>
      </c>
      <c r="L373" s="64" t="s">
        <v>232</v>
      </c>
      <c r="M373" s="55" t="s">
        <v>52</v>
      </c>
      <c r="N373" s="56">
        <v>4</v>
      </c>
      <c r="O373" s="57">
        <v>487</v>
      </c>
      <c r="P373" s="57">
        <f>IFERROR( VLOOKUP($G373,Liga16_1!$B:$Q,16,0), "")</f>
        <v>560</v>
      </c>
      <c r="Q373" s="58">
        <f t="shared" si="35"/>
        <v>523.5</v>
      </c>
      <c r="R373" s="59">
        <f t="shared" si="37"/>
        <v>523.5</v>
      </c>
      <c r="S373" s="60" t="s">
        <v>216</v>
      </c>
      <c r="T373" s="61" t="s">
        <v>216</v>
      </c>
      <c r="U373" s="61" t="s">
        <v>216</v>
      </c>
      <c r="V373" s="61" t="s">
        <v>216</v>
      </c>
      <c r="W373" s="61" t="s">
        <v>216</v>
      </c>
      <c r="X373" s="61" t="s">
        <v>216</v>
      </c>
      <c r="Y373" s="61" t="s">
        <v>216</v>
      </c>
      <c r="Z373" s="61" t="s">
        <v>216</v>
      </c>
      <c r="AA373" s="61" t="s">
        <v>216</v>
      </c>
      <c r="AB373" s="62" t="s">
        <v>216</v>
      </c>
      <c r="AC373" s="63"/>
      <c r="AD373" s="62" t="s">
        <v>216</v>
      </c>
      <c r="AE373" s="62" t="s">
        <v>216</v>
      </c>
      <c r="AF373" s="67" t="s">
        <v>216</v>
      </c>
      <c r="AG373" s="62" t="s">
        <v>216</v>
      </c>
      <c r="AH373" s="62" t="s">
        <v>216</v>
      </c>
      <c r="AI373" s="62" t="s">
        <v>216</v>
      </c>
      <c r="AJ373" s="62" t="s">
        <v>216</v>
      </c>
      <c r="AK373" s="62" t="s">
        <v>216</v>
      </c>
      <c r="AL373" s="62" t="s">
        <v>216</v>
      </c>
      <c r="AM373" s="62" t="s">
        <v>216</v>
      </c>
      <c r="AN373" s="62" t="s">
        <v>216</v>
      </c>
      <c r="AO373" s="63" t="s">
        <v>216</v>
      </c>
    </row>
    <row r="374" spans="1:41">
      <c r="A374" s="48">
        <f t="shared" si="32"/>
        <v>372</v>
      </c>
      <c r="B374" s="49">
        <v>373</v>
      </c>
      <c r="C374" s="50">
        <f t="shared" si="33"/>
        <v>1</v>
      </c>
      <c r="D374" s="49">
        <f>COUNTIF($L$3:$L374,$L374)</f>
        <v>3</v>
      </c>
      <c r="E374" s="51">
        <v>3</v>
      </c>
      <c r="F374" s="50" t="str">
        <f t="shared" si="34"/>
        <v>=</v>
      </c>
      <c r="G374" s="52">
        <v>6642</v>
      </c>
      <c r="H374" s="53" t="s">
        <v>497</v>
      </c>
      <c r="I374" s="53" t="s">
        <v>1218</v>
      </c>
      <c r="J374" s="53" t="s">
        <v>1107</v>
      </c>
      <c r="K374" s="54">
        <v>-1</v>
      </c>
      <c r="L374" s="64" t="s">
        <v>238</v>
      </c>
      <c r="M374" s="55" t="s">
        <v>52</v>
      </c>
      <c r="N374" s="56">
        <v>4</v>
      </c>
      <c r="O374" s="57">
        <v>487.5</v>
      </c>
      <c r="P374" s="57">
        <f>IFERROR( VLOOKUP($G374,Liga16_1!$B:$Q,16,0), "")</f>
        <v>467</v>
      </c>
      <c r="Q374" s="58">
        <f t="shared" si="35"/>
        <v>522.25</v>
      </c>
      <c r="R374" s="59">
        <f t="shared" si="37"/>
        <v>477.25</v>
      </c>
      <c r="S374" s="60" t="s">
        <v>216</v>
      </c>
      <c r="T374" s="61" t="s">
        <v>216</v>
      </c>
      <c r="U374" s="61" t="s">
        <v>216</v>
      </c>
      <c r="V374" s="61" t="s">
        <v>216</v>
      </c>
      <c r="W374" s="61" t="s">
        <v>216</v>
      </c>
      <c r="X374" s="61" t="s">
        <v>216</v>
      </c>
      <c r="Y374" s="61" t="s">
        <v>216</v>
      </c>
      <c r="Z374" s="61" t="s">
        <v>216</v>
      </c>
      <c r="AA374" s="61" t="s">
        <v>216</v>
      </c>
      <c r="AB374" s="62" t="s">
        <v>216</v>
      </c>
      <c r="AC374" s="63"/>
      <c r="AD374" s="62" t="s">
        <v>216</v>
      </c>
      <c r="AE374" s="62" t="s">
        <v>216</v>
      </c>
      <c r="AF374" s="67" t="s">
        <v>216</v>
      </c>
      <c r="AG374" s="62" t="s">
        <v>216</v>
      </c>
      <c r="AH374" s="62" t="s">
        <v>216</v>
      </c>
      <c r="AI374" s="62" t="s">
        <v>216</v>
      </c>
      <c r="AJ374" s="62" t="s">
        <v>216</v>
      </c>
      <c r="AK374" s="62" t="s">
        <v>216</v>
      </c>
      <c r="AL374" s="62" t="s">
        <v>216</v>
      </c>
      <c r="AM374" s="62" t="s">
        <v>216</v>
      </c>
      <c r="AN374" s="62">
        <v>45</v>
      </c>
      <c r="AO374" s="63" t="s">
        <v>216</v>
      </c>
    </row>
    <row r="375" spans="1:41">
      <c r="A375" s="48">
        <f t="shared" si="32"/>
        <v>373</v>
      </c>
      <c r="B375" s="49">
        <v>372</v>
      </c>
      <c r="C375" s="50">
        <f t="shared" si="33"/>
        <v>-1</v>
      </c>
      <c r="D375" s="49">
        <f>COUNTIF($L$3:$L375,$L375)</f>
        <v>15</v>
      </c>
      <c r="E375" s="51">
        <v>15</v>
      </c>
      <c r="F375" s="50" t="str">
        <f t="shared" si="34"/>
        <v>=</v>
      </c>
      <c r="G375" s="52">
        <v>19434</v>
      </c>
      <c r="H375" s="53" t="s">
        <v>938</v>
      </c>
      <c r="I375" s="53" t="s">
        <v>1112</v>
      </c>
      <c r="J375" s="53" t="s">
        <v>1107</v>
      </c>
      <c r="K375" s="54">
        <v>2001</v>
      </c>
      <c r="L375" s="64" t="s">
        <v>225</v>
      </c>
      <c r="M375" s="55" t="s">
        <v>55</v>
      </c>
      <c r="N375" s="56">
        <v>4</v>
      </c>
      <c r="O375" s="57">
        <v>443.5</v>
      </c>
      <c r="P375" s="57">
        <f>IFERROR( VLOOKUP($G375,Liga16_1!$B:$Q,16,0), "")</f>
        <v>525</v>
      </c>
      <c r="Q375" s="58">
        <f t="shared" si="35"/>
        <v>521.25</v>
      </c>
      <c r="R375" s="59">
        <f t="shared" si="37"/>
        <v>484.25</v>
      </c>
      <c r="S375" s="60" t="s">
        <v>216</v>
      </c>
      <c r="T375" s="61" t="s">
        <v>216</v>
      </c>
      <c r="U375" s="61" t="s">
        <v>216</v>
      </c>
      <c r="V375" s="61">
        <v>-10</v>
      </c>
      <c r="W375" s="61" t="s">
        <v>216</v>
      </c>
      <c r="X375" s="61">
        <v>6</v>
      </c>
      <c r="Y375" s="61">
        <v>-4</v>
      </c>
      <c r="Z375" s="61">
        <v>-10</v>
      </c>
      <c r="AA375" s="61" t="s">
        <v>216</v>
      </c>
      <c r="AB375" s="62">
        <v>-1</v>
      </c>
      <c r="AC375" s="63"/>
      <c r="AD375" s="62" t="s">
        <v>216</v>
      </c>
      <c r="AE375" s="62" t="s">
        <v>216</v>
      </c>
      <c r="AF375" s="67" t="s">
        <v>216</v>
      </c>
      <c r="AG375" s="62" t="s">
        <v>216</v>
      </c>
      <c r="AH375" s="62">
        <v>25</v>
      </c>
      <c r="AI375" s="62">
        <v>13</v>
      </c>
      <c r="AJ375" s="62" t="s">
        <v>216</v>
      </c>
      <c r="AK375" s="62" t="s">
        <v>216</v>
      </c>
      <c r="AL375" s="62" t="s">
        <v>216</v>
      </c>
      <c r="AM375" s="62" t="s">
        <v>216</v>
      </c>
      <c r="AN375" s="62" t="s">
        <v>216</v>
      </c>
      <c r="AO375" s="63" t="s">
        <v>216</v>
      </c>
    </row>
    <row r="376" spans="1:41">
      <c r="A376" s="48">
        <f t="shared" si="32"/>
        <v>374</v>
      </c>
      <c r="B376" s="49">
        <v>384</v>
      </c>
      <c r="C376" s="50">
        <f t="shared" si="33"/>
        <v>10</v>
      </c>
      <c r="D376" s="49">
        <f>COUNTIF($L$3:$L376,$L376)</f>
        <v>48</v>
      </c>
      <c r="E376" s="51">
        <v>49</v>
      </c>
      <c r="F376" s="50">
        <f t="shared" si="34"/>
        <v>1</v>
      </c>
      <c r="G376" s="52">
        <v>22014</v>
      </c>
      <c r="H376" s="53" t="s">
        <v>760</v>
      </c>
      <c r="I376" s="53" t="s">
        <v>1123</v>
      </c>
      <c r="J376" s="53" t="s">
        <v>1107</v>
      </c>
      <c r="K376" s="54">
        <v>1958</v>
      </c>
      <c r="L376" s="64" t="s">
        <v>234</v>
      </c>
      <c r="M376" s="55" t="s">
        <v>52</v>
      </c>
      <c r="N376" s="56">
        <v>4</v>
      </c>
      <c r="O376" s="57">
        <v>487</v>
      </c>
      <c r="P376" s="57" t="str">
        <f>IFERROR( VLOOKUP($G376,Liga16_1!$B:$Q,16,0), "")</f>
        <v/>
      </c>
      <c r="Q376" s="58">
        <f t="shared" si="35"/>
        <v>521</v>
      </c>
      <c r="R376" s="59">
        <f t="shared" si="37"/>
        <v>487</v>
      </c>
      <c r="S376" s="60" t="s">
        <v>216</v>
      </c>
      <c r="T376" s="61" t="s">
        <v>216</v>
      </c>
      <c r="U376" s="61">
        <v>-13</v>
      </c>
      <c r="V376" s="61" t="s">
        <v>216</v>
      </c>
      <c r="W376" s="61" t="s">
        <v>216</v>
      </c>
      <c r="X376" s="61" t="s">
        <v>216</v>
      </c>
      <c r="Y376" s="61" t="s">
        <v>216</v>
      </c>
      <c r="Z376" s="61" t="s">
        <v>216</v>
      </c>
      <c r="AA376" s="61" t="s">
        <v>216</v>
      </c>
      <c r="AB376" s="62">
        <v>11</v>
      </c>
      <c r="AC376" s="63"/>
      <c r="AD376" s="62" t="s">
        <v>216</v>
      </c>
      <c r="AE376" s="62" t="s">
        <v>216</v>
      </c>
      <c r="AF376" s="67" t="s">
        <v>216</v>
      </c>
      <c r="AG376" s="62" t="s">
        <v>216</v>
      </c>
      <c r="AH376" s="62" t="s">
        <v>216</v>
      </c>
      <c r="AI376" s="62" t="s">
        <v>216</v>
      </c>
      <c r="AJ376" s="62" t="s">
        <v>216</v>
      </c>
      <c r="AK376" s="62" t="s">
        <v>216</v>
      </c>
      <c r="AL376" s="62">
        <v>23</v>
      </c>
      <c r="AM376" s="62" t="s">
        <v>216</v>
      </c>
      <c r="AN376" s="62" t="s">
        <v>216</v>
      </c>
      <c r="AO376" s="63" t="s">
        <v>216</v>
      </c>
    </row>
    <row r="377" spans="1:41">
      <c r="A377" s="48">
        <f t="shared" si="32"/>
        <v>375</v>
      </c>
      <c r="B377" s="49">
        <v>378</v>
      </c>
      <c r="C377" s="50">
        <f t="shared" si="33"/>
        <v>3</v>
      </c>
      <c r="D377" s="49">
        <f>COUNTIF($L$3:$L377,$L377)</f>
        <v>80</v>
      </c>
      <c r="E377" s="51">
        <v>81</v>
      </c>
      <c r="F377" s="50">
        <f t="shared" si="34"/>
        <v>1</v>
      </c>
      <c r="G377" s="52">
        <v>50539</v>
      </c>
      <c r="H377" s="53" t="s">
        <v>614</v>
      </c>
      <c r="I377" s="53" t="s">
        <v>1119</v>
      </c>
      <c r="J377" s="53" t="s">
        <v>1107</v>
      </c>
      <c r="K377" s="54">
        <v>1979</v>
      </c>
      <c r="L377" s="64" t="s">
        <v>230</v>
      </c>
      <c r="M377" s="55" t="s">
        <v>52</v>
      </c>
      <c r="N377" s="56">
        <v>4</v>
      </c>
      <c r="O377" s="57">
        <v>478.5</v>
      </c>
      <c r="P377" s="57">
        <f>IFERROR( VLOOKUP($G377,Liga16_1!$B:$Q,16,0), "")</f>
        <v>519</v>
      </c>
      <c r="Q377" s="58">
        <f t="shared" si="35"/>
        <v>520.75</v>
      </c>
      <c r="R377" s="59">
        <f t="shared" si="37"/>
        <v>498.75</v>
      </c>
      <c r="S377" s="60" t="s">
        <v>216</v>
      </c>
      <c r="T377" s="61" t="s">
        <v>216</v>
      </c>
      <c r="U377" s="61" t="s">
        <v>216</v>
      </c>
      <c r="V377" s="61" t="s">
        <v>216</v>
      </c>
      <c r="W377" s="61" t="s">
        <v>216</v>
      </c>
      <c r="X377" s="61" t="s">
        <v>216</v>
      </c>
      <c r="Y377" s="61" t="s">
        <v>216</v>
      </c>
      <c r="Z377" s="61" t="s">
        <v>216</v>
      </c>
      <c r="AA377" s="61" t="s">
        <v>216</v>
      </c>
      <c r="AB377" s="62">
        <v>4</v>
      </c>
      <c r="AC377" s="63"/>
      <c r="AD377" s="62" t="s">
        <v>216</v>
      </c>
      <c r="AE377" s="62" t="s">
        <v>216</v>
      </c>
      <c r="AF377" s="67" t="s">
        <v>216</v>
      </c>
      <c r="AG377" s="62" t="s">
        <v>216</v>
      </c>
      <c r="AH377" s="62" t="s">
        <v>216</v>
      </c>
      <c r="AI377" s="62" t="s">
        <v>216</v>
      </c>
      <c r="AJ377" s="62">
        <v>18</v>
      </c>
      <c r="AK377" s="62" t="s">
        <v>216</v>
      </c>
      <c r="AL377" s="62" t="s">
        <v>216</v>
      </c>
      <c r="AM377" s="62" t="s">
        <v>216</v>
      </c>
      <c r="AN377" s="62" t="s">
        <v>216</v>
      </c>
      <c r="AO377" s="63" t="s">
        <v>216</v>
      </c>
    </row>
    <row r="378" spans="1:41">
      <c r="A378" s="48">
        <f t="shared" si="32"/>
        <v>376</v>
      </c>
      <c r="B378" s="49">
        <v>376</v>
      </c>
      <c r="C378" s="50" t="str">
        <f t="shared" si="33"/>
        <v>=</v>
      </c>
      <c r="D378" s="49">
        <f>COUNTIF($L$3:$L378,$L378)</f>
        <v>6</v>
      </c>
      <c r="E378" s="51">
        <v>6</v>
      </c>
      <c r="F378" s="50" t="str">
        <f t="shared" si="34"/>
        <v>=</v>
      </c>
      <c r="G378" s="52" t="s">
        <v>269</v>
      </c>
      <c r="H378" s="53" t="s">
        <v>1219</v>
      </c>
      <c r="I378" s="53" t="s">
        <v>1189</v>
      </c>
      <c r="J378" s="53" t="s">
        <v>1122</v>
      </c>
      <c r="K378" s="54">
        <v>2005</v>
      </c>
      <c r="L378" s="64" t="s">
        <v>222</v>
      </c>
      <c r="M378" s="55" t="s">
        <v>52</v>
      </c>
      <c r="N378" s="56">
        <v>4</v>
      </c>
      <c r="O378" s="57">
        <v>520</v>
      </c>
      <c r="P378" s="57" t="str">
        <f>IFERROR( VLOOKUP($G378,Liga16_1!$B:$Q,16,0), "")</f>
        <v/>
      </c>
      <c r="Q378" s="58">
        <f t="shared" si="35"/>
        <v>520</v>
      </c>
      <c r="R378" s="59">
        <f t="shared" si="37"/>
        <v>520</v>
      </c>
      <c r="S378" s="60" t="s">
        <v>216</v>
      </c>
      <c r="T378" s="61" t="s">
        <v>216</v>
      </c>
      <c r="U378" s="61" t="s">
        <v>216</v>
      </c>
      <c r="V378" s="61" t="s">
        <v>216</v>
      </c>
      <c r="W378" s="61" t="s">
        <v>216</v>
      </c>
      <c r="X378" s="61" t="s">
        <v>216</v>
      </c>
      <c r="Y378" s="61">
        <v>20</v>
      </c>
      <c r="Z378" s="61" t="s">
        <v>216</v>
      </c>
      <c r="AA378" s="61" t="s">
        <v>216</v>
      </c>
      <c r="AB378" s="62" t="s">
        <v>216</v>
      </c>
      <c r="AC378" s="63"/>
      <c r="AD378" s="62" t="s">
        <v>216</v>
      </c>
      <c r="AE378" s="62" t="s">
        <v>216</v>
      </c>
      <c r="AF378" s="67" t="s">
        <v>216</v>
      </c>
      <c r="AG378" s="62" t="s">
        <v>216</v>
      </c>
      <c r="AH378" s="62" t="s">
        <v>216</v>
      </c>
      <c r="AI378" s="62" t="s">
        <v>216</v>
      </c>
      <c r="AJ378" s="62" t="s">
        <v>216</v>
      </c>
      <c r="AK378" s="62" t="s">
        <v>216</v>
      </c>
      <c r="AL378" s="62" t="s">
        <v>216</v>
      </c>
      <c r="AM378" s="62" t="s">
        <v>216</v>
      </c>
      <c r="AN378" s="62" t="s">
        <v>216</v>
      </c>
      <c r="AO378" s="63" t="s">
        <v>216</v>
      </c>
    </row>
    <row r="379" spans="1:41">
      <c r="A379" s="48">
        <f t="shared" si="32"/>
        <v>377</v>
      </c>
      <c r="B379" s="49">
        <v>377</v>
      </c>
      <c r="C379" s="50" t="str">
        <f t="shared" si="33"/>
        <v>=</v>
      </c>
      <c r="D379" s="49">
        <f>COUNTIF($L$3:$L379,$L379)</f>
        <v>20</v>
      </c>
      <c r="E379" s="51">
        <v>20</v>
      </c>
      <c r="F379" s="50" t="str">
        <f t="shared" si="34"/>
        <v>=</v>
      </c>
      <c r="G379" s="52">
        <v>18708</v>
      </c>
      <c r="H379" s="53" t="s">
        <v>789</v>
      </c>
      <c r="I379" s="53" t="s">
        <v>1130</v>
      </c>
      <c r="J379" s="53" t="s">
        <v>1107</v>
      </c>
      <c r="K379" s="54">
        <v>1957</v>
      </c>
      <c r="L379" s="64" t="s">
        <v>237</v>
      </c>
      <c r="M379" s="55" t="s">
        <v>52</v>
      </c>
      <c r="N379" s="56">
        <v>4</v>
      </c>
      <c r="O379" s="57">
        <v>518</v>
      </c>
      <c r="P379" s="57" t="str">
        <f>IFERROR( VLOOKUP($G379,Liga16_1!$B:$Q,16,0), "")</f>
        <v/>
      </c>
      <c r="Q379" s="58">
        <f t="shared" si="35"/>
        <v>518</v>
      </c>
      <c r="R379" s="59">
        <f t="shared" si="37"/>
        <v>518</v>
      </c>
      <c r="S379" s="60">
        <v>-29</v>
      </c>
      <c r="T379" s="61" t="s">
        <v>216</v>
      </c>
      <c r="U379" s="61" t="s">
        <v>216</v>
      </c>
      <c r="V379" s="61" t="s">
        <v>216</v>
      </c>
      <c r="W379" s="61">
        <v>-1</v>
      </c>
      <c r="X379" s="61" t="s">
        <v>216</v>
      </c>
      <c r="Y379" s="61" t="s">
        <v>216</v>
      </c>
      <c r="Z379" s="61" t="s">
        <v>216</v>
      </c>
      <c r="AA379" s="61" t="s">
        <v>216</v>
      </c>
      <c r="AB379" s="62" t="s">
        <v>216</v>
      </c>
      <c r="AC379" s="63"/>
      <c r="AD379" s="62" t="s">
        <v>216</v>
      </c>
      <c r="AE379" s="62" t="s">
        <v>216</v>
      </c>
      <c r="AF379" s="67" t="s">
        <v>216</v>
      </c>
      <c r="AG379" s="62" t="s">
        <v>216</v>
      </c>
      <c r="AH379" s="62" t="s">
        <v>216</v>
      </c>
      <c r="AI379" s="62" t="s">
        <v>216</v>
      </c>
      <c r="AJ379" s="62" t="s">
        <v>216</v>
      </c>
      <c r="AK379" s="62" t="s">
        <v>216</v>
      </c>
      <c r="AL379" s="62" t="s">
        <v>216</v>
      </c>
      <c r="AM379" s="62" t="s">
        <v>216</v>
      </c>
      <c r="AN379" s="62" t="s">
        <v>216</v>
      </c>
      <c r="AO379" s="63" t="s">
        <v>216</v>
      </c>
    </row>
    <row r="380" spans="1:41">
      <c r="A380" s="48">
        <f t="shared" si="32"/>
        <v>378</v>
      </c>
      <c r="B380" s="49">
        <v>392</v>
      </c>
      <c r="C380" s="50">
        <f t="shared" si="33"/>
        <v>14</v>
      </c>
      <c r="D380" s="49">
        <f>COUNTIF($L$3:$L380,$L380)</f>
        <v>1</v>
      </c>
      <c r="E380" s="51">
        <v>1</v>
      </c>
      <c r="F380" s="50" t="str">
        <f t="shared" si="34"/>
        <v>=</v>
      </c>
      <c r="G380" s="52">
        <v>22264</v>
      </c>
      <c r="H380" s="53" t="s">
        <v>976</v>
      </c>
      <c r="I380" s="53" t="s">
        <v>1112</v>
      </c>
      <c r="J380" s="53" t="s">
        <v>1107</v>
      </c>
      <c r="K380" s="54">
        <v>2004</v>
      </c>
      <c r="L380" s="64" t="s">
        <v>221</v>
      </c>
      <c r="M380" s="55" t="s">
        <v>55</v>
      </c>
      <c r="N380" s="56">
        <v>4</v>
      </c>
      <c r="O380" s="57">
        <v>375</v>
      </c>
      <c r="P380" s="57">
        <f>IFERROR( VLOOKUP($G380,Liga16_1!$B:$Q,16,0), "")</f>
        <v>429</v>
      </c>
      <c r="Q380" s="58">
        <f t="shared" si="35"/>
        <v>517</v>
      </c>
      <c r="R380" s="59">
        <f t="shared" si="37"/>
        <v>402</v>
      </c>
      <c r="S380" s="60" t="s">
        <v>216</v>
      </c>
      <c r="T380" s="61">
        <v>8</v>
      </c>
      <c r="U380" s="61" t="s">
        <v>216</v>
      </c>
      <c r="V380" s="61">
        <v>8</v>
      </c>
      <c r="W380" s="61" t="s">
        <v>216</v>
      </c>
      <c r="X380" s="61" t="s">
        <v>216</v>
      </c>
      <c r="Y380" s="61">
        <v>-9</v>
      </c>
      <c r="Z380" s="61">
        <v>16</v>
      </c>
      <c r="AA380" s="61" t="s">
        <v>216</v>
      </c>
      <c r="AB380" s="62">
        <v>15</v>
      </c>
      <c r="AC380" s="63"/>
      <c r="AD380" s="62" t="s">
        <v>216</v>
      </c>
      <c r="AE380" s="62" t="s">
        <v>216</v>
      </c>
      <c r="AF380" s="67">
        <v>69</v>
      </c>
      <c r="AG380" s="62">
        <v>13</v>
      </c>
      <c r="AH380" s="62">
        <v>18</v>
      </c>
      <c r="AI380" s="62" t="s">
        <v>216</v>
      </c>
      <c r="AJ380" s="62" t="s">
        <v>216</v>
      </c>
      <c r="AK380" s="62" t="s">
        <v>216</v>
      </c>
      <c r="AL380" s="62" t="s">
        <v>216</v>
      </c>
      <c r="AM380" s="62" t="s">
        <v>216</v>
      </c>
      <c r="AN380" s="62" t="s">
        <v>216</v>
      </c>
      <c r="AO380" s="63" t="s">
        <v>216</v>
      </c>
    </row>
    <row r="381" spans="1:41">
      <c r="A381" s="48">
        <f t="shared" si="32"/>
        <v>379</v>
      </c>
      <c r="B381" s="49">
        <v>379</v>
      </c>
      <c r="C381" s="50" t="str">
        <f t="shared" si="33"/>
        <v>=</v>
      </c>
      <c r="D381" s="49">
        <f>COUNTIF($L$3:$L381,$L381)</f>
        <v>81</v>
      </c>
      <c r="E381" s="51">
        <v>82</v>
      </c>
      <c r="F381" s="50">
        <f t="shared" si="34"/>
        <v>1</v>
      </c>
      <c r="G381" s="52">
        <v>50232</v>
      </c>
      <c r="H381" s="53" t="s">
        <v>572</v>
      </c>
      <c r="I381" s="53" t="s">
        <v>1191</v>
      </c>
      <c r="J381" s="53" t="s">
        <v>1107</v>
      </c>
      <c r="K381" s="54">
        <v>1990</v>
      </c>
      <c r="L381" s="64" t="s">
        <v>230</v>
      </c>
      <c r="M381" s="55" t="s">
        <v>52</v>
      </c>
      <c r="N381" s="56">
        <v>4</v>
      </c>
      <c r="O381" s="57">
        <v>516</v>
      </c>
      <c r="P381" s="57" t="str">
        <f>IFERROR( VLOOKUP($G381,Liga16_1!$B:$Q,16,0), "")</f>
        <v/>
      </c>
      <c r="Q381" s="58">
        <f t="shared" si="35"/>
        <v>516</v>
      </c>
      <c r="R381" s="59">
        <f t="shared" si="37"/>
        <v>516</v>
      </c>
      <c r="S381" s="60" t="s">
        <v>216</v>
      </c>
      <c r="T381" s="61" t="s">
        <v>216</v>
      </c>
      <c r="U381" s="61" t="s">
        <v>216</v>
      </c>
      <c r="V381" s="61" t="s">
        <v>216</v>
      </c>
      <c r="W381" s="61" t="s">
        <v>216</v>
      </c>
      <c r="X381" s="61" t="s">
        <v>216</v>
      </c>
      <c r="Y381" s="61" t="s">
        <v>216</v>
      </c>
      <c r="Z381" s="61" t="s">
        <v>216</v>
      </c>
      <c r="AA381" s="61" t="s">
        <v>216</v>
      </c>
      <c r="AB381" s="62" t="s">
        <v>216</v>
      </c>
      <c r="AC381" s="63"/>
      <c r="AD381" s="62" t="s">
        <v>216</v>
      </c>
      <c r="AE381" s="62" t="s">
        <v>216</v>
      </c>
      <c r="AF381" s="67" t="s">
        <v>216</v>
      </c>
      <c r="AG381" s="62" t="s">
        <v>216</v>
      </c>
      <c r="AH381" s="62" t="s">
        <v>216</v>
      </c>
      <c r="AI381" s="62" t="s">
        <v>216</v>
      </c>
      <c r="AJ381" s="62" t="s">
        <v>216</v>
      </c>
      <c r="AK381" s="62" t="s">
        <v>216</v>
      </c>
      <c r="AL381" s="62" t="s">
        <v>216</v>
      </c>
      <c r="AM381" s="62" t="s">
        <v>216</v>
      </c>
      <c r="AN381" s="62" t="s">
        <v>216</v>
      </c>
      <c r="AO381" s="63" t="s">
        <v>216</v>
      </c>
    </row>
    <row r="382" spans="1:41">
      <c r="A382" s="48">
        <f t="shared" si="32"/>
        <v>380</v>
      </c>
      <c r="B382" s="49">
        <v>375</v>
      </c>
      <c r="C382" s="50">
        <f t="shared" si="33"/>
        <v>-5</v>
      </c>
      <c r="D382" s="49">
        <f>COUNTIF($L$3:$L382,$L382)</f>
        <v>11</v>
      </c>
      <c r="E382" s="51">
        <v>11</v>
      </c>
      <c r="F382" s="50" t="str">
        <f t="shared" si="34"/>
        <v>=</v>
      </c>
      <c r="G382" s="52">
        <v>190</v>
      </c>
      <c r="H382" s="53" t="s">
        <v>1220</v>
      </c>
      <c r="I382" s="53" t="s">
        <v>1123</v>
      </c>
      <c r="J382" s="53" t="s">
        <v>1107</v>
      </c>
      <c r="K382" s="54">
        <v>1949</v>
      </c>
      <c r="L382" s="64" t="s">
        <v>235</v>
      </c>
      <c r="M382" s="55" t="s">
        <v>52</v>
      </c>
      <c r="N382" s="56">
        <v>4</v>
      </c>
      <c r="O382" s="57"/>
      <c r="P382" s="57" t="str">
        <f>IFERROR( VLOOKUP($G382,Liga16_1!$B:$Q,16,0), "")</f>
        <v/>
      </c>
      <c r="Q382" s="58">
        <f t="shared" si="35"/>
        <v>516</v>
      </c>
      <c r="R382" s="59">
        <v>500</v>
      </c>
      <c r="S382" s="60" t="s">
        <v>216</v>
      </c>
      <c r="T382" s="61" t="s">
        <v>216</v>
      </c>
      <c r="U382" s="61" t="s">
        <v>216</v>
      </c>
      <c r="V382" s="61" t="s">
        <v>216</v>
      </c>
      <c r="W382" s="61" t="s">
        <v>216</v>
      </c>
      <c r="X382" s="61"/>
      <c r="Y382" s="61"/>
      <c r="Z382" s="61"/>
      <c r="AA382" s="61"/>
      <c r="AB382" s="62">
        <v>-5</v>
      </c>
      <c r="AC382" s="63"/>
      <c r="AD382" s="62" t="s">
        <v>216</v>
      </c>
      <c r="AE382" s="62" t="s">
        <v>216</v>
      </c>
      <c r="AF382" s="67" t="s">
        <v>216</v>
      </c>
      <c r="AG382" s="62" t="s">
        <v>216</v>
      </c>
      <c r="AH382" s="62" t="s">
        <v>216</v>
      </c>
      <c r="AI382" s="62" t="s">
        <v>216</v>
      </c>
      <c r="AJ382" s="62" t="s">
        <v>216</v>
      </c>
      <c r="AK382" s="62" t="s">
        <v>216</v>
      </c>
      <c r="AL382" s="62" t="s">
        <v>216</v>
      </c>
      <c r="AM382" s="62">
        <v>21</v>
      </c>
      <c r="AN382" s="62" t="s">
        <v>216</v>
      </c>
      <c r="AO382" s="63" t="s">
        <v>216</v>
      </c>
    </row>
    <row r="383" spans="1:41">
      <c r="A383" s="48">
        <f t="shared" si="32"/>
        <v>381</v>
      </c>
      <c r="B383" s="49">
        <v>382</v>
      </c>
      <c r="C383" s="50">
        <f t="shared" si="33"/>
        <v>1</v>
      </c>
      <c r="D383" s="49">
        <f>COUNTIF($L$3:$L383,$L383)</f>
        <v>82</v>
      </c>
      <c r="E383" s="51">
        <v>83</v>
      </c>
      <c r="F383" s="50">
        <f t="shared" si="34"/>
        <v>1</v>
      </c>
      <c r="G383" s="52">
        <v>24194</v>
      </c>
      <c r="H383" s="53" t="s">
        <v>1036</v>
      </c>
      <c r="I383" s="53" t="s">
        <v>1206</v>
      </c>
      <c r="J383" s="53" t="s">
        <v>1107</v>
      </c>
      <c r="K383" s="54">
        <v>1979</v>
      </c>
      <c r="L383" s="64" t="s">
        <v>230</v>
      </c>
      <c r="M383" s="55" t="s">
        <v>52</v>
      </c>
      <c r="N383" s="56">
        <v>4</v>
      </c>
      <c r="O383" s="57">
        <v>426</v>
      </c>
      <c r="P383" s="57">
        <f>IFERROR( VLOOKUP($G383,Liga16_1!$B:$Q,16,0), "")</f>
        <v>602</v>
      </c>
      <c r="Q383" s="58">
        <f t="shared" si="35"/>
        <v>516</v>
      </c>
      <c r="R383" s="59">
        <f t="shared" ref="R383:R414" si="38">AVERAGE(O383:P383)</f>
        <v>514</v>
      </c>
      <c r="S383" s="60">
        <v>-13</v>
      </c>
      <c r="T383" s="61" t="s">
        <v>216</v>
      </c>
      <c r="U383" s="61" t="s">
        <v>216</v>
      </c>
      <c r="V383" s="61" t="s">
        <v>216</v>
      </c>
      <c r="W383" s="61" t="s">
        <v>216</v>
      </c>
      <c r="X383" s="61" t="s">
        <v>216</v>
      </c>
      <c r="Y383" s="61" t="s">
        <v>216</v>
      </c>
      <c r="Z383" s="61" t="s">
        <v>216</v>
      </c>
      <c r="AA383" s="61">
        <v>15</v>
      </c>
      <c r="AB383" s="62">
        <v>2</v>
      </c>
      <c r="AC383" s="63"/>
      <c r="AD383" s="62" t="s">
        <v>216</v>
      </c>
      <c r="AE383" s="62" t="s">
        <v>216</v>
      </c>
      <c r="AF383" s="67" t="s">
        <v>216</v>
      </c>
      <c r="AG383" s="62" t="s">
        <v>216</v>
      </c>
      <c r="AH383" s="62" t="s">
        <v>216</v>
      </c>
      <c r="AI383" s="62" t="s">
        <v>216</v>
      </c>
      <c r="AJ383" s="62" t="s">
        <v>216</v>
      </c>
      <c r="AK383" s="62" t="s">
        <v>216</v>
      </c>
      <c r="AL383" s="62" t="s">
        <v>216</v>
      </c>
      <c r="AM383" s="62" t="s">
        <v>216</v>
      </c>
      <c r="AN383" s="62" t="s">
        <v>216</v>
      </c>
      <c r="AO383" s="63" t="s">
        <v>216</v>
      </c>
    </row>
    <row r="384" spans="1:41">
      <c r="A384" s="48">
        <f t="shared" si="32"/>
        <v>382</v>
      </c>
      <c r="B384" s="49">
        <v>380</v>
      </c>
      <c r="C384" s="50">
        <f t="shared" si="33"/>
        <v>-2</v>
      </c>
      <c r="D384" s="49">
        <f>COUNTIF($L$3:$L384,$L384)</f>
        <v>49</v>
      </c>
      <c r="E384" s="51">
        <v>47</v>
      </c>
      <c r="F384" s="50">
        <f t="shared" si="34"/>
        <v>-2</v>
      </c>
      <c r="G384" s="52">
        <v>7474</v>
      </c>
      <c r="H384" s="53" t="s">
        <v>1221</v>
      </c>
      <c r="I384" s="53" t="s">
        <v>1113</v>
      </c>
      <c r="J384" s="53" t="s">
        <v>1107</v>
      </c>
      <c r="K384" s="54">
        <v>1965</v>
      </c>
      <c r="L384" s="64" t="s">
        <v>234</v>
      </c>
      <c r="M384" s="55" t="s">
        <v>52</v>
      </c>
      <c r="N384" s="56">
        <v>4</v>
      </c>
      <c r="O384" s="57">
        <v>515</v>
      </c>
      <c r="P384" s="57" t="str">
        <f>IFERROR( VLOOKUP($G384,Liga16_1!$B:$Q,16,0), "")</f>
        <v/>
      </c>
      <c r="Q384" s="58">
        <f t="shared" si="35"/>
        <v>515</v>
      </c>
      <c r="R384" s="59">
        <f t="shared" si="38"/>
        <v>515</v>
      </c>
      <c r="S384" s="60" t="s">
        <v>216</v>
      </c>
      <c r="T384" s="61" t="s">
        <v>216</v>
      </c>
      <c r="U384" s="61" t="s">
        <v>216</v>
      </c>
      <c r="V384" s="61" t="s">
        <v>216</v>
      </c>
      <c r="W384" s="61" t="s">
        <v>216</v>
      </c>
      <c r="X384" s="61" t="s">
        <v>216</v>
      </c>
      <c r="Y384" s="61" t="s">
        <v>216</v>
      </c>
      <c r="Z384" s="61" t="s">
        <v>216</v>
      </c>
      <c r="AA384" s="61">
        <v>-34</v>
      </c>
      <c r="AB384" s="62" t="s">
        <v>216</v>
      </c>
      <c r="AC384" s="63"/>
      <c r="AD384" s="62" t="s">
        <v>216</v>
      </c>
      <c r="AE384" s="62" t="s">
        <v>216</v>
      </c>
      <c r="AF384" s="67" t="s">
        <v>216</v>
      </c>
      <c r="AG384" s="62" t="s">
        <v>216</v>
      </c>
      <c r="AH384" s="62" t="s">
        <v>216</v>
      </c>
      <c r="AI384" s="62" t="s">
        <v>216</v>
      </c>
      <c r="AJ384" s="62" t="s">
        <v>216</v>
      </c>
      <c r="AK384" s="62" t="s">
        <v>216</v>
      </c>
      <c r="AL384" s="62" t="s">
        <v>216</v>
      </c>
      <c r="AM384" s="62" t="s">
        <v>216</v>
      </c>
      <c r="AN384" s="62" t="s">
        <v>216</v>
      </c>
      <c r="AO384" s="63" t="s">
        <v>216</v>
      </c>
    </row>
    <row r="385" spans="1:41">
      <c r="A385" s="48">
        <f t="shared" si="32"/>
        <v>383</v>
      </c>
      <c r="B385" s="49">
        <v>383</v>
      </c>
      <c r="C385" s="50" t="str">
        <f t="shared" si="33"/>
        <v>=</v>
      </c>
      <c r="D385" s="49">
        <f>COUNTIF($L$3:$L385,$L385)</f>
        <v>38</v>
      </c>
      <c r="E385" s="51">
        <v>38</v>
      </c>
      <c r="F385" s="50" t="str">
        <f t="shared" si="34"/>
        <v>=</v>
      </c>
      <c r="G385" s="52">
        <v>23256</v>
      </c>
      <c r="H385" s="53" t="s">
        <v>843</v>
      </c>
      <c r="I385" s="53" t="s">
        <v>1191</v>
      </c>
      <c r="J385" s="53" t="s">
        <v>1107</v>
      </c>
      <c r="K385" s="54">
        <v>1968</v>
      </c>
      <c r="L385" s="64" t="s">
        <v>232</v>
      </c>
      <c r="M385" s="55" t="s">
        <v>52</v>
      </c>
      <c r="N385" s="56">
        <v>4</v>
      </c>
      <c r="O385" s="57">
        <v>457</v>
      </c>
      <c r="P385" s="57">
        <f>IFERROR( VLOOKUP($G385,Liga16_1!$B:$Q,16,0), "")</f>
        <v>568</v>
      </c>
      <c r="Q385" s="58">
        <f t="shared" si="35"/>
        <v>512.5</v>
      </c>
      <c r="R385" s="59">
        <f t="shared" si="38"/>
        <v>512.5</v>
      </c>
      <c r="S385" s="60" t="s">
        <v>216</v>
      </c>
      <c r="T385" s="61" t="s">
        <v>216</v>
      </c>
      <c r="U385" s="61" t="s">
        <v>216</v>
      </c>
      <c r="V385" s="61" t="s">
        <v>216</v>
      </c>
      <c r="W385" s="61" t="s">
        <v>216</v>
      </c>
      <c r="X385" s="61" t="s">
        <v>216</v>
      </c>
      <c r="Y385" s="61" t="s">
        <v>216</v>
      </c>
      <c r="Z385" s="61" t="s">
        <v>216</v>
      </c>
      <c r="AA385" s="61" t="s">
        <v>216</v>
      </c>
      <c r="AB385" s="62" t="s">
        <v>216</v>
      </c>
      <c r="AC385" s="63"/>
      <c r="AD385" s="62" t="s">
        <v>216</v>
      </c>
      <c r="AE385" s="62" t="s">
        <v>216</v>
      </c>
      <c r="AF385" s="67" t="s">
        <v>216</v>
      </c>
      <c r="AG385" s="62" t="s">
        <v>216</v>
      </c>
      <c r="AH385" s="62" t="s">
        <v>216</v>
      </c>
      <c r="AI385" s="62" t="s">
        <v>216</v>
      </c>
      <c r="AJ385" s="62" t="s">
        <v>216</v>
      </c>
      <c r="AK385" s="62" t="s">
        <v>216</v>
      </c>
      <c r="AL385" s="62" t="s">
        <v>216</v>
      </c>
      <c r="AM385" s="62" t="s">
        <v>216</v>
      </c>
      <c r="AN385" s="62" t="s">
        <v>216</v>
      </c>
      <c r="AO385" s="63" t="s">
        <v>216</v>
      </c>
    </row>
    <row r="386" spans="1:41">
      <c r="A386" s="48">
        <f t="shared" si="32"/>
        <v>384</v>
      </c>
      <c r="B386" s="49">
        <v>357</v>
      </c>
      <c r="C386" s="50">
        <f t="shared" si="33"/>
        <v>-27</v>
      </c>
      <c r="D386" s="49">
        <f>COUNTIF($L$3:$L386,$L386)</f>
        <v>2</v>
      </c>
      <c r="E386" s="51">
        <v>1</v>
      </c>
      <c r="F386" s="50">
        <f t="shared" si="34"/>
        <v>-1</v>
      </c>
      <c r="G386" s="52">
        <v>20841</v>
      </c>
      <c r="H386" s="53" t="s">
        <v>591</v>
      </c>
      <c r="I386" s="53" t="s">
        <v>1119</v>
      </c>
      <c r="J386" s="53" t="s">
        <v>1107</v>
      </c>
      <c r="K386" s="54">
        <v>2007</v>
      </c>
      <c r="L386" s="64" t="s">
        <v>219</v>
      </c>
      <c r="M386" s="55" t="s">
        <v>55</v>
      </c>
      <c r="N386" s="56">
        <v>4</v>
      </c>
      <c r="O386" s="57">
        <v>388.5</v>
      </c>
      <c r="P386" s="57">
        <f>IFERROR( VLOOKUP($G386,Liga16_1!$B:$Q,16,0), "")</f>
        <v>502</v>
      </c>
      <c r="Q386" s="58">
        <f t="shared" si="35"/>
        <v>511.25</v>
      </c>
      <c r="R386" s="59">
        <f t="shared" si="38"/>
        <v>445.25</v>
      </c>
      <c r="S386" s="60" t="s">
        <v>216</v>
      </c>
      <c r="T386" s="61">
        <v>14</v>
      </c>
      <c r="U386" s="61">
        <v>3</v>
      </c>
      <c r="V386" s="61" t="s">
        <v>216</v>
      </c>
      <c r="W386" s="61" t="s">
        <v>216</v>
      </c>
      <c r="X386" s="61" t="s">
        <v>216</v>
      </c>
      <c r="Y386" s="61" t="s">
        <v>216</v>
      </c>
      <c r="Z386" s="61" t="s">
        <v>216</v>
      </c>
      <c r="AA386" s="61">
        <v>30</v>
      </c>
      <c r="AB386" s="62">
        <v>-23</v>
      </c>
      <c r="AC386" s="63"/>
      <c r="AD386" s="62" t="s">
        <v>216</v>
      </c>
      <c r="AE386" s="62">
        <v>29</v>
      </c>
      <c r="AF386" s="67">
        <v>29</v>
      </c>
      <c r="AG386" s="62">
        <v>31</v>
      </c>
      <c r="AH386" s="62" t="s">
        <v>216</v>
      </c>
      <c r="AI386" s="62" t="s">
        <v>216</v>
      </c>
      <c r="AJ386" s="62" t="s">
        <v>216</v>
      </c>
      <c r="AK386" s="62" t="s">
        <v>216</v>
      </c>
      <c r="AL386" s="62" t="s">
        <v>216</v>
      </c>
      <c r="AM386" s="62" t="s">
        <v>216</v>
      </c>
      <c r="AN386" s="62" t="s">
        <v>216</v>
      </c>
      <c r="AO386" s="63" t="s">
        <v>216</v>
      </c>
    </row>
    <row r="387" spans="1:41">
      <c r="A387" s="48">
        <f t="shared" ref="A387:A450" si="39">ROW(G387)-2</f>
        <v>385</v>
      </c>
      <c r="B387" s="49">
        <v>385</v>
      </c>
      <c r="C387" s="50" t="str">
        <f t="shared" ref="C387:C450" si="40">IF(B387="","",IF(B387=A387,"=",B387-A387))</f>
        <v>=</v>
      </c>
      <c r="D387" s="49">
        <f>COUNTIF($L$3:$L387,$L387)</f>
        <v>20</v>
      </c>
      <c r="E387" s="51">
        <v>20</v>
      </c>
      <c r="F387" s="50" t="str">
        <f t="shared" ref="F387:F450" si="41">IF(E387="","",IF(E387=D387,"=",E387-D387))</f>
        <v>=</v>
      </c>
      <c r="G387" s="52">
        <v>27963</v>
      </c>
      <c r="H387" s="53" t="s">
        <v>783</v>
      </c>
      <c r="I387" s="53" t="s">
        <v>1222</v>
      </c>
      <c r="J387" s="53" t="s">
        <v>1107</v>
      </c>
      <c r="K387" s="54">
        <v>2002</v>
      </c>
      <c r="L387" s="64" t="s">
        <v>224</v>
      </c>
      <c r="M387" s="55" t="s">
        <v>52</v>
      </c>
      <c r="N387" s="56">
        <v>4</v>
      </c>
      <c r="O387" s="57"/>
      <c r="P387" s="57">
        <f>IFERROR( VLOOKUP($G387,Liga16_1!$B:$Q,16,0), "")</f>
        <v>506</v>
      </c>
      <c r="Q387" s="58">
        <f t="shared" ref="Q387:Q450" si="42">IFERROR(SUM(R387,AB387:AO387), R387)</f>
        <v>510</v>
      </c>
      <c r="R387" s="59">
        <f t="shared" si="38"/>
        <v>506</v>
      </c>
      <c r="S387" s="60" t="s">
        <v>216</v>
      </c>
      <c r="T387" s="61" t="s">
        <v>216</v>
      </c>
      <c r="U387" s="61" t="s">
        <v>216</v>
      </c>
      <c r="V387" s="61" t="s">
        <v>216</v>
      </c>
      <c r="W387" s="61" t="s">
        <v>216</v>
      </c>
      <c r="X387" s="61"/>
      <c r="Y387" s="61"/>
      <c r="Z387" s="61"/>
      <c r="AA387" s="61"/>
      <c r="AB387" s="62" t="s">
        <v>216</v>
      </c>
      <c r="AC387" s="63"/>
      <c r="AD387" s="62" t="s">
        <v>216</v>
      </c>
      <c r="AE387" s="62" t="s">
        <v>216</v>
      </c>
      <c r="AF387" s="67" t="s">
        <v>216</v>
      </c>
      <c r="AG387" s="62">
        <v>7</v>
      </c>
      <c r="AH387" s="62">
        <v>-3</v>
      </c>
      <c r="AI387" s="62" t="s">
        <v>216</v>
      </c>
      <c r="AJ387" s="62" t="s">
        <v>216</v>
      </c>
      <c r="AK387" s="62" t="s">
        <v>216</v>
      </c>
      <c r="AL387" s="62" t="s">
        <v>216</v>
      </c>
      <c r="AM387" s="62" t="s">
        <v>216</v>
      </c>
      <c r="AN387" s="62" t="s">
        <v>216</v>
      </c>
      <c r="AO387" s="63" t="s">
        <v>216</v>
      </c>
    </row>
    <row r="388" spans="1:41">
      <c r="A388" s="48">
        <f t="shared" si="39"/>
        <v>386</v>
      </c>
      <c r="B388" s="49">
        <v>348</v>
      </c>
      <c r="C388" s="50">
        <f t="shared" si="40"/>
        <v>-38</v>
      </c>
      <c r="D388" s="49">
        <f>COUNTIF($L$3:$L388,$L388)</f>
        <v>83</v>
      </c>
      <c r="E388" s="51">
        <v>79</v>
      </c>
      <c r="F388" s="50">
        <f t="shared" si="41"/>
        <v>-4</v>
      </c>
      <c r="G388" s="52">
        <v>23283</v>
      </c>
      <c r="H388" s="53" t="s">
        <v>943</v>
      </c>
      <c r="I388" s="53" t="s">
        <v>1152</v>
      </c>
      <c r="J388" s="53" t="s">
        <v>1107</v>
      </c>
      <c r="K388" s="54">
        <v>1987</v>
      </c>
      <c r="L388" s="64" t="s">
        <v>230</v>
      </c>
      <c r="M388" s="55" t="s">
        <v>52</v>
      </c>
      <c r="N388" s="56">
        <v>4</v>
      </c>
      <c r="O388" s="57">
        <v>513.5</v>
      </c>
      <c r="P388" s="57">
        <f>IFERROR( VLOOKUP($G388,Liga16_1!$B:$Q,16,0), "")</f>
        <v>576</v>
      </c>
      <c r="Q388" s="58">
        <f t="shared" si="42"/>
        <v>509.75</v>
      </c>
      <c r="R388" s="59">
        <f t="shared" si="38"/>
        <v>544.75</v>
      </c>
      <c r="S388" s="60" t="s">
        <v>216</v>
      </c>
      <c r="T388" s="61" t="s">
        <v>216</v>
      </c>
      <c r="U388" s="61" t="s">
        <v>216</v>
      </c>
      <c r="V388" s="61" t="s">
        <v>216</v>
      </c>
      <c r="W388" s="61" t="s">
        <v>216</v>
      </c>
      <c r="X388" s="61" t="s">
        <v>216</v>
      </c>
      <c r="Y388" s="61" t="s">
        <v>216</v>
      </c>
      <c r="Z388" s="61" t="s">
        <v>216</v>
      </c>
      <c r="AA388" s="61">
        <v>-6</v>
      </c>
      <c r="AB388" s="62">
        <v>-35</v>
      </c>
      <c r="AC388" s="63"/>
      <c r="AD388" s="62" t="s">
        <v>216</v>
      </c>
      <c r="AE388" s="62" t="s">
        <v>216</v>
      </c>
      <c r="AF388" s="67" t="s">
        <v>216</v>
      </c>
      <c r="AG388" s="62" t="s">
        <v>216</v>
      </c>
      <c r="AH388" s="62" t="s">
        <v>216</v>
      </c>
      <c r="AI388" s="62" t="s">
        <v>216</v>
      </c>
      <c r="AJ388" s="62" t="s">
        <v>216</v>
      </c>
      <c r="AK388" s="62" t="s">
        <v>216</v>
      </c>
      <c r="AL388" s="62" t="s">
        <v>216</v>
      </c>
      <c r="AM388" s="62" t="s">
        <v>216</v>
      </c>
      <c r="AN388" s="62" t="s">
        <v>216</v>
      </c>
      <c r="AO388" s="63" t="s">
        <v>216</v>
      </c>
    </row>
    <row r="389" spans="1:41">
      <c r="A389" s="48">
        <f t="shared" si="39"/>
        <v>387</v>
      </c>
      <c r="B389" s="49">
        <v>386</v>
      </c>
      <c r="C389" s="50">
        <f t="shared" si="40"/>
        <v>-1</v>
      </c>
      <c r="D389" s="49">
        <f>COUNTIF($L$3:$L389,$L389)</f>
        <v>12</v>
      </c>
      <c r="E389" s="51">
        <v>12</v>
      </c>
      <c r="F389" s="50" t="str">
        <f t="shared" si="41"/>
        <v>=</v>
      </c>
      <c r="G389" s="52">
        <v>141</v>
      </c>
      <c r="H389" s="53" t="s">
        <v>854</v>
      </c>
      <c r="I389" s="53" t="s">
        <v>1186</v>
      </c>
      <c r="J389" s="53" t="s">
        <v>1107</v>
      </c>
      <c r="K389" s="54">
        <v>1947</v>
      </c>
      <c r="L389" s="64" t="s">
        <v>235</v>
      </c>
      <c r="M389" s="55" t="s">
        <v>52</v>
      </c>
      <c r="N389" s="56">
        <v>4</v>
      </c>
      <c r="O389" s="57">
        <v>509</v>
      </c>
      <c r="P389" s="57" t="str">
        <f>IFERROR( VLOOKUP($G389,Liga16_1!$B:$Q,16,0), "")</f>
        <v/>
      </c>
      <c r="Q389" s="58">
        <f t="shared" si="42"/>
        <v>509</v>
      </c>
      <c r="R389" s="59">
        <f t="shared" si="38"/>
        <v>509</v>
      </c>
      <c r="S389" s="60" t="s">
        <v>216</v>
      </c>
      <c r="T389" s="61" t="s">
        <v>216</v>
      </c>
      <c r="U389" s="61" t="s">
        <v>216</v>
      </c>
      <c r="V389" s="61" t="s">
        <v>216</v>
      </c>
      <c r="W389" s="61" t="s">
        <v>216</v>
      </c>
      <c r="X389" s="61" t="s">
        <v>216</v>
      </c>
      <c r="Y389" s="61" t="s">
        <v>216</v>
      </c>
      <c r="Z389" s="61" t="s">
        <v>216</v>
      </c>
      <c r="AA389" s="61" t="s">
        <v>216</v>
      </c>
      <c r="AB389" s="62" t="s">
        <v>216</v>
      </c>
      <c r="AC389" s="63"/>
      <c r="AD389" s="62" t="s">
        <v>216</v>
      </c>
      <c r="AE389" s="62" t="s">
        <v>216</v>
      </c>
      <c r="AF389" s="67" t="s">
        <v>216</v>
      </c>
      <c r="AG389" s="62" t="s">
        <v>216</v>
      </c>
      <c r="AH389" s="62" t="s">
        <v>216</v>
      </c>
      <c r="AI389" s="62" t="s">
        <v>216</v>
      </c>
      <c r="AJ389" s="62" t="s">
        <v>216</v>
      </c>
      <c r="AK389" s="62" t="s">
        <v>216</v>
      </c>
      <c r="AL389" s="62" t="s">
        <v>216</v>
      </c>
      <c r="AM389" s="62" t="s">
        <v>216</v>
      </c>
      <c r="AN389" s="62" t="s">
        <v>216</v>
      </c>
      <c r="AO389" s="63" t="s">
        <v>216</v>
      </c>
    </row>
    <row r="390" spans="1:41">
      <c r="A390" s="48">
        <f t="shared" si="39"/>
        <v>388</v>
      </c>
      <c r="B390" s="49">
        <v>387</v>
      </c>
      <c r="C390" s="50">
        <f t="shared" si="40"/>
        <v>-1</v>
      </c>
      <c r="D390" s="49">
        <f>COUNTIF($L$3:$L390,$L390)</f>
        <v>84</v>
      </c>
      <c r="E390" s="51">
        <v>84</v>
      </c>
      <c r="F390" s="50" t="str">
        <f t="shared" si="41"/>
        <v>=</v>
      </c>
      <c r="G390" s="52">
        <v>18229</v>
      </c>
      <c r="H390" s="53" t="s">
        <v>498</v>
      </c>
      <c r="I390" s="53" t="s">
        <v>1146</v>
      </c>
      <c r="J390" s="53" t="s">
        <v>1107</v>
      </c>
      <c r="K390" s="54">
        <v>1984</v>
      </c>
      <c r="L390" s="64" t="s">
        <v>230</v>
      </c>
      <c r="M390" s="55" t="s">
        <v>52</v>
      </c>
      <c r="N390" s="56">
        <v>4</v>
      </c>
      <c r="O390" s="57">
        <v>523</v>
      </c>
      <c r="P390" s="57">
        <f>IFERROR( VLOOKUP($G390,Liga16_1!$B:$Q,16,0), "")</f>
        <v>493</v>
      </c>
      <c r="Q390" s="58">
        <f t="shared" si="42"/>
        <v>508</v>
      </c>
      <c r="R390" s="59">
        <f t="shared" si="38"/>
        <v>508</v>
      </c>
      <c r="S390" s="60" t="s">
        <v>216</v>
      </c>
      <c r="T390" s="61" t="s">
        <v>216</v>
      </c>
      <c r="U390" s="61" t="s">
        <v>216</v>
      </c>
      <c r="V390" s="61" t="s">
        <v>216</v>
      </c>
      <c r="W390" s="61" t="s">
        <v>216</v>
      </c>
      <c r="X390" s="61" t="s">
        <v>216</v>
      </c>
      <c r="Y390" s="61" t="s">
        <v>216</v>
      </c>
      <c r="Z390" s="61" t="s">
        <v>216</v>
      </c>
      <c r="AA390" s="61" t="s">
        <v>216</v>
      </c>
      <c r="AB390" s="62" t="s">
        <v>216</v>
      </c>
      <c r="AC390" s="63"/>
      <c r="AD390" s="62" t="s">
        <v>216</v>
      </c>
      <c r="AE390" s="62" t="s">
        <v>216</v>
      </c>
      <c r="AF390" s="67" t="s">
        <v>216</v>
      </c>
      <c r="AG390" s="62" t="s">
        <v>216</v>
      </c>
      <c r="AH390" s="62" t="s">
        <v>216</v>
      </c>
      <c r="AI390" s="62" t="s">
        <v>216</v>
      </c>
      <c r="AJ390" s="62" t="s">
        <v>216</v>
      </c>
      <c r="AK390" s="62" t="s">
        <v>216</v>
      </c>
      <c r="AL390" s="62" t="s">
        <v>216</v>
      </c>
      <c r="AM390" s="62" t="s">
        <v>216</v>
      </c>
      <c r="AN390" s="62" t="s">
        <v>216</v>
      </c>
      <c r="AO390" s="63" t="s">
        <v>216</v>
      </c>
    </row>
    <row r="391" spans="1:41">
      <c r="A391" s="48">
        <f t="shared" si="39"/>
        <v>389</v>
      </c>
      <c r="B391" s="49">
        <v>388</v>
      </c>
      <c r="C391" s="50">
        <f t="shared" si="40"/>
        <v>-1</v>
      </c>
      <c r="D391" s="49">
        <f>COUNTIF($L$3:$L391,$L391)</f>
        <v>50</v>
      </c>
      <c r="E391" s="51">
        <v>50</v>
      </c>
      <c r="F391" s="50" t="str">
        <f t="shared" si="41"/>
        <v>=</v>
      </c>
      <c r="G391" s="52">
        <v>15613</v>
      </c>
      <c r="H391" s="53" t="s">
        <v>1040</v>
      </c>
      <c r="I391" s="53" t="s">
        <v>1191</v>
      </c>
      <c r="J391" s="53" t="s">
        <v>1107</v>
      </c>
      <c r="K391" s="54">
        <v>1962</v>
      </c>
      <c r="L391" s="64" t="s">
        <v>234</v>
      </c>
      <c r="M391" s="55" t="s">
        <v>52</v>
      </c>
      <c r="N391" s="56">
        <v>4</v>
      </c>
      <c r="O391" s="57">
        <v>488.5</v>
      </c>
      <c r="P391" s="57">
        <f>IFERROR( VLOOKUP($G391,Liga16_1!$B:$Q,16,0), "")</f>
        <v>526</v>
      </c>
      <c r="Q391" s="58">
        <f t="shared" si="42"/>
        <v>507.25</v>
      </c>
      <c r="R391" s="59">
        <f t="shared" si="38"/>
        <v>507.25</v>
      </c>
      <c r="S391" s="60" t="s">
        <v>216</v>
      </c>
      <c r="T391" s="61" t="s">
        <v>216</v>
      </c>
      <c r="U391" s="61" t="s">
        <v>216</v>
      </c>
      <c r="V391" s="61" t="s">
        <v>216</v>
      </c>
      <c r="W391" s="61" t="s">
        <v>216</v>
      </c>
      <c r="X391" s="61" t="s">
        <v>216</v>
      </c>
      <c r="Y391" s="61" t="s">
        <v>216</v>
      </c>
      <c r="Z391" s="61" t="s">
        <v>216</v>
      </c>
      <c r="AA391" s="61" t="s">
        <v>216</v>
      </c>
      <c r="AB391" s="62" t="s">
        <v>216</v>
      </c>
      <c r="AC391" s="63"/>
      <c r="AD391" s="62" t="s">
        <v>216</v>
      </c>
      <c r="AE391" s="62" t="s">
        <v>216</v>
      </c>
      <c r="AF391" s="67" t="s">
        <v>216</v>
      </c>
      <c r="AG391" s="62" t="s">
        <v>216</v>
      </c>
      <c r="AH391" s="62" t="s">
        <v>216</v>
      </c>
      <c r="AI391" s="62" t="s">
        <v>216</v>
      </c>
      <c r="AJ391" s="62" t="s">
        <v>216</v>
      </c>
      <c r="AK391" s="62" t="s">
        <v>216</v>
      </c>
      <c r="AL391" s="62" t="s">
        <v>216</v>
      </c>
      <c r="AM391" s="62" t="s">
        <v>216</v>
      </c>
      <c r="AN391" s="62" t="s">
        <v>216</v>
      </c>
      <c r="AO391" s="63" t="s">
        <v>216</v>
      </c>
    </row>
    <row r="392" spans="1:41">
      <c r="A392" s="48">
        <f t="shared" si="39"/>
        <v>390</v>
      </c>
      <c r="B392" s="49">
        <v>389</v>
      </c>
      <c r="C392" s="50">
        <f t="shared" si="40"/>
        <v>-1</v>
      </c>
      <c r="D392" s="49">
        <f>COUNTIF($L$3:$L392,$L392)</f>
        <v>21</v>
      </c>
      <c r="E392" s="51">
        <v>21</v>
      </c>
      <c r="F392" s="50" t="str">
        <f t="shared" si="41"/>
        <v>=</v>
      </c>
      <c r="G392" s="52" t="s">
        <v>276</v>
      </c>
      <c r="H392" s="53" t="s">
        <v>1223</v>
      </c>
      <c r="I392" s="53" t="s">
        <v>1121</v>
      </c>
      <c r="J392" s="53" t="s">
        <v>1122</v>
      </c>
      <c r="K392" s="54">
        <v>2002</v>
      </c>
      <c r="L392" s="64" t="s">
        <v>224</v>
      </c>
      <c r="M392" s="55" t="s">
        <v>52</v>
      </c>
      <c r="N392" s="56">
        <v>4</v>
      </c>
      <c r="O392" s="57">
        <v>505</v>
      </c>
      <c r="P392" s="57" t="str">
        <f>IFERROR( VLOOKUP($G392,Liga16_1!$B:$Q,16,0), "")</f>
        <v/>
      </c>
      <c r="Q392" s="58">
        <f t="shared" si="42"/>
        <v>505</v>
      </c>
      <c r="R392" s="59">
        <f t="shared" si="38"/>
        <v>505</v>
      </c>
      <c r="S392" s="60" t="s">
        <v>216</v>
      </c>
      <c r="T392" s="61" t="s">
        <v>216</v>
      </c>
      <c r="U392" s="61" t="s">
        <v>216</v>
      </c>
      <c r="V392" s="61" t="s">
        <v>216</v>
      </c>
      <c r="W392" s="61" t="s">
        <v>216</v>
      </c>
      <c r="X392" s="61" t="s">
        <v>216</v>
      </c>
      <c r="Y392" s="61">
        <v>5</v>
      </c>
      <c r="Z392" s="61" t="s">
        <v>216</v>
      </c>
      <c r="AA392" s="61" t="s">
        <v>216</v>
      </c>
      <c r="AB392" s="62" t="s">
        <v>216</v>
      </c>
      <c r="AC392" s="63"/>
      <c r="AD392" s="62" t="s">
        <v>216</v>
      </c>
      <c r="AE392" s="62" t="s">
        <v>216</v>
      </c>
      <c r="AF392" s="67" t="s">
        <v>216</v>
      </c>
      <c r="AG392" s="62" t="s">
        <v>216</v>
      </c>
      <c r="AH392" s="62" t="s">
        <v>216</v>
      </c>
      <c r="AI392" s="62" t="s">
        <v>216</v>
      </c>
      <c r="AJ392" s="62" t="s">
        <v>216</v>
      </c>
      <c r="AK392" s="62" t="s">
        <v>216</v>
      </c>
      <c r="AL392" s="62" t="s">
        <v>216</v>
      </c>
      <c r="AM392" s="62" t="s">
        <v>216</v>
      </c>
      <c r="AN392" s="62" t="s">
        <v>216</v>
      </c>
      <c r="AO392" s="63" t="s">
        <v>216</v>
      </c>
    </row>
    <row r="393" spans="1:41">
      <c r="A393" s="48">
        <f t="shared" si="39"/>
        <v>391</v>
      </c>
      <c r="B393" s="49">
        <v>390</v>
      </c>
      <c r="C393" s="50">
        <f t="shared" si="40"/>
        <v>-1</v>
      </c>
      <c r="D393" s="49">
        <f>COUNTIF($L$3:$L393,$L393)</f>
        <v>39</v>
      </c>
      <c r="E393" s="51">
        <v>39</v>
      </c>
      <c r="F393" s="50" t="str">
        <f t="shared" si="41"/>
        <v>=</v>
      </c>
      <c r="G393" s="52">
        <v>20877</v>
      </c>
      <c r="H393" s="53" t="s">
        <v>1086</v>
      </c>
      <c r="I393" s="53" t="s">
        <v>1161</v>
      </c>
      <c r="J393" s="53" t="s">
        <v>1107</v>
      </c>
      <c r="K393" s="54">
        <v>1973</v>
      </c>
      <c r="L393" s="64" t="s">
        <v>232</v>
      </c>
      <c r="M393" s="55" t="s">
        <v>52</v>
      </c>
      <c r="N393" s="56">
        <v>4</v>
      </c>
      <c r="O393" s="57">
        <v>459</v>
      </c>
      <c r="P393" s="57" t="str">
        <f>IFERROR( VLOOKUP($G393,Liga16_1!$B:$Q,16,0), "")</f>
        <v/>
      </c>
      <c r="Q393" s="58">
        <f t="shared" si="42"/>
        <v>505</v>
      </c>
      <c r="R393" s="59">
        <f t="shared" si="38"/>
        <v>459</v>
      </c>
      <c r="S393" s="60" t="s">
        <v>216</v>
      </c>
      <c r="T393" s="61">
        <v>-8</v>
      </c>
      <c r="U393" s="61" t="s">
        <v>216</v>
      </c>
      <c r="V393" s="61" t="s">
        <v>216</v>
      </c>
      <c r="W393" s="61" t="s">
        <v>216</v>
      </c>
      <c r="X393" s="61" t="s">
        <v>216</v>
      </c>
      <c r="Y393" s="61" t="s">
        <v>216</v>
      </c>
      <c r="Z393" s="61" t="s">
        <v>216</v>
      </c>
      <c r="AA393" s="61" t="s">
        <v>216</v>
      </c>
      <c r="AB393" s="62" t="s">
        <v>216</v>
      </c>
      <c r="AC393" s="63"/>
      <c r="AD393" s="62" t="s">
        <v>216</v>
      </c>
      <c r="AE393" s="62" t="s">
        <v>216</v>
      </c>
      <c r="AF393" s="67" t="s">
        <v>216</v>
      </c>
      <c r="AG393" s="62" t="s">
        <v>216</v>
      </c>
      <c r="AH393" s="62" t="s">
        <v>216</v>
      </c>
      <c r="AI393" s="62" t="s">
        <v>216</v>
      </c>
      <c r="AJ393" s="62" t="s">
        <v>216</v>
      </c>
      <c r="AK393" s="62">
        <v>46</v>
      </c>
      <c r="AL393" s="62" t="s">
        <v>216</v>
      </c>
      <c r="AM393" s="62" t="s">
        <v>216</v>
      </c>
      <c r="AN393" s="62" t="s">
        <v>216</v>
      </c>
      <c r="AO393" s="63" t="s">
        <v>216</v>
      </c>
    </row>
    <row r="394" spans="1:41">
      <c r="A394" s="48">
        <f t="shared" si="39"/>
        <v>392</v>
      </c>
      <c r="B394" s="49">
        <v>391</v>
      </c>
      <c r="C394" s="50">
        <f t="shared" si="40"/>
        <v>-1</v>
      </c>
      <c r="D394" s="49">
        <f>COUNTIF($L$3:$L394,$L394)</f>
        <v>51</v>
      </c>
      <c r="E394" s="51">
        <v>51</v>
      </c>
      <c r="F394" s="50" t="str">
        <f t="shared" si="41"/>
        <v>=</v>
      </c>
      <c r="G394" s="52">
        <v>50405</v>
      </c>
      <c r="H394" s="53" t="s">
        <v>896</v>
      </c>
      <c r="I394" s="53" t="s">
        <v>1146</v>
      </c>
      <c r="J394" s="53" t="s">
        <v>1107</v>
      </c>
      <c r="K394" s="54">
        <v>1959</v>
      </c>
      <c r="L394" s="64" t="s">
        <v>234</v>
      </c>
      <c r="M394" s="55" t="s">
        <v>52</v>
      </c>
      <c r="N394" s="56">
        <v>4</v>
      </c>
      <c r="O394" s="57">
        <v>503.5</v>
      </c>
      <c r="P394" s="57" t="str">
        <f>IFERROR( VLOOKUP($G394,Liga16_1!$B:$Q,16,0), "")</f>
        <v/>
      </c>
      <c r="Q394" s="58">
        <f t="shared" si="42"/>
        <v>503.5</v>
      </c>
      <c r="R394" s="59">
        <f t="shared" si="38"/>
        <v>503.5</v>
      </c>
      <c r="S394" s="60" t="s">
        <v>216</v>
      </c>
      <c r="T394" s="61" t="s">
        <v>216</v>
      </c>
      <c r="U394" s="61" t="s">
        <v>216</v>
      </c>
      <c r="V394" s="61" t="s">
        <v>216</v>
      </c>
      <c r="W394" s="61" t="s">
        <v>216</v>
      </c>
      <c r="X394" s="61" t="s">
        <v>216</v>
      </c>
      <c r="Y394" s="61" t="s">
        <v>216</v>
      </c>
      <c r="Z394" s="61" t="s">
        <v>216</v>
      </c>
      <c r="AA394" s="61" t="s">
        <v>216</v>
      </c>
      <c r="AB394" s="62" t="s">
        <v>216</v>
      </c>
      <c r="AC394" s="63"/>
      <c r="AD394" s="62" t="s">
        <v>216</v>
      </c>
      <c r="AE394" s="62" t="s">
        <v>216</v>
      </c>
      <c r="AF394" s="67" t="s">
        <v>216</v>
      </c>
      <c r="AG394" s="62" t="s">
        <v>216</v>
      </c>
      <c r="AH394" s="62" t="s">
        <v>216</v>
      </c>
      <c r="AI394" s="62" t="s">
        <v>216</v>
      </c>
      <c r="AJ394" s="62" t="s">
        <v>216</v>
      </c>
      <c r="AK394" s="62" t="s">
        <v>216</v>
      </c>
      <c r="AL394" s="62" t="s">
        <v>216</v>
      </c>
      <c r="AM394" s="62" t="s">
        <v>216</v>
      </c>
      <c r="AN394" s="62" t="s">
        <v>216</v>
      </c>
      <c r="AO394" s="63" t="s">
        <v>216</v>
      </c>
    </row>
    <row r="395" spans="1:41">
      <c r="A395" s="48">
        <f t="shared" si="39"/>
        <v>393</v>
      </c>
      <c r="B395" s="49">
        <v>393</v>
      </c>
      <c r="C395" s="50" t="str">
        <f t="shared" si="40"/>
        <v>=</v>
      </c>
      <c r="D395" s="49">
        <f>COUNTIF($L$3:$L395,$L395)</f>
        <v>21</v>
      </c>
      <c r="E395" s="51">
        <v>21</v>
      </c>
      <c r="F395" s="50" t="str">
        <f t="shared" si="41"/>
        <v>=</v>
      </c>
      <c r="G395" s="52">
        <v>50116</v>
      </c>
      <c r="H395" s="53" t="s">
        <v>504</v>
      </c>
      <c r="I395" s="53" t="s">
        <v>1201</v>
      </c>
      <c r="J395" s="53" t="s">
        <v>1107</v>
      </c>
      <c r="K395" s="54">
        <v>1957</v>
      </c>
      <c r="L395" s="64" t="s">
        <v>237</v>
      </c>
      <c r="M395" s="55" t="s">
        <v>52</v>
      </c>
      <c r="N395" s="56">
        <v>4</v>
      </c>
      <c r="O395" s="57">
        <v>499</v>
      </c>
      <c r="P395" s="57" t="str">
        <f>IFERROR( VLOOKUP($G395,Liga16_1!$B:$Q,16,0), "")</f>
        <v/>
      </c>
      <c r="Q395" s="58">
        <f t="shared" si="42"/>
        <v>499</v>
      </c>
      <c r="R395" s="59">
        <f t="shared" si="38"/>
        <v>499</v>
      </c>
      <c r="S395" s="60" t="s">
        <v>216</v>
      </c>
      <c r="T395" s="61" t="s">
        <v>216</v>
      </c>
      <c r="U395" s="61" t="s">
        <v>216</v>
      </c>
      <c r="V395" s="61" t="s">
        <v>216</v>
      </c>
      <c r="W395" s="61" t="s">
        <v>216</v>
      </c>
      <c r="X395" s="61" t="s">
        <v>216</v>
      </c>
      <c r="Y395" s="61" t="s">
        <v>216</v>
      </c>
      <c r="Z395" s="61" t="s">
        <v>216</v>
      </c>
      <c r="AA395" s="61" t="s">
        <v>216</v>
      </c>
      <c r="AB395" s="62" t="s">
        <v>216</v>
      </c>
      <c r="AC395" s="63"/>
      <c r="AD395" s="62" t="s">
        <v>216</v>
      </c>
      <c r="AE395" s="62" t="s">
        <v>216</v>
      </c>
      <c r="AF395" s="67" t="s">
        <v>216</v>
      </c>
      <c r="AG395" s="62" t="s">
        <v>216</v>
      </c>
      <c r="AH395" s="62" t="s">
        <v>216</v>
      </c>
      <c r="AI395" s="62" t="s">
        <v>216</v>
      </c>
      <c r="AJ395" s="62" t="s">
        <v>216</v>
      </c>
      <c r="AK395" s="62" t="s">
        <v>216</v>
      </c>
      <c r="AL395" s="62" t="s">
        <v>216</v>
      </c>
      <c r="AM395" s="62" t="s">
        <v>216</v>
      </c>
      <c r="AN395" s="62" t="s">
        <v>216</v>
      </c>
      <c r="AO395" s="63" t="s">
        <v>216</v>
      </c>
    </row>
    <row r="396" spans="1:41">
      <c r="A396" s="48">
        <f t="shared" si="39"/>
        <v>394</v>
      </c>
      <c r="B396" s="49">
        <v>394</v>
      </c>
      <c r="C396" s="50" t="str">
        <f t="shared" si="40"/>
        <v>=</v>
      </c>
      <c r="D396" s="49">
        <f>COUNTIF($L$3:$L396,$L396)</f>
        <v>40</v>
      </c>
      <c r="E396" s="51">
        <v>40</v>
      </c>
      <c r="F396" s="50" t="str">
        <f t="shared" si="41"/>
        <v>=</v>
      </c>
      <c r="G396" s="52">
        <v>18608</v>
      </c>
      <c r="H396" s="53" t="s">
        <v>587</v>
      </c>
      <c r="I396" s="53" t="s">
        <v>1191</v>
      </c>
      <c r="J396" s="53" t="s">
        <v>1107</v>
      </c>
      <c r="K396" s="54">
        <v>1974</v>
      </c>
      <c r="L396" s="64" t="s">
        <v>232</v>
      </c>
      <c r="M396" s="55" t="s">
        <v>52</v>
      </c>
      <c r="N396" s="56">
        <v>4</v>
      </c>
      <c r="O396" s="57">
        <v>494</v>
      </c>
      <c r="P396" s="57">
        <f>IFERROR( VLOOKUP($G396,Liga16_1!$B:$Q,16,0), "")</f>
        <v>503</v>
      </c>
      <c r="Q396" s="58">
        <f t="shared" si="42"/>
        <v>498.5</v>
      </c>
      <c r="R396" s="59">
        <f t="shared" si="38"/>
        <v>498.5</v>
      </c>
      <c r="S396" s="60" t="s">
        <v>216</v>
      </c>
      <c r="T396" s="61" t="s">
        <v>216</v>
      </c>
      <c r="U396" s="61" t="s">
        <v>216</v>
      </c>
      <c r="V396" s="61" t="s">
        <v>216</v>
      </c>
      <c r="W396" s="61" t="s">
        <v>216</v>
      </c>
      <c r="X396" s="61" t="s">
        <v>216</v>
      </c>
      <c r="Y396" s="61" t="s">
        <v>216</v>
      </c>
      <c r="Z396" s="61" t="s">
        <v>216</v>
      </c>
      <c r="AA396" s="61" t="s">
        <v>216</v>
      </c>
      <c r="AB396" s="62" t="s">
        <v>216</v>
      </c>
      <c r="AC396" s="63"/>
      <c r="AD396" s="62" t="s">
        <v>216</v>
      </c>
      <c r="AE396" s="62" t="s">
        <v>216</v>
      </c>
      <c r="AF396" s="67" t="s">
        <v>216</v>
      </c>
      <c r="AG396" s="62" t="s">
        <v>216</v>
      </c>
      <c r="AH396" s="62" t="s">
        <v>216</v>
      </c>
      <c r="AI396" s="62" t="s">
        <v>216</v>
      </c>
      <c r="AJ396" s="62" t="s">
        <v>216</v>
      </c>
      <c r="AK396" s="62" t="s">
        <v>216</v>
      </c>
      <c r="AL396" s="62" t="s">
        <v>216</v>
      </c>
      <c r="AM396" s="62" t="s">
        <v>216</v>
      </c>
      <c r="AN396" s="62" t="s">
        <v>216</v>
      </c>
      <c r="AO396" s="63" t="s">
        <v>216</v>
      </c>
    </row>
    <row r="397" spans="1:41">
      <c r="A397" s="48">
        <f t="shared" si="39"/>
        <v>395</v>
      </c>
      <c r="B397" s="49">
        <v>438</v>
      </c>
      <c r="C397" s="50">
        <f t="shared" si="40"/>
        <v>43</v>
      </c>
      <c r="D397" s="49">
        <f>COUNTIF($L$3:$L397,$L397)</f>
        <v>7</v>
      </c>
      <c r="E397" s="51">
        <v>8</v>
      </c>
      <c r="F397" s="50">
        <f t="shared" si="41"/>
        <v>1</v>
      </c>
      <c r="G397" s="52">
        <v>18453</v>
      </c>
      <c r="H397" s="53" t="s">
        <v>750</v>
      </c>
      <c r="I397" s="53" t="s">
        <v>1123</v>
      </c>
      <c r="J397" s="53" t="s">
        <v>1107</v>
      </c>
      <c r="K397" s="54">
        <v>2004</v>
      </c>
      <c r="L397" s="64" t="s">
        <v>222</v>
      </c>
      <c r="M397" s="55" t="s">
        <v>52</v>
      </c>
      <c r="N397" s="56">
        <v>4</v>
      </c>
      <c r="O397" s="57">
        <v>514.5</v>
      </c>
      <c r="P397" s="57">
        <f>IFERROR( VLOOKUP($G397,Liga16_1!$B:$Q,16,0), "")</f>
        <v>499</v>
      </c>
      <c r="Q397" s="58">
        <f t="shared" si="42"/>
        <v>496.75</v>
      </c>
      <c r="R397" s="59">
        <f t="shared" si="38"/>
        <v>506.75</v>
      </c>
      <c r="S397" s="60">
        <v>-51</v>
      </c>
      <c r="T397" s="61" t="s">
        <v>216</v>
      </c>
      <c r="U397" s="61">
        <v>11</v>
      </c>
      <c r="V397" s="61" t="s">
        <v>216</v>
      </c>
      <c r="W397" s="61">
        <v>23</v>
      </c>
      <c r="X397" s="61" t="s">
        <v>216</v>
      </c>
      <c r="Y397" s="61" t="s">
        <v>216</v>
      </c>
      <c r="Z397" s="61" t="s">
        <v>216</v>
      </c>
      <c r="AA397" s="61" t="s">
        <v>216</v>
      </c>
      <c r="AB397" s="62">
        <v>36</v>
      </c>
      <c r="AC397" s="63"/>
      <c r="AD397" s="62" t="s">
        <v>216</v>
      </c>
      <c r="AE397" s="62" t="s">
        <v>216</v>
      </c>
      <c r="AF397" s="67">
        <v>28</v>
      </c>
      <c r="AG397" s="62">
        <v>-74</v>
      </c>
      <c r="AH397" s="62" t="s">
        <v>216</v>
      </c>
      <c r="AI397" s="62" t="s">
        <v>216</v>
      </c>
      <c r="AJ397" s="62" t="s">
        <v>216</v>
      </c>
      <c r="AK397" s="62" t="s">
        <v>216</v>
      </c>
      <c r="AL397" s="62" t="s">
        <v>216</v>
      </c>
      <c r="AM397" s="62" t="s">
        <v>216</v>
      </c>
      <c r="AN397" s="62" t="s">
        <v>216</v>
      </c>
      <c r="AO397" s="63" t="s">
        <v>216</v>
      </c>
    </row>
    <row r="398" spans="1:41">
      <c r="A398" s="48">
        <f t="shared" si="39"/>
        <v>396</v>
      </c>
      <c r="B398" s="49">
        <v>395</v>
      </c>
      <c r="C398" s="50">
        <f t="shared" si="40"/>
        <v>-1</v>
      </c>
      <c r="D398" s="49">
        <f>COUNTIF($L$3:$L398,$L398)</f>
        <v>41</v>
      </c>
      <c r="E398" s="51">
        <v>41</v>
      </c>
      <c r="F398" s="50" t="str">
        <f t="shared" si="41"/>
        <v>=</v>
      </c>
      <c r="G398" s="52">
        <v>20227</v>
      </c>
      <c r="H398" s="53" t="s">
        <v>584</v>
      </c>
      <c r="I398" s="53" t="s">
        <v>1167</v>
      </c>
      <c r="J398" s="53" t="s">
        <v>1107</v>
      </c>
      <c r="K398" s="54">
        <v>1969</v>
      </c>
      <c r="L398" s="64" t="s">
        <v>232</v>
      </c>
      <c r="M398" s="55" t="s">
        <v>52</v>
      </c>
      <c r="N398" s="56">
        <v>4</v>
      </c>
      <c r="O398" s="57">
        <v>496.5</v>
      </c>
      <c r="P398" s="57" t="str">
        <f>IFERROR( VLOOKUP($G398,Liga16_1!$B:$Q,16,0), "")</f>
        <v/>
      </c>
      <c r="Q398" s="58">
        <f t="shared" si="42"/>
        <v>496.5</v>
      </c>
      <c r="R398" s="59">
        <f t="shared" si="38"/>
        <v>496.5</v>
      </c>
      <c r="S398" s="60" t="s">
        <v>216</v>
      </c>
      <c r="T398" s="61" t="s">
        <v>216</v>
      </c>
      <c r="U398" s="61">
        <v>-5</v>
      </c>
      <c r="V398" s="61" t="s">
        <v>216</v>
      </c>
      <c r="W398" s="61" t="s">
        <v>216</v>
      </c>
      <c r="X398" s="61" t="s">
        <v>216</v>
      </c>
      <c r="Y398" s="61" t="s">
        <v>216</v>
      </c>
      <c r="Z398" s="61" t="s">
        <v>216</v>
      </c>
      <c r="AA398" s="61" t="s">
        <v>216</v>
      </c>
      <c r="AB398" s="62" t="s">
        <v>216</v>
      </c>
      <c r="AC398" s="63"/>
      <c r="AD398" s="62" t="s">
        <v>216</v>
      </c>
      <c r="AE398" s="62" t="s">
        <v>216</v>
      </c>
      <c r="AF398" s="67" t="s">
        <v>216</v>
      </c>
      <c r="AG398" s="62" t="s">
        <v>216</v>
      </c>
      <c r="AH398" s="62" t="s">
        <v>216</v>
      </c>
      <c r="AI398" s="62" t="s">
        <v>216</v>
      </c>
      <c r="AJ398" s="62" t="s">
        <v>216</v>
      </c>
      <c r="AK398" s="62" t="s">
        <v>216</v>
      </c>
      <c r="AL398" s="62" t="s">
        <v>216</v>
      </c>
      <c r="AM398" s="62" t="s">
        <v>216</v>
      </c>
      <c r="AN398" s="62" t="s">
        <v>216</v>
      </c>
      <c r="AO398" s="63" t="s">
        <v>216</v>
      </c>
    </row>
    <row r="399" spans="1:41">
      <c r="A399" s="48">
        <f t="shared" si="39"/>
        <v>397</v>
      </c>
      <c r="B399" s="49">
        <v>400</v>
      </c>
      <c r="C399" s="50">
        <f t="shared" si="40"/>
        <v>3</v>
      </c>
      <c r="D399" s="49">
        <f>COUNTIF($L$3:$L399,$L399)</f>
        <v>3</v>
      </c>
      <c r="E399" s="51">
        <v>3</v>
      </c>
      <c r="F399" s="50" t="str">
        <f t="shared" si="41"/>
        <v>=</v>
      </c>
      <c r="G399" s="52">
        <v>5675</v>
      </c>
      <c r="H399" s="53" t="s">
        <v>518</v>
      </c>
      <c r="I399" s="53" t="s">
        <v>1149</v>
      </c>
      <c r="J399" s="53" t="s">
        <v>1107</v>
      </c>
      <c r="K399" s="54">
        <v>1967</v>
      </c>
      <c r="L399" s="64" t="s">
        <v>233</v>
      </c>
      <c r="M399" s="55" t="s">
        <v>55</v>
      </c>
      <c r="N399" s="56">
        <v>4</v>
      </c>
      <c r="O399" s="57">
        <v>471.5</v>
      </c>
      <c r="P399" s="57">
        <f>IFERROR( VLOOKUP($G399,Liga16_1!$B:$Q,16,0), "")</f>
        <v>510</v>
      </c>
      <c r="Q399" s="58">
        <f t="shared" si="42"/>
        <v>495.75</v>
      </c>
      <c r="R399" s="59">
        <f t="shared" si="38"/>
        <v>490.75</v>
      </c>
      <c r="S399" s="60">
        <v>-34</v>
      </c>
      <c r="T399" s="61">
        <v>-20</v>
      </c>
      <c r="U399" s="61">
        <v>3</v>
      </c>
      <c r="V399" s="61">
        <v>-18</v>
      </c>
      <c r="W399" s="61">
        <v>68</v>
      </c>
      <c r="X399" s="61" t="s">
        <v>216</v>
      </c>
      <c r="Y399" s="61" t="s">
        <v>216</v>
      </c>
      <c r="Z399" s="61" t="s">
        <v>216</v>
      </c>
      <c r="AA399" s="61">
        <v>-7</v>
      </c>
      <c r="AB399" s="62">
        <v>1</v>
      </c>
      <c r="AC399" s="63"/>
      <c r="AD399" s="62" t="s">
        <v>216</v>
      </c>
      <c r="AE399" s="62" t="s">
        <v>216</v>
      </c>
      <c r="AF399" s="67" t="s">
        <v>216</v>
      </c>
      <c r="AG399" s="62" t="s">
        <v>216</v>
      </c>
      <c r="AH399" s="62" t="s">
        <v>216</v>
      </c>
      <c r="AI399" s="62" t="s">
        <v>216</v>
      </c>
      <c r="AJ399" s="62" t="s">
        <v>216</v>
      </c>
      <c r="AK399" s="62">
        <v>4</v>
      </c>
      <c r="AL399" s="62" t="s">
        <v>216</v>
      </c>
      <c r="AM399" s="62" t="s">
        <v>216</v>
      </c>
      <c r="AN399" s="62" t="s">
        <v>216</v>
      </c>
      <c r="AO399" s="63" t="s">
        <v>216</v>
      </c>
    </row>
    <row r="400" spans="1:41">
      <c r="A400" s="48">
        <f t="shared" si="39"/>
        <v>398</v>
      </c>
      <c r="B400" s="49">
        <v>396</v>
      </c>
      <c r="C400" s="50">
        <f t="shared" si="40"/>
        <v>-2</v>
      </c>
      <c r="D400" s="49">
        <f>COUNTIF($L$3:$L400,$L400)</f>
        <v>42</v>
      </c>
      <c r="E400" s="51">
        <v>42</v>
      </c>
      <c r="F400" s="50" t="str">
        <f t="shared" si="41"/>
        <v>=</v>
      </c>
      <c r="G400" s="52" t="s">
        <v>30</v>
      </c>
      <c r="H400" s="53" t="s">
        <v>1224</v>
      </c>
      <c r="I400" s="53" t="s">
        <v>1160</v>
      </c>
      <c r="J400" s="53" t="s">
        <v>1122</v>
      </c>
      <c r="K400" s="54">
        <v>1977</v>
      </c>
      <c r="L400" s="64" t="s">
        <v>232</v>
      </c>
      <c r="M400" s="55" t="s">
        <v>52</v>
      </c>
      <c r="N400" s="56">
        <v>4</v>
      </c>
      <c r="O400" s="57">
        <v>495</v>
      </c>
      <c r="P400" s="57" t="str">
        <f>IFERROR( VLOOKUP($G400,Liga16_1!$B:$Q,16,0), "")</f>
        <v/>
      </c>
      <c r="Q400" s="58">
        <f t="shared" si="42"/>
        <v>495</v>
      </c>
      <c r="R400" s="59">
        <f t="shared" si="38"/>
        <v>495</v>
      </c>
      <c r="S400" s="60" t="s">
        <v>216</v>
      </c>
      <c r="T400" s="61" t="s">
        <v>216</v>
      </c>
      <c r="U400" s="61" t="s">
        <v>216</v>
      </c>
      <c r="V400" s="61" t="s">
        <v>216</v>
      </c>
      <c r="W400" s="61" t="s">
        <v>216</v>
      </c>
      <c r="X400" s="61" t="s">
        <v>216</v>
      </c>
      <c r="Y400" s="61">
        <v>-124</v>
      </c>
      <c r="Z400" s="61" t="s">
        <v>216</v>
      </c>
      <c r="AA400" s="61" t="s">
        <v>216</v>
      </c>
      <c r="AB400" s="62" t="s">
        <v>216</v>
      </c>
      <c r="AC400" s="63"/>
      <c r="AD400" s="62" t="s">
        <v>216</v>
      </c>
      <c r="AE400" s="62" t="s">
        <v>216</v>
      </c>
      <c r="AF400" s="67" t="s">
        <v>216</v>
      </c>
      <c r="AG400" s="62" t="s">
        <v>216</v>
      </c>
      <c r="AH400" s="62" t="s">
        <v>216</v>
      </c>
      <c r="AI400" s="62" t="s">
        <v>216</v>
      </c>
      <c r="AJ400" s="62" t="s">
        <v>216</v>
      </c>
      <c r="AK400" s="62" t="s">
        <v>216</v>
      </c>
      <c r="AL400" s="62" t="s">
        <v>216</v>
      </c>
      <c r="AM400" s="62" t="s">
        <v>216</v>
      </c>
      <c r="AN400" s="62" t="s">
        <v>216</v>
      </c>
      <c r="AO400" s="63" t="s">
        <v>216</v>
      </c>
    </row>
    <row r="401" spans="1:41">
      <c r="A401" s="48">
        <f t="shared" si="39"/>
        <v>399</v>
      </c>
      <c r="B401" s="49">
        <v>397</v>
      </c>
      <c r="C401" s="50">
        <f t="shared" si="40"/>
        <v>-2</v>
      </c>
      <c r="D401" s="49">
        <f>COUNTIF($L$3:$L401,$L401)</f>
        <v>52</v>
      </c>
      <c r="E401" s="51">
        <v>52</v>
      </c>
      <c r="F401" s="50" t="str">
        <f t="shared" si="41"/>
        <v>=</v>
      </c>
      <c r="G401" s="52">
        <v>891</v>
      </c>
      <c r="H401" s="53" t="s">
        <v>633</v>
      </c>
      <c r="I401" s="53" t="s">
        <v>1161</v>
      </c>
      <c r="J401" s="53" t="s">
        <v>1107</v>
      </c>
      <c r="K401" s="54">
        <v>1964</v>
      </c>
      <c r="L401" s="64" t="s">
        <v>234</v>
      </c>
      <c r="M401" s="55" t="s">
        <v>52</v>
      </c>
      <c r="N401" s="56">
        <v>4</v>
      </c>
      <c r="O401" s="57">
        <v>495</v>
      </c>
      <c r="P401" s="57" t="str">
        <f>IFERROR( VLOOKUP($G401,Liga16_1!$B:$Q,16,0), "")</f>
        <v/>
      </c>
      <c r="Q401" s="58">
        <f t="shared" si="42"/>
        <v>495</v>
      </c>
      <c r="R401" s="59">
        <f t="shared" si="38"/>
        <v>495</v>
      </c>
      <c r="S401" s="60" t="s">
        <v>216</v>
      </c>
      <c r="T401" s="61" t="s">
        <v>216</v>
      </c>
      <c r="U401" s="61" t="s">
        <v>216</v>
      </c>
      <c r="V401" s="61" t="s">
        <v>216</v>
      </c>
      <c r="W401" s="61" t="s">
        <v>216</v>
      </c>
      <c r="X401" s="61" t="s">
        <v>216</v>
      </c>
      <c r="Y401" s="61" t="s">
        <v>216</v>
      </c>
      <c r="Z401" s="61" t="s">
        <v>216</v>
      </c>
      <c r="AA401" s="61" t="s">
        <v>216</v>
      </c>
      <c r="AB401" s="62" t="s">
        <v>216</v>
      </c>
      <c r="AC401" s="63"/>
      <c r="AD401" s="62" t="s">
        <v>216</v>
      </c>
      <c r="AE401" s="62" t="s">
        <v>216</v>
      </c>
      <c r="AF401" s="67" t="s">
        <v>216</v>
      </c>
      <c r="AG401" s="62" t="s">
        <v>216</v>
      </c>
      <c r="AH401" s="62" t="s">
        <v>216</v>
      </c>
      <c r="AI401" s="62" t="s">
        <v>216</v>
      </c>
      <c r="AJ401" s="62" t="s">
        <v>216</v>
      </c>
      <c r="AK401" s="62" t="s">
        <v>216</v>
      </c>
      <c r="AL401" s="62" t="s">
        <v>216</v>
      </c>
      <c r="AM401" s="62" t="s">
        <v>216</v>
      </c>
      <c r="AN401" s="62" t="s">
        <v>216</v>
      </c>
      <c r="AO401" s="63" t="s">
        <v>216</v>
      </c>
    </row>
    <row r="402" spans="1:41">
      <c r="A402" s="48">
        <f t="shared" si="39"/>
        <v>400</v>
      </c>
      <c r="B402" s="49">
        <v>398</v>
      </c>
      <c r="C402" s="50">
        <f t="shared" si="40"/>
        <v>-2</v>
      </c>
      <c r="D402" s="49">
        <f>COUNTIF($L$3:$L402,$L402)</f>
        <v>53</v>
      </c>
      <c r="E402" s="51">
        <v>53</v>
      </c>
      <c r="F402" s="50" t="str">
        <f t="shared" si="41"/>
        <v>=</v>
      </c>
      <c r="G402" s="52">
        <v>27853</v>
      </c>
      <c r="H402" s="53" t="s">
        <v>816</v>
      </c>
      <c r="I402" s="53" t="s">
        <v>1225</v>
      </c>
      <c r="J402" s="53" t="s">
        <v>1107</v>
      </c>
      <c r="K402" s="54">
        <v>1959</v>
      </c>
      <c r="L402" s="64" t="s">
        <v>234</v>
      </c>
      <c r="M402" s="55" t="s">
        <v>52</v>
      </c>
      <c r="N402" s="56">
        <v>4</v>
      </c>
      <c r="O402" s="57"/>
      <c r="P402" s="57">
        <f>IFERROR( VLOOKUP($G402,Liga16_1!$B:$Q,16,0), "")</f>
        <v>495</v>
      </c>
      <c r="Q402" s="58">
        <f t="shared" si="42"/>
        <v>495</v>
      </c>
      <c r="R402" s="59">
        <f t="shared" si="38"/>
        <v>495</v>
      </c>
      <c r="S402" s="60" t="s">
        <v>216</v>
      </c>
      <c r="T402" s="61" t="s">
        <v>216</v>
      </c>
      <c r="U402" s="61" t="s">
        <v>216</v>
      </c>
      <c r="V402" s="61" t="s">
        <v>216</v>
      </c>
      <c r="W402" s="61" t="s">
        <v>216</v>
      </c>
      <c r="X402" s="61"/>
      <c r="Y402" s="61"/>
      <c r="Z402" s="61"/>
      <c r="AA402" s="61"/>
      <c r="AB402" s="62" t="s">
        <v>216</v>
      </c>
      <c r="AC402" s="63"/>
      <c r="AD402" s="62" t="s">
        <v>216</v>
      </c>
      <c r="AE402" s="62" t="s">
        <v>216</v>
      </c>
      <c r="AF402" s="67" t="s">
        <v>216</v>
      </c>
      <c r="AG402" s="62" t="s">
        <v>216</v>
      </c>
      <c r="AH402" s="62" t="s">
        <v>216</v>
      </c>
      <c r="AI402" s="62" t="s">
        <v>216</v>
      </c>
      <c r="AJ402" s="62" t="s">
        <v>216</v>
      </c>
      <c r="AK402" s="62" t="s">
        <v>216</v>
      </c>
      <c r="AL402" s="62" t="s">
        <v>216</v>
      </c>
      <c r="AM402" s="62" t="s">
        <v>216</v>
      </c>
      <c r="AN402" s="62" t="s">
        <v>216</v>
      </c>
      <c r="AO402" s="63" t="s">
        <v>216</v>
      </c>
    </row>
    <row r="403" spans="1:41">
      <c r="A403" s="48">
        <f t="shared" si="39"/>
        <v>401</v>
      </c>
      <c r="B403" s="49">
        <v>401</v>
      </c>
      <c r="C403" s="50" t="str">
        <f t="shared" si="40"/>
        <v>=</v>
      </c>
      <c r="D403" s="49">
        <f>COUNTIF($L$3:$L403,$L403)</f>
        <v>43</v>
      </c>
      <c r="E403" s="51">
        <v>43</v>
      </c>
      <c r="F403" s="50" t="str">
        <f t="shared" si="41"/>
        <v>=</v>
      </c>
      <c r="G403" s="52">
        <v>27852</v>
      </c>
      <c r="H403" s="53" t="s">
        <v>571</v>
      </c>
      <c r="I403" s="53" t="s">
        <v>1225</v>
      </c>
      <c r="J403" s="53" t="s">
        <v>1107</v>
      </c>
      <c r="K403" s="54">
        <v>1971</v>
      </c>
      <c r="L403" s="64" t="s">
        <v>232</v>
      </c>
      <c r="M403" s="55" t="s">
        <v>52</v>
      </c>
      <c r="N403" s="56">
        <v>4</v>
      </c>
      <c r="O403" s="57"/>
      <c r="P403" s="57">
        <f>IFERROR( VLOOKUP($G403,Liga16_1!$B:$Q,16,0), "")</f>
        <v>494</v>
      </c>
      <c r="Q403" s="58">
        <f t="shared" si="42"/>
        <v>494</v>
      </c>
      <c r="R403" s="59">
        <f t="shared" si="38"/>
        <v>494</v>
      </c>
      <c r="S403" s="60" t="s">
        <v>216</v>
      </c>
      <c r="T403" s="61" t="s">
        <v>216</v>
      </c>
      <c r="U403" s="61" t="s">
        <v>216</v>
      </c>
      <c r="V403" s="61" t="s">
        <v>216</v>
      </c>
      <c r="W403" s="61" t="s">
        <v>216</v>
      </c>
      <c r="X403" s="61"/>
      <c r="Y403" s="61"/>
      <c r="Z403" s="61"/>
      <c r="AA403" s="61"/>
      <c r="AB403" s="62" t="s">
        <v>216</v>
      </c>
      <c r="AC403" s="63"/>
      <c r="AD403" s="62" t="s">
        <v>216</v>
      </c>
      <c r="AE403" s="62" t="s">
        <v>216</v>
      </c>
      <c r="AF403" s="67" t="s">
        <v>216</v>
      </c>
      <c r="AG403" s="62" t="s">
        <v>216</v>
      </c>
      <c r="AH403" s="62" t="s">
        <v>216</v>
      </c>
      <c r="AI403" s="62" t="s">
        <v>216</v>
      </c>
      <c r="AJ403" s="62" t="s">
        <v>216</v>
      </c>
      <c r="AK403" s="62" t="s">
        <v>216</v>
      </c>
      <c r="AL403" s="62" t="s">
        <v>216</v>
      </c>
      <c r="AM403" s="62" t="s">
        <v>216</v>
      </c>
      <c r="AN403" s="62" t="s">
        <v>216</v>
      </c>
      <c r="AO403" s="63" t="s">
        <v>216</v>
      </c>
    </row>
    <row r="404" spans="1:41">
      <c r="A404" s="48">
        <f t="shared" si="39"/>
        <v>402</v>
      </c>
      <c r="B404" s="49">
        <v>402</v>
      </c>
      <c r="C404" s="50" t="str">
        <f t="shared" si="40"/>
        <v>=</v>
      </c>
      <c r="D404" s="49">
        <f>COUNTIF($L$3:$L404,$L404)</f>
        <v>44</v>
      </c>
      <c r="E404" s="51">
        <v>44</v>
      </c>
      <c r="F404" s="50" t="str">
        <f t="shared" si="41"/>
        <v>=</v>
      </c>
      <c r="G404" s="52">
        <v>23030</v>
      </c>
      <c r="H404" s="53" t="s">
        <v>823</v>
      </c>
      <c r="I404" s="53" t="s">
        <v>1130</v>
      </c>
      <c r="J404" s="53" t="s">
        <v>1107</v>
      </c>
      <c r="K404" s="54">
        <v>1973</v>
      </c>
      <c r="L404" s="64" t="s">
        <v>232</v>
      </c>
      <c r="M404" s="55" t="s">
        <v>52</v>
      </c>
      <c r="N404" s="56">
        <v>4</v>
      </c>
      <c r="O404" s="57">
        <v>439.5</v>
      </c>
      <c r="P404" s="57">
        <f>IFERROR( VLOOKUP($G404,Liga16_1!$B:$Q,16,0), "")</f>
        <v>519</v>
      </c>
      <c r="Q404" s="58">
        <f t="shared" si="42"/>
        <v>493.25</v>
      </c>
      <c r="R404" s="59">
        <f t="shared" si="38"/>
        <v>479.25</v>
      </c>
      <c r="S404" s="60">
        <v>27</v>
      </c>
      <c r="T404" s="61" t="s">
        <v>216</v>
      </c>
      <c r="U404" s="61" t="s">
        <v>216</v>
      </c>
      <c r="V404" s="61" t="s">
        <v>216</v>
      </c>
      <c r="W404" s="61">
        <v>5</v>
      </c>
      <c r="X404" s="61" t="s">
        <v>216</v>
      </c>
      <c r="Y404" s="61" t="s">
        <v>216</v>
      </c>
      <c r="Z404" s="61" t="s">
        <v>216</v>
      </c>
      <c r="AA404" s="61">
        <v>-1</v>
      </c>
      <c r="AB404" s="62" t="s">
        <v>216</v>
      </c>
      <c r="AC404" s="63"/>
      <c r="AD404" s="62" t="s">
        <v>216</v>
      </c>
      <c r="AE404" s="62" t="s">
        <v>216</v>
      </c>
      <c r="AF404" s="67" t="s">
        <v>216</v>
      </c>
      <c r="AG404" s="62" t="s">
        <v>216</v>
      </c>
      <c r="AH404" s="62" t="s">
        <v>216</v>
      </c>
      <c r="AI404" s="62" t="s">
        <v>216</v>
      </c>
      <c r="AJ404" s="62" t="s">
        <v>216</v>
      </c>
      <c r="AK404" s="62">
        <v>14</v>
      </c>
      <c r="AL404" s="62" t="s">
        <v>216</v>
      </c>
      <c r="AM404" s="62" t="s">
        <v>216</v>
      </c>
      <c r="AN404" s="62" t="s">
        <v>216</v>
      </c>
      <c r="AO404" s="63" t="s">
        <v>216</v>
      </c>
    </row>
    <row r="405" spans="1:41">
      <c r="A405" s="48">
        <f t="shared" si="39"/>
        <v>403</v>
      </c>
      <c r="B405" s="49">
        <v>403</v>
      </c>
      <c r="C405" s="50" t="str">
        <f t="shared" si="40"/>
        <v>=</v>
      </c>
      <c r="D405" s="49">
        <f>COUNTIF($L$3:$L405,$L405)</f>
        <v>54</v>
      </c>
      <c r="E405" s="51">
        <v>54</v>
      </c>
      <c r="F405" s="50" t="str">
        <f t="shared" si="41"/>
        <v>=</v>
      </c>
      <c r="G405" s="52">
        <v>50618</v>
      </c>
      <c r="H405" s="53" t="s">
        <v>603</v>
      </c>
      <c r="I405" s="53" t="s">
        <v>1222</v>
      </c>
      <c r="J405" s="53" t="s">
        <v>1107</v>
      </c>
      <c r="K405" s="54">
        <v>1962</v>
      </c>
      <c r="L405" s="64" t="s">
        <v>234</v>
      </c>
      <c r="M405" s="55" t="s">
        <v>52</v>
      </c>
      <c r="N405" s="56">
        <v>4</v>
      </c>
      <c r="O405" s="57">
        <v>493</v>
      </c>
      <c r="P405" s="57" t="str">
        <f>IFERROR( VLOOKUP($G405,Liga16_1!$B:$Q,16,0), "")</f>
        <v/>
      </c>
      <c r="Q405" s="58">
        <f t="shared" si="42"/>
        <v>493</v>
      </c>
      <c r="R405" s="59">
        <f t="shared" si="38"/>
        <v>493</v>
      </c>
      <c r="S405" s="60" t="s">
        <v>216</v>
      </c>
      <c r="T405" s="61" t="s">
        <v>216</v>
      </c>
      <c r="U405" s="61" t="s">
        <v>216</v>
      </c>
      <c r="V405" s="61" t="s">
        <v>216</v>
      </c>
      <c r="W405" s="61" t="s">
        <v>216</v>
      </c>
      <c r="X405" s="61"/>
      <c r="Y405" s="61"/>
      <c r="Z405" s="61">
        <v>-7</v>
      </c>
      <c r="AA405" s="61" t="s">
        <v>216</v>
      </c>
      <c r="AB405" s="62" t="s">
        <v>216</v>
      </c>
      <c r="AC405" s="63"/>
      <c r="AD405" s="62" t="s">
        <v>216</v>
      </c>
      <c r="AE405" s="62" t="s">
        <v>216</v>
      </c>
      <c r="AF405" s="67" t="s">
        <v>216</v>
      </c>
      <c r="AG405" s="62" t="s">
        <v>216</v>
      </c>
      <c r="AH405" s="62" t="s">
        <v>216</v>
      </c>
      <c r="AI405" s="62" t="s">
        <v>216</v>
      </c>
      <c r="AJ405" s="62" t="s">
        <v>216</v>
      </c>
      <c r="AK405" s="62" t="s">
        <v>216</v>
      </c>
      <c r="AL405" s="62" t="s">
        <v>216</v>
      </c>
      <c r="AM405" s="62" t="s">
        <v>216</v>
      </c>
      <c r="AN405" s="62" t="s">
        <v>216</v>
      </c>
      <c r="AO405" s="63" t="s">
        <v>216</v>
      </c>
    </row>
    <row r="406" spans="1:41">
      <c r="A406" s="48">
        <f t="shared" si="39"/>
        <v>404</v>
      </c>
      <c r="B406" s="49">
        <v>404</v>
      </c>
      <c r="C406" s="50" t="str">
        <f t="shared" si="40"/>
        <v>=</v>
      </c>
      <c r="D406" s="49">
        <f>COUNTIF($L$3:$L406,$L406)</f>
        <v>2</v>
      </c>
      <c r="E406" s="51">
        <v>2</v>
      </c>
      <c r="F406" s="50" t="str">
        <f t="shared" si="41"/>
        <v>=</v>
      </c>
      <c r="G406" s="52">
        <v>23021</v>
      </c>
      <c r="H406" s="53" t="s">
        <v>797</v>
      </c>
      <c r="I406" s="53" t="s">
        <v>1130</v>
      </c>
      <c r="J406" s="53" t="s">
        <v>1107</v>
      </c>
      <c r="K406" s="54">
        <v>2005</v>
      </c>
      <c r="L406" s="64" t="s">
        <v>221</v>
      </c>
      <c r="M406" s="55" t="s">
        <v>55</v>
      </c>
      <c r="N406" s="56">
        <v>4</v>
      </c>
      <c r="O406" s="57">
        <v>416</v>
      </c>
      <c r="P406" s="57">
        <f>IFERROR( VLOOKUP($G406,Liga16_1!$B:$Q,16,0), "")</f>
        <v>512</v>
      </c>
      <c r="Q406" s="58">
        <f t="shared" si="42"/>
        <v>493</v>
      </c>
      <c r="R406" s="59">
        <f t="shared" si="38"/>
        <v>464</v>
      </c>
      <c r="S406" s="60">
        <v>-36</v>
      </c>
      <c r="T406" s="61">
        <v>42</v>
      </c>
      <c r="U406" s="61" t="s">
        <v>216</v>
      </c>
      <c r="V406" s="61">
        <v>-13</v>
      </c>
      <c r="W406" s="61">
        <v>-2</v>
      </c>
      <c r="X406" s="61" t="s">
        <v>216</v>
      </c>
      <c r="Y406" s="61" t="s">
        <v>216</v>
      </c>
      <c r="Z406" s="61" t="s">
        <v>216</v>
      </c>
      <c r="AA406" s="61">
        <v>30</v>
      </c>
      <c r="AB406" s="62" t="s">
        <v>216</v>
      </c>
      <c r="AC406" s="63"/>
      <c r="AD406" s="62" t="s">
        <v>216</v>
      </c>
      <c r="AE406" s="62" t="s">
        <v>216</v>
      </c>
      <c r="AF406" s="67">
        <v>29</v>
      </c>
      <c r="AG406" s="62">
        <v>0</v>
      </c>
      <c r="AH406" s="62" t="s">
        <v>216</v>
      </c>
      <c r="AI406" s="62" t="s">
        <v>216</v>
      </c>
      <c r="AJ406" s="62" t="s">
        <v>216</v>
      </c>
      <c r="AK406" s="62" t="s">
        <v>216</v>
      </c>
      <c r="AL406" s="62" t="s">
        <v>216</v>
      </c>
      <c r="AM406" s="62" t="s">
        <v>216</v>
      </c>
      <c r="AN406" s="62" t="s">
        <v>216</v>
      </c>
      <c r="AO406" s="63" t="s">
        <v>216</v>
      </c>
    </row>
    <row r="407" spans="1:41">
      <c r="A407" s="48">
        <f t="shared" si="39"/>
        <v>405</v>
      </c>
      <c r="B407" s="49">
        <v>405</v>
      </c>
      <c r="C407" s="50" t="str">
        <f t="shared" si="40"/>
        <v>=</v>
      </c>
      <c r="D407" s="49">
        <f>COUNTIF($L$3:$L407,$L407)</f>
        <v>55</v>
      </c>
      <c r="E407" s="51">
        <v>55</v>
      </c>
      <c r="F407" s="50" t="str">
        <f t="shared" si="41"/>
        <v>=</v>
      </c>
      <c r="G407" s="52">
        <v>20627</v>
      </c>
      <c r="H407" s="53" t="s">
        <v>594</v>
      </c>
      <c r="I407" s="53" t="s">
        <v>1225</v>
      </c>
      <c r="J407" s="53" t="s">
        <v>1107</v>
      </c>
      <c r="K407" s="54">
        <v>1960</v>
      </c>
      <c r="L407" s="64" t="s">
        <v>234</v>
      </c>
      <c r="M407" s="55" t="s">
        <v>52</v>
      </c>
      <c r="N407" s="56">
        <v>4</v>
      </c>
      <c r="O407" s="57"/>
      <c r="P407" s="57">
        <f>IFERROR( VLOOKUP($G407,Liga16_1!$B:$Q,16,0), "")</f>
        <v>493</v>
      </c>
      <c r="Q407" s="58">
        <f t="shared" si="42"/>
        <v>493</v>
      </c>
      <c r="R407" s="59">
        <f t="shared" si="38"/>
        <v>493</v>
      </c>
      <c r="S407" s="60" t="s">
        <v>216</v>
      </c>
      <c r="T407" s="61" t="s">
        <v>216</v>
      </c>
      <c r="U407" s="61" t="s">
        <v>216</v>
      </c>
      <c r="V407" s="61" t="s">
        <v>216</v>
      </c>
      <c r="W407" s="61" t="s">
        <v>216</v>
      </c>
      <c r="X407" s="61"/>
      <c r="Y407" s="61"/>
      <c r="Z407" s="61"/>
      <c r="AA407" s="61"/>
      <c r="AB407" s="62" t="s">
        <v>216</v>
      </c>
      <c r="AC407" s="63"/>
      <c r="AD407" s="62" t="s">
        <v>216</v>
      </c>
      <c r="AE407" s="62" t="s">
        <v>216</v>
      </c>
      <c r="AF407" s="67" t="s">
        <v>216</v>
      </c>
      <c r="AG407" s="62" t="s">
        <v>216</v>
      </c>
      <c r="AH407" s="62" t="s">
        <v>216</v>
      </c>
      <c r="AI407" s="62" t="s">
        <v>216</v>
      </c>
      <c r="AJ407" s="62" t="s">
        <v>216</v>
      </c>
      <c r="AK407" s="62" t="s">
        <v>216</v>
      </c>
      <c r="AL407" s="62" t="s">
        <v>216</v>
      </c>
      <c r="AM407" s="62" t="s">
        <v>216</v>
      </c>
      <c r="AN407" s="62" t="s">
        <v>216</v>
      </c>
      <c r="AO407" s="63" t="s">
        <v>216</v>
      </c>
    </row>
    <row r="408" spans="1:41">
      <c r="A408" s="48">
        <f t="shared" si="39"/>
        <v>406</v>
      </c>
      <c r="B408" s="49">
        <v>406</v>
      </c>
      <c r="C408" s="50" t="str">
        <f t="shared" si="40"/>
        <v>=</v>
      </c>
      <c r="D408" s="49">
        <f>COUNTIF($L$3:$L408,$L408)</f>
        <v>4</v>
      </c>
      <c r="E408" s="51">
        <v>4</v>
      </c>
      <c r="F408" s="50" t="str">
        <f t="shared" si="41"/>
        <v>=</v>
      </c>
      <c r="G408" s="52">
        <v>18467</v>
      </c>
      <c r="H408" s="53" t="s">
        <v>663</v>
      </c>
      <c r="I408" s="53" t="s">
        <v>1131</v>
      </c>
      <c r="J408" s="53" t="s">
        <v>1107</v>
      </c>
      <c r="K408" s="54">
        <v>-1</v>
      </c>
      <c r="L408" s="64" t="s">
        <v>238</v>
      </c>
      <c r="M408" s="55" t="s">
        <v>52</v>
      </c>
      <c r="N408" s="56">
        <v>4</v>
      </c>
      <c r="O408" s="57">
        <v>441</v>
      </c>
      <c r="P408" s="57">
        <f>IFERROR( VLOOKUP($G408,Liga16_1!$B:$Q,16,0), "")</f>
        <v>544</v>
      </c>
      <c r="Q408" s="58">
        <f t="shared" si="42"/>
        <v>492.5</v>
      </c>
      <c r="R408" s="59">
        <f t="shared" si="38"/>
        <v>492.5</v>
      </c>
      <c r="S408" s="60">
        <v>-51</v>
      </c>
      <c r="T408" s="61" t="s">
        <v>216</v>
      </c>
      <c r="U408" s="61" t="s">
        <v>216</v>
      </c>
      <c r="V408" s="61" t="s">
        <v>216</v>
      </c>
      <c r="W408" s="61" t="s">
        <v>216</v>
      </c>
      <c r="X408" s="61">
        <v>6</v>
      </c>
      <c r="Y408" s="61" t="s">
        <v>216</v>
      </c>
      <c r="Z408" s="61" t="s">
        <v>216</v>
      </c>
      <c r="AA408" s="61" t="s">
        <v>216</v>
      </c>
      <c r="AB408" s="62" t="s">
        <v>216</v>
      </c>
      <c r="AC408" s="63"/>
      <c r="AD408" s="62" t="s">
        <v>216</v>
      </c>
      <c r="AE408" s="62" t="s">
        <v>216</v>
      </c>
      <c r="AF408" s="67" t="s">
        <v>216</v>
      </c>
      <c r="AG408" s="62" t="s">
        <v>216</v>
      </c>
      <c r="AH408" s="62" t="s">
        <v>216</v>
      </c>
      <c r="AI408" s="62" t="s">
        <v>216</v>
      </c>
      <c r="AJ408" s="62" t="s">
        <v>216</v>
      </c>
      <c r="AK408" s="62" t="s">
        <v>216</v>
      </c>
      <c r="AL408" s="62" t="s">
        <v>216</v>
      </c>
      <c r="AM408" s="62" t="s">
        <v>216</v>
      </c>
      <c r="AN408" s="62" t="s">
        <v>216</v>
      </c>
      <c r="AO408" s="63" t="s">
        <v>216</v>
      </c>
    </row>
    <row r="409" spans="1:41">
      <c r="A409" s="48">
        <f t="shared" si="39"/>
        <v>407</v>
      </c>
      <c r="B409" s="49">
        <v>407</v>
      </c>
      <c r="C409" s="50" t="str">
        <f t="shared" si="40"/>
        <v>=</v>
      </c>
      <c r="D409" s="49">
        <f>COUNTIF($L$3:$L409,$L409)</f>
        <v>40</v>
      </c>
      <c r="E409" s="51">
        <v>41</v>
      </c>
      <c r="F409" s="50">
        <f t="shared" si="41"/>
        <v>1</v>
      </c>
      <c r="G409" s="52">
        <v>22810</v>
      </c>
      <c r="H409" s="53" t="s">
        <v>617</v>
      </c>
      <c r="I409" s="53" t="s">
        <v>1198</v>
      </c>
      <c r="J409" s="53" t="s">
        <v>1107</v>
      </c>
      <c r="K409" s="54">
        <v>1999</v>
      </c>
      <c r="L409" s="64" t="s">
        <v>226</v>
      </c>
      <c r="M409" s="55" t="s">
        <v>52</v>
      </c>
      <c r="N409" s="56">
        <v>4</v>
      </c>
      <c r="O409" s="57">
        <v>434</v>
      </c>
      <c r="P409" s="57">
        <f>IFERROR( VLOOKUP($G409,Liga16_1!$B:$Q,16,0), "")</f>
        <v>550</v>
      </c>
      <c r="Q409" s="58">
        <f t="shared" si="42"/>
        <v>492</v>
      </c>
      <c r="R409" s="59">
        <f t="shared" si="38"/>
        <v>492</v>
      </c>
      <c r="S409" s="60" t="s">
        <v>216</v>
      </c>
      <c r="T409" s="61" t="s">
        <v>216</v>
      </c>
      <c r="U409" s="61" t="s">
        <v>216</v>
      </c>
      <c r="V409" s="61" t="s">
        <v>216</v>
      </c>
      <c r="W409" s="61" t="s">
        <v>216</v>
      </c>
      <c r="X409" s="61">
        <v>-64</v>
      </c>
      <c r="Y409" s="61" t="s">
        <v>216</v>
      </c>
      <c r="Z409" s="61" t="s">
        <v>216</v>
      </c>
      <c r="AA409" s="61" t="s">
        <v>216</v>
      </c>
      <c r="AB409" s="62" t="s">
        <v>216</v>
      </c>
      <c r="AC409" s="63"/>
      <c r="AD409" s="62" t="s">
        <v>216</v>
      </c>
      <c r="AE409" s="62" t="s">
        <v>216</v>
      </c>
      <c r="AF409" s="67" t="s">
        <v>216</v>
      </c>
      <c r="AG409" s="62" t="s">
        <v>216</v>
      </c>
      <c r="AH409" s="62" t="s">
        <v>216</v>
      </c>
      <c r="AI409" s="62" t="s">
        <v>216</v>
      </c>
      <c r="AJ409" s="62" t="s">
        <v>216</v>
      </c>
      <c r="AK409" s="62" t="s">
        <v>216</v>
      </c>
      <c r="AL409" s="62" t="s">
        <v>216</v>
      </c>
      <c r="AM409" s="62" t="s">
        <v>216</v>
      </c>
      <c r="AN409" s="62" t="s">
        <v>216</v>
      </c>
      <c r="AO409" s="63" t="s">
        <v>216</v>
      </c>
    </row>
    <row r="410" spans="1:41">
      <c r="A410" s="48">
        <f t="shared" si="39"/>
        <v>408</v>
      </c>
      <c r="B410" s="49">
        <v>408</v>
      </c>
      <c r="C410" s="50" t="str">
        <f t="shared" si="40"/>
        <v>=</v>
      </c>
      <c r="D410" s="49">
        <f>COUNTIF($L$3:$L410,$L410)</f>
        <v>45</v>
      </c>
      <c r="E410" s="51">
        <v>45</v>
      </c>
      <c r="F410" s="50" t="str">
        <f t="shared" si="41"/>
        <v>=</v>
      </c>
      <c r="G410" s="52">
        <v>22358</v>
      </c>
      <c r="H410" s="53" t="s">
        <v>993</v>
      </c>
      <c r="I410" s="53" t="s">
        <v>1149</v>
      </c>
      <c r="J410" s="53" t="s">
        <v>1107</v>
      </c>
      <c r="K410" s="54">
        <v>1970</v>
      </c>
      <c r="L410" s="64" t="s">
        <v>232</v>
      </c>
      <c r="M410" s="55" t="s">
        <v>52</v>
      </c>
      <c r="N410" s="56">
        <v>4</v>
      </c>
      <c r="O410" s="57">
        <v>518.5</v>
      </c>
      <c r="P410" s="57">
        <f>IFERROR( VLOOKUP($G410,Liga16_1!$B:$Q,16,0), "")</f>
        <v>465</v>
      </c>
      <c r="Q410" s="58">
        <f t="shared" si="42"/>
        <v>491.75</v>
      </c>
      <c r="R410" s="59">
        <f t="shared" si="38"/>
        <v>491.75</v>
      </c>
      <c r="S410" s="60">
        <v>65</v>
      </c>
      <c r="T410" s="61" t="s">
        <v>216</v>
      </c>
      <c r="U410" s="61" t="s">
        <v>216</v>
      </c>
      <c r="V410" s="61">
        <v>48</v>
      </c>
      <c r="W410" s="61" t="s">
        <v>216</v>
      </c>
      <c r="X410" s="61" t="s">
        <v>216</v>
      </c>
      <c r="Y410" s="61" t="s">
        <v>216</v>
      </c>
      <c r="Z410" s="61" t="s">
        <v>216</v>
      </c>
      <c r="AA410" s="61" t="s">
        <v>216</v>
      </c>
      <c r="AB410" s="62" t="s">
        <v>216</v>
      </c>
      <c r="AC410" s="63"/>
      <c r="AD410" s="62" t="s">
        <v>216</v>
      </c>
      <c r="AE410" s="62" t="s">
        <v>216</v>
      </c>
      <c r="AF410" s="67" t="s">
        <v>216</v>
      </c>
      <c r="AG410" s="62" t="s">
        <v>216</v>
      </c>
      <c r="AH410" s="62" t="s">
        <v>216</v>
      </c>
      <c r="AI410" s="62" t="s">
        <v>216</v>
      </c>
      <c r="AJ410" s="62" t="s">
        <v>216</v>
      </c>
      <c r="AK410" s="62" t="s">
        <v>216</v>
      </c>
      <c r="AL410" s="62" t="s">
        <v>216</v>
      </c>
      <c r="AM410" s="62" t="s">
        <v>216</v>
      </c>
      <c r="AN410" s="62" t="s">
        <v>216</v>
      </c>
      <c r="AO410" s="63" t="s">
        <v>216</v>
      </c>
    </row>
    <row r="411" spans="1:41">
      <c r="A411" s="48">
        <f t="shared" si="39"/>
        <v>409</v>
      </c>
      <c r="B411" s="49">
        <v>409</v>
      </c>
      <c r="C411" s="50" t="str">
        <f t="shared" si="40"/>
        <v>=</v>
      </c>
      <c r="D411" s="49">
        <f>COUNTIF($L$3:$L411,$L411)</f>
        <v>13</v>
      </c>
      <c r="E411" s="51">
        <v>13</v>
      </c>
      <c r="F411" s="50" t="str">
        <f t="shared" si="41"/>
        <v>=</v>
      </c>
      <c r="G411" s="52">
        <v>19946</v>
      </c>
      <c r="H411" s="53" t="s">
        <v>725</v>
      </c>
      <c r="I411" s="53" t="s">
        <v>1115</v>
      </c>
      <c r="J411" s="53" t="s">
        <v>1107</v>
      </c>
      <c r="K411" s="54">
        <v>1951</v>
      </c>
      <c r="L411" s="64" t="s">
        <v>235</v>
      </c>
      <c r="M411" s="55" t="s">
        <v>52</v>
      </c>
      <c r="N411" s="56">
        <v>4</v>
      </c>
      <c r="O411" s="57">
        <v>491</v>
      </c>
      <c r="P411" s="57" t="str">
        <f>IFERROR( VLOOKUP($G411,Liga16_1!$B:$Q,16,0), "")</f>
        <v/>
      </c>
      <c r="Q411" s="58">
        <f t="shared" si="42"/>
        <v>491</v>
      </c>
      <c r="R411" s="59">
        <f t="shared" si="38"/>
        <v>491</v>
      </c>
      <c r="S411" s="60" t="s">
        <v>216</v>
      </c>
      <c r="T411" s="61" t="s">
        <v>216</v>
      </c>
      <c r="U411" s="61" t="s">
        <v>216</v>
      </c>
      <c r="V411" s="61">
        <v>-14</v>
      </c>
      <c r="W411" s="61">
        <v>-16</v>
      </c>
      <c r="X411" s="61" t="s">
        <v>216</v>
      </c>
      <c r="Y411" s="61" t="s">
        <v>216</v>
      </c>
      <c r="Z411" s="61" t="s">
        <v>216</v>
      </c>
      <c r="AA411" s="61" t="s">
        <v>216</v>
      </c>
      <c r="AB411" s="62" t="s">
        <v>216</v>
      </c>
      <c r="AC411" s="63"/>
      <c r="AD411" s="62" t="s">
        <v>216</v>
      </c>
      <c r="AE411" s="62" t="s">
        <v>216</v>
      </c>
      <c r="AF411" s="67" t="s">
        <v>216</v>
      </c>
      <c r="AG411" s="62" t="s">
        <v>216</v>
      </c>
      <c r="AH411" s="62" t="s">
        <v>216</v>
      </c>
      <c r="AI411" s="62" t="s">
        <v>216</v>
      </c>
      <c r="AJ411" s="62" t="s">
        <v>216</v>
      </c>
      <c r="AK411" s="62" t="s">
        <v>216</v>
      </c>
      <c r="AL411" s="62" t="s">
        <v>216</v>
      </c>
      <c r="AM411" s="62" t="s">
        <v>216</v>
      </c>
      <c r="AN411" s="62" t="s">
        <v>216</v>
      </c>
      <c r="AO411" s="63" t="s">
        <v>216</v>
      </c>
    </row>
    <row r="412" spans="1:41">
      <c r="A412" s="48">
        <f t="shared" si="39"/>
        <v>410</v>
      </c>
      <c r="B412" s="49">
        <v>410</v>
      </c>
      <c r="C412" s="50" t="str">
        <f t="shared" si="40"/>
        <v>=</v>
      </c>
      <c r="D412" s="49">
        <f>COUNTIF($L$3:$L412,$L412)</f>
        <v>56</v>
      </c>
      <c r="E412" s="51">
        <v>56</v>
      </c>
      <c r="F412" s="50" t="str">
        <f t="shared" si="41"/>
        <v>=</v>
      </c>
      <c r="G412" s="52">
        <v>50021</v>
      </c>
      <c r="H412" s="53" t="s">
        <v>443</v>
      </c>
      <c r="I412" s="53" t="s">
        <v>1136</v>
      </c>
      <c r="J412" s="53" t="s">
        <v>1107</v>
      </c>
      <c r="K412" s="54">
        <v>1963</v>
      </c>
      <c r="L412" s="64" t="s">
        <v>234</v>
      </c>
      <c r="M412" s="55" t="s">
        <v>52</v>
      </c>
      <c r="N412" s="56">
        <v>4</v>
      </c>
      <c r="O412" s="57">
        <v>491</v>
      </c>
      <c r="P412" s="57" t="str">
        <f>IFERROR( VLOOKUP($G412,Liga16_1!$B:$Q,16,0), "")</f>
        <v/>
      </c>
      <c r="Q412" s="58">
        <f t="shared" si="42"/>
        <v>491</v>
      </c>
      <c r="R412" s="59">
        <f t="shared" si="38"/>
        <v>491</v>
      </c>
      <c r="S412" s="60" t="s">
        <v>216</v>
      </c>
      <c r="T412" s="61" t="s">
        <v>216</v>
      </c>
      <c r="U412" s="61" t="s">
        <v>216</v>
      </c>
      <c r="V412" s="61" t="s">
        <v>216</v>
      </c>
      <c r="W412" s="61" t="s">
        <v>216</v>
      </c>
      <c r="X412" s="61" t="s">
        <v>216</v>
      </c>
      <c r="Y412" s="61" t="s">
        <v>216</v>
      </c>
      <c r="Z412" s="61" t="s">
        <v>216</v>
      </c>
      <c r="AA412" s="61" t="s">
        <v>216</v>
      </c>
      <c r="AB412" s="62" t="s">
        <v>216</v>
      </c>
      <c r="AC412" s="63"/>
      <c r="AD412" s="62" t="s">
        <v>216</v>
      </c>
      <c r="AE412" s="62" t="s">
        <v>216</v>
      </c>
      <c r="AF412" s="67" t="s">
        <v>216</v>
      </c>
      <c r="AG412" s="62" t="s">
        <v>216</v>
      </c>
      <c r="AH412" s="62" t="s">
        <v>216</v>
      </c>
      <c r="AI412" s="62" t="s">
        <v>216</v>
      </c>
      <c r="AJ412" s="62" t="s">
        <v>216</v>
      </c>
      <c r="AK412" s="62" t="s">
        <v>216</v>
      </c>
      <c r="AL412" s="62" t="s">
        <v>216</v>
      </c>
      <c r="AM412" s="62" t="s">
        <v>216</v>
      </c>
      <c r="AN412" s="62" t="s">
        <v>216</v>
      </c>
      <c r="AO412" s="63" t="s">
        <v>216</v>
      </c>
    </row>
    <row r="413" spans="1:41">
      <c r="A413" s="48">
        <f t="shared" si="39"/>
        <v>411</v>
      </c>
      <c r="B413" s="49">
        <v>411</v>
      </c>
      <c r="C413" s="50" t="str">
        <f t="shared" si="40"/>
        <v>=</v>
      </c>
      <c r="D413" s="49">
        <f>COUNTIF($L$3:$L413,$L413)</f>
        <v>46</v>
      </c>
      <c r="E413" s="51">
        <v>46</v>
      </c>
      <c r="F413" s="50" t="str">
        <f t="shared" si="41"/>
        <v>=</v>
      </c>
      <c r="G413" s="52">
        <v>20566</v>
      </c>
      <c r="H413" s="53" t="s">
        <v>1006</v>
      </c>
      <c r="I413" s="53" t="s">
        <v>1152</v>
      </c>
      <c r="J413" s="53" t="s">
        <v>1107</v>
      </c>
      <c r="K413" s="54">
        <v>1970</v>
      </c>
      <c r="L413" s="64" t="s">
        <v>232</v>
      </c>
      <c r="M413" s="55" t="s">
        <v>52</v>
      </c>
      <c r="N413" s="56">
        <v>4</v>
      </c>
      <c r="O413" s="57">
        <v>440.5</v>
      </c>
      <c r="P413" s="57">
        <f>IFERROR( VLOOKUP($G413,Liga16_1!$B:$Q,16,0), "")</f>
        <v>539</v>
      </c>
      <c r="Q413" s="58">
        <f t="shared" si="42"/>
        <v>489.75</v>
      </c>
      <c r="R413" s="59">
        <f t="shared" si="38"/>
        <v>489.75</v>
      </c>
      <c r="S413" s="60" t="s">
        <v>216</v>
      </c>
      <c r="T413" s="61" t="s">
        <v>216</v>
      </c>
      <c r="U413" s="61" t="s">
        <v>216</v>
      </c>
      <c r="V413" s="61" t="s">
        <v>216</v>
      </c>
      <c r="W413" s="61" t="s">
        <v>216</v>
      </c>
      <c r="X413" s="61" t="s">
        <v>216</v>
      </c>
      <c r="Y413" s="61" t="s">
        <v>216</v>
      </c>
      <c r="Z413" s="61" t="s">
        <v>216</v>
      </c>
      <c r="AA413" s="61">
        <v>34</v>
      </c>
      <c r="AB413" s="62" t="s">
        <v>216</v>
      </c>
      <c r="AC413" s="63"/>
      <c r="AD413" s="62" t="s">
        <v>216</v>
      </c>
      <c r="AE413" s="62" t="s">
        <v>216</v>
      </c>
      <c r="AF413" s="67" t="s">
        <v>216</v>
      </c>
      <c r="AG413" s="62" t="s">
        <v>216</v>
      </c>
      <c r="AH413" s="62" t="s">
        <v>216</v>
      </c>
      <c r="AI413" s="62" t="s">
        <v>216</v>
      </c>
      <c r="AJ413" s="62" t="s">
        <v>216</v>
      </c>
      <c r="AK413" s="62" t="s">
        <v>216</v>
      </c>
      <c r="AL413" s="62" t="s">
        <v>216</v>
      </c>
      <c r="AM413" s="62" t="s">
        <v>216</v>
      </c>
      <c r="AN413" s="62" t="s">
        <v>216</v>
      </c>
      <c r="AO413" s="63" t="s">
        <v>216</v>
      </c>
    </row>
    <row r="414" spans="1:41">
      <c r="A414" s="48">
        <f t="shared" si="39"/>
        <v>412</v>
      </c>
      <c r="B414" s="49">
        <v>412</v>
      </c>
      <c r="C414" s="50" t="str">
        <f t="shared" si="40"/>
        <v>=</v>
      </c>
      <c r="D414" s="49">
        <f>COUNTIF($L$3:$L414,$L414)</f>
        <v>4</v>
      </c>
      <c r="E414" s="51">
        <v>4</v>
      </c>
      <c r="F414" s="50" t="str">
        <f t="shared" si="41"/>
        <v>=</v>
      </c>
      <c r="G414" s="52">
        <v>9139</v>
      </c>
      <c r="H414" s="53" t="s">
        <v>992</v>
      </c>
      <c r="I414" s="53" t="s">
        <v>1149</v>
      </c>
      <c r="J414" s="53" t="s">
        <v>1107</v>
      </c>
      <c r="K414" s="54">
        <v>1958</v>
      </c>
      <c r="L414" s="64" t="s">
        <v>233</v>
      </c>
      <c r="M414" s="55" t="s">
        <v>55</v>
      </c>
      <c r="N414" s="56">
        <v>4</v>
      </c>
      <c r="O414" s="57">
        <v>460.5</v>
      </c>
      <c r="P414" s="57">
        <f>IFERROR( VLOOKUP($G414,Liga16_1!$B:$Q,16,0), "")</f>
        <v>542</v>
      </c>
      <c r="Q414" s="58">
        <f t="shared" si="42"/>
        <v>488.25</v>
      </c>
      <c r="R414" s="59">
        <f t="shared" si="38"/>
        <v>501.25</v>
      </c>
      <c r="S414" s="60">
        <v>-16</v>
      </c>
      <c r="T414" s="61" t="s">
        <v>216</v>
      </c>
      <c r="U414" s="61">
        <v>3</v>
      </c>
      <c r="V414" s="61" t="s">
        <v>216</v>
      </c>
      <c r="W414" s="61">
        <v>-36</v>
      </c>
      <c r="X414" s="61" t="s">
        <v>216</v>
      </c>
      <c r="Y414" s="61" t="s">
        <v>216</v>
      </c>
      <c r="Z414" s="61">
        <v>-15</v>
      </c>
      <c r="AA414" s="61">
        <v>1</v>
      </c>
      <c r="AB414" s="62">
        <v>0</v>
      </c>
      <c r="AC414" s="63"/>
      <c r="AD414" s="62" t="s">
        <v>216</v>
      </c>
      <c r="AE414" s="62" t="s">
        <v>216</v>
      </c>
      <c r="AF414" s="67" t="s">
        <v>216</v>
      </c>
      <c r="AG414" s="62" t="s">
        <v>216</v>
      </c>
      <c r="AH414" s="62" t="s">
        <v>216</v>
      </c>
      <c r="AI414" s="62" t="s">
        <v>216</v>
      </c>
      <c r="AJ414" s="62" t="s">
        <v>216</v>
      </c>
      <c r="AK414" s="62">
        <v>-13</v>
      </c>
      <c r="AL414" s="62" t="s">
        <v>216</v>
      </c>
      <c r="AM414" s="62" t="s">
        <v>216</v>
      </c>
      <c r="AN414" s="62" t="s">
        <v>216</v>
      </c>
      <c r="AO414" s="63" t="s">
        <v>216</v>
      </c>
    </row>
    <row r="415" spans="1:41">
      <c r="A415" s="48">
        <f t="shared" si="39"/>
        <v>413</v>
      </c>
      <c r="B415" s="49">
        <v>413</v>
      </c>
      <c r="C415" s="50" t="str">
        <f t="shared" si="40"/>
        <v>=</v>
      </c>
      <c r="D415" s="49">
        <f>COUNTIF($L$3:$L415,$L415)</f>
        <v>57</v>
      </c>
      <c r="E415" s="51">
        <v>57</v>
      </c>
      <c r="F415" s="50" t="str">
        <f t="shared" si="41"/>
        <v>=</v>
      </c>
      <c r="G415" s="52">
        <v>19360</v>
      </c>
      <c r="H415" s="53" t="s">
        <v>1226</v>
      </c>
      <c r="I415" s="53" t="s">
        <v>1179</v>
      </c>
      <c r="J415" s="53" t="s">
        <v>1107</v>
      </c>
      <c r="K415" s="54">
        <v>1964</v>
      </c>
      <c r="L415" s="64" t="s">
        <v>234</v>
      </c>
      <c r="M415" s="55" t="s">
        <v>52</v>
      </c>
      <c r="N415" s="56">
        <v>4</v>
      </c>
      <c r="O415" s="57">
        <v>487</v>
      </c>
      <c r="P415" s="57" t="str">
        <f>IFERROR( VLOOKUP($G415,Liga16_1!$B:$Q,16,0), "")</f>
        <v/>
      </c>
      <c r="Q415" s="58">
        <f t="shared" si="42"/>
        <v>487</v>
      </c>
      <c r="R415" s="59">
        <f t="shared" ref="R415:R446" si="43">AVERAGE(O415:P415)</f>
        <v>487</v>
      </c>
      <c r="S415" s="60" t="s">
        <v>216</v>
      </c>
      <c r="T415" s="61" t="s">
        <v>216</v>
      </c>
      <c r="U415" s="61" t="s">
        <v>216</v>
      </c>
      <c r="V415" s="61">
        <v>-1</v>
      </c>
      <c r="W415" s="61" t="s">
        <v>216</v>
      </c>
      <c r="X415" s="61" t="s">
        <v>216</v>
      </c>
      <c r="Y415" s="61">
        <v>0</v>
      </c>
      <c r="Z415" s="61">
        <v>-49</v>
      </c>
      <c r="AA415" s="61" t="s">
        <v>216</v>
      </c>
      <c r="AB415" s="62" t="s">
        <v>216</v>
      </c>
      <c r="AC415" s="63"/>
      <c r="AD415" s="62" t="s">
        <v>216</v>
      </c>
      <c r="AE415" s="62" t="s">
        <v>216</v>
      </c>
      <c r="AF415" s="67" t="s">
        <v>216</v>
      </c>
      <c r="AG415" s="62" t="s">
        <v>216</v>
      </c>
      <c r="AH415" s="62" t="s">
        <v>216</v>
      </c>
      <c r="AI415" s="62" t="s">
        <v>216</v>
      </c>
      <c r="AJ415" s="62" t="s">
        <v>216</v>
      </c>
      <c r="AK415" s="62" t="s">
        <v>216</v>
      </c>
      <c r="AL415" s="62" t="s">
        <v>216</v>
      </c>
      <c r="AM415" s="62" t="s">
        <v>216</v>
      </c>
      <c r="AN415" s="62" t="s">
        <v>216</v>
      </c>
      <c r="AO415" s="63" t="s">
        <v>216</v>
      </c>
    </row>
    <row r="416" spans="1:41">
      <c r="A416" s="48">
        <f t="shared" si="39"/>
        <v>414</v>
      </c>
      <c r="B416" s="49">
        <v>414</v>
      </c>
      <c r="C416" s="50" t="str">
        <f t="shared" si="40"/>
        <v>=</v>
      </c>
      <c r="D416" s="49">
        <f>COUNTIF($L$3:$L416,$L416)</f>
        <v>47</v>
      </c>
      <c r="E416" s="51">
        <v>47</v>
      </c>
      <c r="F416" s="50" t="str">
        <f t="shared" si="41"/>
        <v>=</v>
      </c>
      <c r="G416" s="52">
        <v>19694</v>
      </c>
      <c r="H416" s="53" t="s">
        <v>467</v>
      </c>
      <c r="I416" s="53" t="s">
        <v>1153</v>
      </c>
      <c r="J416" s="53" t="s">
        <v>1107</v>
      </c>
      <c r="K416" s="54">
        <v>1971</v>
      </c>
      <c r="L416" s="64" t="s">
        <v>232</v>
      </c>
      <c r="M416" s="55" t="s">
        <v>52</v>
      </c>
      <c r="N416" s="56">
        <v>4</v>
      </c>
      <c r="O416" s="57">
        <v>486</v>
      </c>
      <c r="P416" s="57" t="str">
        <f>IFERROR( VLOOKUP($G416,Liga16_1!$B:$Q,16,0), "")</f>
        <v/>
      </c>
      <c r="Q416" s="58">
        <f t="shared" si="42"/>
        <v>486</v>
      </c>
      <c r="R416" s="59">
        <f t="shared" si="43"/>
        <v>486</v>
      </c>
      <c r="S416" s="60" t="s">
        <v>216</v>
      </c>
      <c r="T416" s="61" t="s">
        <v>216</v>
      </c>
      <c r="U416" s="61" t="s">
        <v>216</v>
      </c>
      <c r="V416" s="61" t="s">
        <v>216</v>
      </c>
      <c r="W416" s="61">
        <v>-64</v>
      </c>
      <c r="X416" s="61" t="s">
        <v>216</v>
      </c>
      <c r="Y416" s="61" t="s">
        <v>216</v>
      </c>
      <c r="Z416" s="61" t="s">
        <v>216</v>
      </c>
      <c r="AA416" s="61" t="s">
        <v>216</v>
      </c>
      <c r="AB416" s="62" t="s">
        <v>216</v>
      </c>
      <c r="AC416" s="63"/>
      <c r="AD416" s="62" t="s">
        <v>216</v>
      </c>
      <c r="AE416" s="62" t="s">
        <v>216</v>
      </c>
      <c r="AF416" s="67" t="s">
        <v>216</v>
      </c>
      <c r="AG416" s="62" t="s">
        <v>216</v>
      </c>
      <c r="AH416" s="62" t="s">
        <v>216</v>
      </c>
      <c r="AI416" s="62" t="s">
        <v>216</v>
      </c>
      <c r="AJ416" s="62" t="s">
        <v>216</v>
      </c>
      <c r="AK416" s="62" t="s">
        <v>216</v>
      </c>
      <c r="AL416" s="62" t="s">
        <v>216</v>
      </c>
      <c r="AM416" s="62" t="s">
        <v>216</v>
      </c>
      <c r="AN416" s="62" t="s">
        <v>216</v>
      </c>
      <c r="AO416" s="63" t="s">
        <v>216</v>
      </c>
    </row>
    <row r="417" spans="1:41">
      <c r="A417" s="48">
        <f t="shared" si="39"/>
        <v>415</v>
      </c>
      <c r="B417" s="49">
        <v>415</v>
      </c>
      <c r="C417" s="50" t="str">
        <f t="shared" si="40"/>
        <v>=</v>
      </c>
      <c r="D417" s="49">
        <f>COUNTIF($L$3:$L417,$L417)</f>
        <v>48</v>
      </c>
      <c r="E417" s="51">
        <v>48</v>
      </c>
      <c r="F417" s="50" t="str">
        <f t="shared" si="41"/>
        <v>=</v>
      </c>
      <c r="G417" s="52" t="s">
        <v>293</v>
      </c>
      <c r="H417" s="53" t="s">
        <v>1227</v>
      </c>
      <c r="I417" s="53" t="s">
        <v>1163</v>
      </c>
      <c r="J417" s="53" t="s">
        <v>1122</v>
      </c>
      <c r="K417" s="54">
        <v>1971</v>
      </c>
      <c r="L417" s="64" t="s">
        <v>232</v>
      </c>
      <c r="M417" s="55" t="s">
        <v>52</v>
      </c>
      <c r="N417" s="56">
        <v>4</v>
      </c>
      <c r="O417" s="57">
        <v>486</v>
      </c>
      <c r="P417" s="57" t="str">
        <f>IFERROR( VLOOKUP($G417,Liga16_1!$B:$Q,16,0), "")</f>
        <v/>
      </c>
      <c r="Q417" s="58">
        <f t="shared" si="42"/>
        <v>486</v>
      </c>
      <c r="R417" s="59">
        <f t="shared" si="43"/>
        <v>486</v>
      </c>
      <c r="S417" s="60" t="s">
        <v>216</v>
      </c>
      <c r="T417" s="61" t="s">
        <v>216</v>
      </c>
      <c r="U417" s="61" t="s">
        <v>216</v>
      </c>
      <c r="V417" s="61" t="s">
        <v>216</v>
      </c>
      <c r="W417" s="61" t="s">
        <v>216</v>
      </c>
      <c r="X417" s="61" t="s">
        <v>216</v>
      </c>
      <c r="Y417" s="61">
        <v>-14</v>
      </c>
      <c r="Z417" s="61" t="s">
        <v>216</v>
      </c>
      <c r="AA417" s="61" t="s">
        <v>216</v>
      </c>
      <c r="AB417" s="62" t="s">
        <v>216</v>
      </c>
      <c r="AC417" s="63"/>
      <c r="AD417" s="62" t="s">
        <v>216</v>
      </c>
      <c r="AE417" s="62" t="s">
        <v>216</v>
      </c>
      <c r="AF417" s="67" t="s">
        <v>216</v>
      </c>
      <c r="AG417" s="62" t="s">
        <v>216</v>
      </c>
      <c r="AH417" s="62" t="s">
        <v>216</v>
      </c>
      <c r="AI417" s="62" t="s">
        <v>216</v>
      </c>
      <c r="AJ417" s="62" t="s">
        <v>216</v>
      </c>
      <c r="AK417" s="62" t="s">
        <v>216</v>
      </c>
      <c r="AL417" s="62" t="s">
        <v>216</v>
      </c>
      <c r="AM417" s="62" t="s">
        <v>216</v>
      </c>
      <c r="AN417" s="62" t="s">
        <v>216</v>
      </c>
      <c r="AO417" s="63" t="s">
        <v>216</v>
      </c>
    </row>
    <row r="418" spans="1:41">
      <c r="A418" s="48">
        <f t="shared" si="39"/>
        <v>416</v>
      </c>
      <c r="B418" s="49">
        <v>416</v>
      </c>
      <c r="C418" s="50" t="str">
        <f t="shared" si="40"/>
        <v>=</v>
      </c>
      <c r="D418" s="49">
        <f>COUNTIF($L$3:$L418,$L418)</f>
        <v>16</v>
      </c>
      <c r="E418" s="51">
        <v>16</v>
      </c>
      <c r="F418" s="50" t="str">
        <f t="shared" si="41"/>
        <v>=</v>
      </c>
      <c r="G418" s="52">
        <v>18158</v>
      </c>
      <c r="H418" s="53" t="s">
        <v>746</v>
      </c>
      <c r="I418" s="53" t="s">
        <v>1119</v>
      </c>
      <c r="J418" s="53" t="s">
        <v>1107</v>
      </c>
      <c r="K418" s="54">
        <v>2001</v>
      </c>
      <c r="L418" s="64" t="s">
        <v>225</v>
      </c>
      <c r="M418" s="55" t="s">
        <v>55</v>
      </c>
      <c r="N418" s="56">
        <v>4</v>
      </c>
      <c r="O418" s="57">
        <v>390</v>
      </c>
      <c r="P418" s="57">
        <f>IFERROR( VLOOKUP($G418,Liga16_1!$B:$Q,16,0), "")</f>
        <v>490</v>
      </c>
      <c r="Q418" s="58">
        <f t="shared" si="42"/>
        <v>486</v>
      </c>
      <c r="R418" s="59">
        <f t="shared" si="43"/>
        <v>440</v>
      </c>
      <c r="S418" s="60" t="s">
        <v>216</v>
      </c>
      <c r="T418" s="61">
        <v>7</v>
      </c>
      <c r="U418" s="61" t="s">
        <v>216</v>
      </c>
      <c r="V418" s="61" t="s">
        <v>216</v>
      </c>
      <c r="W418" s="61" t="s">
        <v>216</v>
      </c>
      <c r="X418" s="61" t="s">
        <v>216</v>
      </c>
      <c r="Y418" s="61" t="s">
        <v>216</v>
      </c>
      <c r="Z418" s="61" t="s">
        <v>216</v>
      </c>
      <c r="AA418" s="61" t="s">
        <v>216</v>
      </c>
      <c r="AB418" s="62" t="s">
        <v>216</v>
      </c>
      <c r="AC418" s="63"/>
      <c r="AD418" s="62" t="s">
        <v>216</v>
      </c>
      <c r="AE418" s="62" t="s">
        <v>216</v>
      </c>
      <c r="AF418" s="67" t="s">
        <v>216</v>
      </c>
      <c r="AG418" s="62" t="s">
        <v>216</v>
      </c>
      <c r="AH418" s="62">
        <v>26</v>
      </c>
      <c r="AI418" s="62" t="s">
        <v>216</v>
      </c>
      <c r="AJ418" s="62" t="s">
        <v>216</v>
      </c>
      <c r="AK418" s="62" t="s">
        <v>216</v>
      </c>
      <c r="AL418" s="62" t="s">
        <v>216</v>
      </c>
      <c r="AM418" s="62" t="s">
        <v>216</v>
      </c>
      <c r="AN418" s="62" t="s">
        <v>216</v>
      </c>
      <c r="AO418" s="63">
        <v>20</v>
      </c>
    </row>
    <row r="419" spans="1:41">
      <c r="A419" s="48">
        <f t="shared" si="39"/>
        <v>417</v>
      </c>
      <c r="B419" s="49">
        <v>417</v>
      </c>
      <c r="C419" s="50" t="str">
        <f t="shared" si="40"/>
        <v>=</v>
      </c>
      <c r="D419" s="49">
        <f>COUNTIF($L$3:$L419,$L419)</f>
        <v>8</v>
      </c>
      <c r="E419" s="51">
        <v>7</v>
      </c>
      <c r="F419" s="50">
        <f t="shared" si="41"/>
        <v>-1</v>
      </c>
      <c r="G419" s="52" t="s">
        <v>27</v>
      </c>
      <c r="H419" s="53" t="s">
        <v>1228</v>
      </c>
      <c r="I419" s="53" t="s">
        <v>1160</v>
      </c>
      <c r="J419" s="53" t="s">
        <v>1122</v>
      </c>
      <c r="K419" s="54">
        <v>2005</v>
      </c>
      <c r="L419" s="64" t="s">
        <v>222</v>
      </c>
      <c r="M419" s="55" t="s">
        <v>52</v>
      </c>
      <c r="N419" s="56">
        <v>4</v>
      </c>
      <c r="O419" s="57">
        <v>485</v>
      </c>
      <c r="P419" s="57" t="str">
        <f>IFERROR( VLOOKUP($G419,Liga16_1!$B:$Q,16,0), "")</f>
        <v/>
      </c>
      <c r="Q419" s="58">
        <f t="shared" si="42"/>
        <v>485</v>
      </c>
      <c r="R419" s="59">
        <f t="shared" si="43"/>
        <v>485</v>
      </c>
      <c r="S419" s="60" t="s">
        <v>216</v>
      </c>
      <c r="T419" s="61" t="s">
        <v>216</v>
      </c>
      <c r="U419" s="61" t="s">
        <v>216</v>
      </c>
      <c r="V419" s="61" t="s">
        <v>216</v>
      </c>
      <c r="W419" s="61" t="s">
        <v>216</v>
      </c>
      <c r="X419" s="61" t="s">
        <v>216</v>
      </c>
      <c r="Y419" s="61">
        <v>-41</v>
      </c>
      <c r="Z419" s="61" t="s">
        <v>216</v>
      </c>
      <c r="AA419" s="61" t="s">
        <v>216</v>
      </c>
      <c r="AB419" s="62" t="s">
        <v>216</v>
      </c>
      <c r="AC419" s="63"/>
      <c r="AD419" s="62" t="s">
        <v>216</v>
      </c>
      <c r="AE419" s="62" t="s">
        <v>216</v>
      </c>
      <c r="AF419" s="67" t="s">
        <v>216</v>
      </c>
      <c r="AG419" s="62" t="s">
        <v>216</v>
      </c>
      <c r="AH419" s="62" t="s">
        <v>216</v>
      </c>
      <c r="AI419" s="62" t="s">
        <v>216</v>
      </c>
      <c r="AJ419" s="62" t="s">
        <v>216</v>
      </c>
      <c r="AK419" s="62" t="s">
        <v>216</v>
      </c>
      <c r="AL419" s="62" t="s">
        <v>216</v>
      </c>
      <c r="AM419" s="62" t="s">
        <v>216</v>
      </c>
      <c r="AN419" s="62" t="s">
        <v>216</v>
      </c>
      <c r="AO419" s="63" t="s">
        <v>216</v>
      </c>
    </row>
    <row r="420" spans="1:41">
      <c r="A420" s="48">
        <f t="shared" si="39"/>
        <v>418</v>
      </c>
      <c r="B420" s="49">
        <v>418</v>
      </c>
      <c r="C420" s="50" t="str">
        <f t="shared" si="40"/>
        <v>=</v>
      </c>
      <c r="D420" s="49">
        <f>COUNTIF($L$3:$L420,$L420)</f>
        <v>85</v>
      </c>
      <c r="E420" s="51">
        <v>85</v>
      </c>
      <c r="F420" s="50" t="str">
        <f t="shared" si="41"/>
        <v>=</v>
      </c>
      <c r="G420" s="52">
        <v>4451</v>
      </c>
      <c r="H420" s="53" t="s">
        <v>824</v>
      </c>
      <c r="I420" s="53" t="s">
        <v>1146</v>
      </c>
      <c r="J420" s="53" t="s">
        <v>1107</v>
      </c>
      <c r="K420" s="54">
        <v>1981</v>
      </c>
      <c r="L420" s="64" t="s">
        <v>230</v>
      </c>
      <c r="M420" s="55" t="s">
        <v>52</v>
      </c>
      <c r="N420" s="56">
        <v>4</v>
      </c>
      <c r="O420" s="57">
        <v>485</v>
      </c>
      <c r="P420" s="57" t="str">
        <f>IFERROR( VLOOKUP($G420,Liga16_1!$B:$Q,16,0), "")</f>
        <v/>
      </c>
      <c r="Q420" s="58">
        <f t="shared" si="42"/>
        <v>485</v>
      </c>
      <c r="R420" s="59">
        <f t="shared" si="43"/>
        <v>485</v>
      </c>
      <c r="S420" s="60" t="s">
        <v>216</v>
      </c>
      <c r="T420" s="61" t="s">
        <v>216</v>
      </c>
      <c r="U420" s="61" t="s">
        <v>216</v>
      </c>
      <c r="V420" s="61" t="s">
        <v>216</v>
      </c>
      <c r="W420" s="61" t="s">
        <v>216</v>
      </c>
      <c r="X420" s="61" t="s">
        <v>216</v>
      </c>
      <c r="Y420" s="61" t="s">
        <v>216</v>
      </c>
      <c r="Z420" s="61" t="s">
        <v>216</v>
      </c>
      <c r="AA420" s="61" t="s">
        <v>216</v>
      </c>
      <c r="AB420" s="62" t="s">
        <v>216</v>
      </c>
      <c r="AC420" s="63"/>
      <c r="AD420" s="62" t="s">
        <v>216</v>
      </c>
      <c r="AE420" s="62" t="s">
        <v>216</v>
      </c>
      <c r="AF420" s="67" t="s">
        <v>216</v>
      </c>
      <c r="AG420" s="62" t="s">
        <v>216</v>
      </c>
      <c r="AH420" s="62" t="s">
        <v>216</v>
      </c>
      <c r="AI420" s="62" t="s">
        <v>216</v>
      </c>
      <c r="AJ420" s="62" t="s">
        <v>216</v>
      </c>
      <c r="AK420" s="62" t="s">
        <v>216</v>
      </c>
      <c r="AL420" s="62" t="s">
        <v>216</v>
      </c>
      <c r="AM420" s="62" t="s">
        <v>216</v>
      </c>
      <c r="AN420" s="62" t="s">
        <v>216</v>
      </c>
      <c r="AO420" s="63" t="s">
        <v>216</v>
      </c>
    </row>
    <row r="421" spans="1:41">
      <c r="A421" s="48">
        <f t="shared" si="39"/>
        <v>419</v>
      </c>
      <c r="B421" s="49">
        <v>419</v>
      </c>
      <c r="C421" s="50" t="str">
        <f t="shared" si="40"/>
        <v>=</v>
      </c>
      <c r="D421" s="49">
        <f>COUNTIF($L$3:$L421,$L421)</f>
        <v>22</v>
      </c>
      <c r="E421" s="51">
        <v>22</v>
      </c>
      <c r="F421" s="50" t="str">
        <f t="shared" si="41"/>
        <v>=</v>
      </c>
      <c r="G421" s="52">
        <v>27960</v>
      </c>
      <c r="H421" s="53" t="s">
        <v>604</v>
      </c>
      <c r="I421" s="53" t="s">
        <v>1222</v>
      </c>
      <c r="J421" s="53" t="s">
        <v>1107</v>
      </c>
      <c r="K421" s="54">
        <v>2002</v>
      </c>
      <c r="L421" s="64" t="s">
        <v>224</v>
      </c>
      <c r="M421" s="55" t="s">
        <v>52</v>
      </c>
      <c r="N421" s="56">
        <v>4</v>
      </c>
      <c r="O421" s="57">
        <v>406</v>
      </c>
      <c r="P421" s="57">
        <f>IFERROR( VLOOKUP($G421,Liga16_1!$B:$Q,16,0), "")</f>
        <v>500</v>
      </c>
      <c r="Q421" s="58">
        <f t="shared" si="42"/>
        <v>485</v>
      </c>
      <c r="R421" s="59">
        <f t="shared" si="43"/>
        <v>453</v>
      </c>
      <c r="S421" s="60" t="s">
        <v>216</v>
      </c>
      <c r="T421" s="61" t="s">
        <v>216</v>
      </c>
      <c r="U421" s="61" t="s">
        <v>216</v>
      </c>
      <c r="V421" s="61" t="s">
        <v>216</v>
      </c>
      <c r="W421" s="61" t="s">
        <v>216</v>
      </c>
      <c r="X421" s="61"/>
      <c r="Y421" s="61"/>
      <c r="Z421" s="61">
        <v>6</v>
      </c>
      <c r="AA421" s="61" t="s">
        <v>216</v>
      </c>
      <c r="AB421" s="62" t="s">
        <v>216</v>
      </c>
      <c r="AC421" s="63"/>
      <c r="AD421" s="62" t="s">
        <v>216</v>
      </c>
      <c r="AE421" s="62" t="s">
        <v>216</v>
      </c>
      <c r="AF421" s="67" t="s">
        <v>216</v>
      </c>
      <c r="AG421" s="62" t="s">
        <v>216</v>
      </c>
      <c r="AH421" s="62">
        <v>32</v>
      </c>
      <c r="AI421" s="62" t="s">
        <v>216</v>
      </c>
      <c r="AJ421" s="62" t="s">
        <v>216</v>
      </c>
      <c r="AK421" s="62" t="s">
        <v>216</v>
      </c>
      <c r="AL421" s="62" t="s">
        <v>216</v>
      </c>
      <c r="AM421" s="62" t="s">
        <v>216</v>
      </c>
      <c r="AN421" s="62" t="s">
        <v>216</v>
      </c>
      <c r="AO421" s="63" t="s">
        <v>216</v>
      </c>
    </row>
    <row r="422" spans="1:41">
      <c r="A422" s="48">
        <f t="shared" si="39"/>
        <v>420</v>
      </c>
      <c r="B422" s="49">
        <v>434</v>
      </c>
      <c r="C422" s="50">
        <f t="shared" si="40"/>
        <v>14</v>
      </c>
      <c r="D422" s="49">
        <f>COUNTIF($L$3:$L422,$L422)</f>
        <v>2</v>
      </c>
      <c r="E422" s="51">
        <v>2</v>
      </c>
      <c r="F422" s="50" t="str">
        <f t="shared" si="41"/>
        <v>=</v>
      </c>
      <c r="G422" s="52">
        <v>23571</v>
      </c>
      <c r="H422" s="53" t="s">
        <v>996</v>
      </c>
      <c r="I422" s="53" t="s">
        <v>1119</v>
      </c>
      <c r="J422" s="53" t="s">
        <v>1107</v>
      </c>
      <c r="K422" s="54">
        <v>2007</v>
      </c>
      <c r="L422" s="64" t="s">
        <v>220</v>
      </c>
      <c r="M422" s="55" t="s">
        <v>52</v>
      </c>
      <c r="N422" s="56">
        <v>4</v>
      </c>
      <c r="O422" s="57">
        <v>419</v>
      </c>
      <c r="P422" s="57" t="str">
        <f>IFERROR( VLOOKUP($G422,Liga16_1!$B:$Q,16,0), "")</f>
        <v/>
      </c>
      <c r="Q422" s="58">
        <f t="shared" si="42"/>
        <v>482</v>
      </c>
      <c r="R422" s="59">
        <f t="shared" si="43"/>
        <v>419</v>
      </c>
      <c r="S422" s="60" t="s">
        <v>216</v>
      </c>
      <c r="T422" s="61">
        <v>33</v>
      </c>
      <c r="U422" s="61" t="s">
        <v>216</v>
      </c>
      <c r="V422" s="61" t="s">
        <v>216</v>
      </c>
      <c r="W422" s="61" t="s">
        <v>216</v>
      </c>
      <c r="X422" s="61" t="s">
        <v>216</v>
      </c>
      <c r="Y422" s="61" t="s">
        <v>216</v>
      </c>
      <c r="Z422" s="61">
        <v>22</v>
      </c>
      <c r="AA422" s="61">
        <v>8</v>
      </c>
      <c r="AB422" s="62">
        <v>11</v>
      </c>
      <c r="AC422" s="63"/>
      <c r="AD422" s="62" t="s">
        <v>216</v>
      </c>
      <c r="AE422" s="62">
        <v>33</v>
      </c>
      <c r="AF422" s="67">
        <v>19</v>
      </c>
      <c r="AG422" s="62" t="s">
        <v>216</v>
      </c>
      <c r="AH422" s="62" t="s">
        <v>216</v>
      </c>
      <c r="AI422" s="62" t="s">
        <v>216</v>
      </c>
      <c r="AJ422" s="62" t="s">
        <v>216</v>
      </c>
      <c r="AK422" s="62" t="s">
        <v>216</v>
      </c>
      <c r="AL422" s="62" t="s">
        <v>216</v>
      </c>
      <c r="AM422" s="62" t="s">
        <v>216</v>
      </c>
      <c r="AN422" s="62" t="s">
        <v>216</v>
      </c>
      <c r="AO422" s="63" t="s">
        <v>216</v>
      </c>
    </row>
    <row r="423" spans="1:41">
      <c r="A423" s="48">
        <f t="shared" si="39"/>
        <v>421</v>
      </c>
      <c r="B423" s="49">
        <v>420</v>
      </c>
      <c r="C423" s="50">
        <f t="shared" si="40"/>
        <v>-1</v>
      </c>
      <c r="D423" s="49">
        <f>COUNTIF($L$3:$L423,$L423)</f>
        <v>49</v>
      </c>
      <c r="E423" s="51">
        <v>49</v>
      </c>
      <c r="F423" s="50" t="str">
        <f t="shared" si="41"/>
        <v>=</v>
      </c>
      <c r="G423" s="52">
        <v>17906</v>
      </c>
      <c r="H423" s="53" t="s">
        <v>901</v>
      </c>
      <c r="I423" s="53" t="s">
        <v>1200</v>
      </c>
      <c r="J423" s="53" t="s">
        <v>1107</v>
      </c>
      <c r="K423" s="54">
        <v>1973</v>
      </c>
      <c r="L423" s="64" t="s">
        <v>232</v>
      </c>
      <c r="M423" s="55" t="s">
        <v>52</v>
      </c>
      <c r="N423" s="56">
        <v>4</v>
      </c>
      <c r="O423" s="57"/>
      <c r="P423" s="57">
        <f>IFERROR( VLOOKUP($G423,Liga16_1!$B:$Q,16,0), "")</f>
        <v>482</v>
      </c>
      <c r="Q423" s="58">
        <f t="shared" si="42"/>
        <v>482</v>
      </c>
      <c r="R423" s="59">
        <f t="shared" si="43"/>
        <v>482</v>
      </c>
      <c r="S423" s="60" t="s">
        <v>216</v>
      </c>
      <c r="T423" s="61" t="s">
        <v>216</v>
      </c>
      <c r="U423" s="61" t="s">
        <v>216</v>
      </c>
      <c r="V423" s="61" t="s">
        <v>216</v>
      </c>
      <c r="W423" s="61" t="s">
        <v>216</v>
      </c>
      <c r="X423" s="61"/>
      <c r="Y423" s="61"/>
      <c r="Z423" s="61"/>
      <c r="AA423" s="61"/>
      <c r="AB423" s="62" t="s">
        <v>216</v>
      </c>
      <c r="AC423" s="63"/>
      <c r="AD423" s="62" t="s">
        <v>216</v>
      </c>
      <c r="AE423" s="62" t="s">
        <v>216</v>
      </c>
      <c r="AF423" s="67" t="s">
        <v>216</v>
      </c>
      <c r="AG423" s="62" t="s">
        <v>216</v>
      </c>
      <c r="AH423" s="62" t="s">
        <v>216</v>
      </c>
      <c r="AI423" s="62" t="s">
        <v>216</v>
      </c>
      <c r="AJ423" s="62" t="s">
        <v>216</v>
      </c>
      <c r="AK423" s="62" t="s">
        <v>216</v>
      </c>
      <c r="AL423" s="62" t="s">
        <v>216</v>
      </c>
      <c r="AM423" s="62" t="s">
        <v>216</v>
      </c>
      <c r="AN423" s="62" t="s">
        <v>216</v>
      </c>
      <c r="AO423" s="63" t="s">
        <v>216</v>
      </c>
    </row>
    <row r="424" spans="1:41">
      <c r="A424" s="48">
        <f t="shared" si="39"/>
        <v>422</v>
      </c>
      <c r="B424" s="49">
        <v>421</v>
      </c>
      <c r="C424" s="50">
        <f t="shared" si="40"/>
        <v>-1</v>
      </c>
      <c r="D424" s="49">
        <f>COUNTIF($L$3:$L424,$L424)</f>
        <v>50</v>
      </c>
      <c r="E424" s="51">
        <v>50</v>
      </c>
      <c r="F424" s="50" t="str">
        <f t="shared" si="41"/>
        <v>=</v>
      </c>
      <c r="G424" s="52">
        <v>10060</v>
      </c>
      <c r="H424" s="53" t="s">
        <v>500</v>
      </c>
      <c r="I424" s="53" t="s">
        <v>1130</v>
      </c>
      <c r="J424" s="53" t="s">
        <v>1107</v>
      </c>
      <c r="K424" s="54">
        <v>1972</v>
      </c>
      <c r="L424" s="64" t="s">
        <v>232</v>
      </c>
      <c r="M424" s="55" t="s">
        <v>52</v>
      </c>
      <c r="N424" s="56">
        <v>4</v>
      </c>
      <c r="O424" s="57">
        <v>460</v>
      </c>
      <c r="P424" s="57" t="str">
        <f>IFERROR( VLOOKUP($G424,Liga16_1!$B:$Q,16,0), "")</f>
        <v/>
      </c>
      <c r="Q424" s="58">
        <f t="shared" si="42"/>
        <v>481</v>
      </c>
      <c r="R424" s="59">
        <f t="shared" si="43"/>
        <v>460</v>
      </c>
      <c r="S424" s="60">
        <v>-29</v>
      </c>
      <c r="T424" s="61" t="s">
        <v>216</v>
      </c>
      <c r="U424" s="61" t="s">
        <v>216</v>
      </c>
      <c r="V424" s="61" t="s">
        <v>216</v>
      </c>
      <c r="W424" s="61">
        <v>-11</v>
      </c>
      <c r="X424" s="61" t="s">
        <v>216</v>
      </c>
      <c r="Y424" s="61" t="s">
        <v>216</v>
      </c>
      <c r="Z424" s="61" t="s">
        <v>216</v>
      </c>
      <c r="AA424" s="61">
        <v>-5</v>
      </c>
      <c r="AB424" s="62" t="s">
        <v>216</v>
      </c>
      <c r="AC424" s="63"/>
      <c r="AD424" s="62" t="s">
        <v>216</v>
      </c>
      <c r="AE424" s="62" t="s">
        <v>216</v>
      </c>
      <c r="AF424" s="67" t="s">
        <v>216</v>
      </c>
      <c r="AG424" s="62" t="s">
        <v>216</v>
      </c>
      <c r="AH424" s="62" t="s">
        <v>216</v>
      </c>
      <c r="AI424" s="62" t="s">
        <v>216</v>
      </c>
      <c r="AJ424" s="62" t="s">
        <v>216</v>
      </c>
      <c r="AK424" s="62">
        <v>21</v>
      </c>
      <c r="AL424" s="62" t="s">
        <v>216</v>
      </c>
      <c r="AM424" s="62" t="s">
        <v>216</v>
      </c>
      <c r="AN424" s="62" t="s">
        <v>216</v>
      </c>
      <c r="AO424" s="63" t="s">
        <v>216</v>
      </c>
    </row>
    <row r="425" spans="1:41">
      <c r="A425" s="48">
        <f t="shared" si="39"/>
        <v>423</v>
      </c>
      <c r="B425" s="49">
        <v>422</v>
      </c>
      <c r="C425" s="50">
        <f t="shared" si="40"/>
        <v>-1</v>
      </c>
      <c r="D425" s="49">
        <f>COUNTIF($L$3:$L425,$L425)</f>
        <v>51</v>
      </c>
      <c r="E425" s="51">
        <v>51</v>
      </c>
      <c r="F425" s="50" t="str">
        <f t="shared" si="41"/>
        <v>=</v>
      </c>
      <c r="G425" s="52">
        <v>14595</v>
      </c>
      <c r="H425" s="53" t="s">
        <v>727</v>
      </c>
      <c r="I425" s="53" t="s">
        <v>1198</v>
      </c>
      <c r="J425" s="53" t="s">
        <v>1107</v>
      </c>
      <c r="K425" s="54">
        <v>1969</v>
      </c>
      <c r="L425" s="64" t="s">
        <v>232</v>
      </c>
      <c r="M425" s="55" t="s">
        <v>52</v>
      </c>
      <c r="N425" s="56">
        <v>4</v>
      </c>
      <c r="O425" s="57">
        <v>422.5</v>
      </c>
      <c r="P425" s="57">
        <f>IFERROR( VLOOKUP($G425,Liga16_1!$B:$Q,16,0), "")</f>
        <v>538</v>
      </c>
      <c r="Q425" s="58">
        <f t="shared" si="42"/>
        <v>480.25</v>
      </c>
      <c r="R425" s="59">
        <f t="shared" si="43"/>
        <v>480.25</v>
      </c>
      <c r="S425" s="60" t="s">
        <v>216</v>
      </c>
      <c r="T425" s="61" t="s">
        <v>216</v>
      </c>
      <c r="U425" s="61" t="s">
        <v>216</v>
      </c>
      <c r="V425" s="61" t="s">
        <v>216</v>
      </c>
      <c r="W425" s="61" t="s">
        <v>216</v>
      </c>
      <c r="X425" s="61">
        <v>-14</v>
      </c>
      <c r="Y425" s="61" t="s">
        <v>216</v>
      </c>
      <c r="Z425" s="61" t="s">
        <v>216</v>
      </c>
      <c r="AA425" s="61" t="s">
        <v>216</v>
      </c>
      <c r="AB425" s="62" t="s">
        <v>216</v>
      </c>
      <c r="AC425" s="63"/>
      <c r="AD425" s="62" t="s">
        <v>216</v>
      </c>
      <c r="AE425" s="62" t="s">
        <v>216</v>
      </c>
      <c r="AF425" s="67" t="s">
        <v>216</v>
      </c>
      <c r="AG425" s="62" t="s">
        <v>216</v>
      </c>
      <c r="AH425" s="62" t="s">
        <v>216</v>
      </c>
      <c r="AI425" s="62" t="s">
        <v>216</v>
      </c>
      <c r="AJ425" s="62" t="s">
        <v>216</v>
      </c>
      <c r="AK425" s="62" t="s">
        <v>216</v>
      </c>
      <c r="AL425" s="62" t="s">
        <v>216</v>
      </c>
      <c r="AM425" s="62" t="s">
        <v>216</v>
      </c>
      <c r="AN425" s="62" t="s">
        <v>216</v>
      </c>
      <c r="AO425" s="63" t="s">
        <v>216</v>
      </c>
    </row>
    <row r="426" spans="1:41">
      <c r="A426" s="48">
        <f t="shared" si="39"/>
        <v>424</v>
      </c>
      <c r="B426" s="49">
        <v>423</v>
      </c>
      <c r="C426" s="50">
        <f t="shared" si="40"/>
        <v>-1</v>
      </c>
      <c r="D426" s="49">
        <f>COUNTIF($L$3:$L426,$L426)</f>
        <v>58</v>
      </c>
      <c r="E426" s="51">
        <v>58</v>
      </c>
      <c r="F426" s="50" t="str">
        <f t="shared" si="41"/>
        <v>=</v>
      </c>
      <c r="G426" s="52">
        <v>23232</v>
      </c>
      <c r="H426" s="53" t="s">
        <v>520</v>
      </c>
      <c r="I426" s="53" t="s">
        <v>1191</v>
      </c>
      <c r="J426" s="53" t="s">
        <v>1107</v>
      </c>
      <c r="K426" s="54">
        <v>1958</v>
      </c>
      <c r="L426" s="64" t="s">
        <v>234</v>
      </c>
      <c r="M426" s="55" t="s">
        <v>52</v>
      </c>
      <c r="N426" s="56">
        <v>4</v>
      </c>
      <c r="O426" s="57">
        <v>479</v>
      </c>
      <c r="P426" s="57">
        <f>IFERROR( VLOOKUP($G426,Liga16_1!$B:$Q,16,0), "")</f>
        <v>413</v>
      </c>
      <c r="Q426" s="58">
        <f t="shared" si="42"/>
        <v>480</v>
      </c>
      <c r="R426" s="59">
        <f t="shared" si="43"/>
        <v>446</v>
      </c>
      <c r="S426" s="60" t="s">
        <v>216</v>
      </c>
      <c r="T426" s="61" t="s">
        <v>216</v>
      </c>
      <c r="U426" s="61" t="s">
        <v>216</v>
      </c>
      <c r="V426" s="61" t="s">
        <v>216</v>
      </c>
      <c r="W426" s="61">
        <v>-7</v>
      </c>
      <c r="X426" s="61" t="s">
        <v>216</v>
      </c>
      <c r="Y426" s="61">
        <v>19</v>
      </c>
      <c r="Z426" s="61" t="s">
        <v>216</v>
      </c>
      <c r="AA426" s="61" t="s">
        <v>216</v>
      </c>
      <c r="AB426" s="62" t="s">
        <v>216</v>
      </c>
      <c r="AC426" s="63"/>
      <c r="AD426" s="62" t="s">
        <v>216</v>
      </c>
      <c r="AE426" s="62" t="s">
        <v>216</v>
      </c>
      <c r="AF426" s="67" t="s">
        <v>216</v>
      </c>
      <c r="AG426" s="62" t="s">
        <v>216</v>
      </c>
      <c r="AH426" s="62" t="s">
        <v>216</v>
      </c>
      <c r="AI426" s="62" t="s">
        <v>216</v>
      </c>
      <c r="AJ426" s="62" t="s">
        <v>216</v>
      </c>
      <c r="AK426" s="62" t="s">
        <v>216</v>
      </c>
      <c r="AL426" s="62">
        <v>34</v>
      </c>
      <c r="AM426" s="62" t="s">
        <v>216</v>
      </c>
      <c r="AN426" s="62" t="s">
        <v>216</v>
      </c>
      <c r="AO426" s="63" t="s">
        <v>216</v>
      </c>
    </row>
    <row r="427" spans="1:41">
      <c r="A427" s="48">
        <f t="shared" si="39"/>
        <v>425</v>
      </c>
      <c r="B427" s="49">
        <v>424</v>
      </c>
      <c r="C427" s="50">
        <f t="shared" si="40"/>
        <v>-1</v>
      </c>
      <c r="D427" s="49">
        <f>COUNTIF($L$3:$L427,$L427)</f>
        <v>22</v>
      </c>
      <c r="E427" s="51">
        <v>22</v>
      </c>
      <c r="F427" s="50" t="str">
        <f t="shared" si="41"/>
        <v>=</v>
      </c>
      <c r="G427" s="52">
        <v>18454</v>
      </c>
      <c r="H427" s="53" t="s">
        <v>580</v>
      </c>
      <c r="I427" s="53" t="s">
        <v>1115</v>
      </c>
      <c r="J427" s="53" t="s">
        <v>1107</v>
      </c>
      <c r="K427" s="54">
        <v>1957</v>
      </c>
      <c r="L427" s="64" t="s">
        <v>237</v>
      </c>
      <c r="M427" s="55" t="s">
        <v>52</v>
      </c>
      <c r="N427" s="56">
        <v>4</v>
      </c>
      <c r="O427" s="57">
        <v>479</v>
      </c>
      <c r="P427" s="57" t="str">
        <f>IFERROR( VLOOKUP($G427,Liga16_1!$B:$Q,16,0), "")</f>
        <v/>
      </c>
      <c r="Q427" s="58">
        <f t="shared" si="42"/>
        <v>479</v>
      </c>
      <c r="R427" s="59">
        <f t="shared" si="43"/>
        <v>479</v>
      </c>
      <c r="S427" s="60" t="s">
        <v>216</v>
      </c>
      <c r="T427" s="61" t="s">
        <v>216</v>
      </c>
      <c r="U427" s="61" t="s">
        <v>216</v>
      </c>
      <c r="V427" s="61">
        <v>-13</v>
      </c>
      <c r="W427" s="61">
        <v>5</v>
      </c>
      <c r="X427" s="61" t="s">
        <v>216</v>
      </c>
      <c r="Y427" s="61">
        <v>6</v>
      </c>
      <c r="Z427" s="61">
        <v>1</v>
      </c>
      <c r="AA427" s="61" t="s">
        <v>216</v>
      </c>
      <c r="AB427" s="62" t="s">
        <v>216</v>
      </c>
      <c r="AC427" s="63"/>
      <c r="AD427" s="62" t="s">
        <v>216</v>
      </c>
      <c r="AE427" s="62" t="s">
        <v>216</v>
      </c>
      <c r="AF427" s="67" t="s">
        <v>216</v>
      </c>
      <c r="AG427" s="62" t="s">
        <v>216</v>
      </c>
      <c r="AH427" s="62" t="s">
        <v>216</v>
      </c>
      <c r="AI427" s="62" t="s">
        <v>216</v>
      </c>
      <c r="AJ427" s="62" t="s">
        <v>216</v>
      </c>
      <c r="AK427" s="62" t="s">
        <v>216</v>
      </c>
      <c r="AL427" s="62" t="s">
        <v>216</v>
      </c>
      <c r="AM427" s="62" t="s">
        <v>216</v>
      </c>
      <c r="AN427" s="62" t="s">
        <v>216</v>
      </c>
      <c r="AO427" s="63" t="s">
        <v>216</v>
      </c>
    </row>
    <row r="428" spans="1:41">
      <c r="A428" s="48">
        <f t="shared" si="39"/>
        <v>426</v>
      </c>
      <c r="B428" s="49">
        <v>425</v>
      </c>
      <c r="C428" s="50">
        <f t="shared" si="40"/>
        <v>-1</v>
      </c>
      <c r="D428" s="49">
        <f>COUNTIF($L$3:$L428,$L428)</f>
        <v>14</v>
      </c>
      <c r="E428" s="51">
        <v>14</v>
      </c>
      <c r="F428" s="50" t="str">
        <f t="shared" si="41"/>
        <v>=</v>
      </c>
      <c r="G428" s="52">
        <v>61</v>
      </c>
      <c r="H428" s="53" t="s">
        <v>1229</v>
      </c>
      <c r="I428" s="53" t="s">
        <v>1186</v>
      </c>
      <c r="J428" s="53" t="s">
        <v>1107</v>
      </c>
      <c r="K428" s="54">
        <v>1941</v>
      </c>
      <c r="L428" s="64" t="s">
        <v>235</v>
      </c>
      <c r="M428" s="55" t="s">
        <v>52</v>
      </c>
      <c r="N428" s="56">
        <v>4</v>
      </c>
      <c r="O428" s="57">
        <v>479</v>
      </c>
      <c r="P428" s="57" t="str">
        <f>IFERROR( VLOOKUP($G428,Liga16_1!$B:$Q,16,0), "")</f>
        <v/>
      </c>
      <c r="Q428" s="58">
        <f t="shared" si="42"/>
        <v>479</v>
      </c>
      <c r="R428" s="59">
        <f t="shared" si="43"/>
        <v>479</v>
      </c>
      <c r="S428" s="60" t="s">
        <v>216</v>
      </c>
      <c r="T428" s="61" t="s">
        <v>216</v>
      </c>
      <c r="U428" s="61">
        <v>-77</v>
      </c>
      <c r="V428" s="61" t="s">
        <v>216</v>
      </c>
      <c r="W428" s="61" t="s">
        <v>216</v>
      </c>
      <c r="X428" s="61" t="s">
        <v>216</v>
      </c>
      <c r="Y428" s="61" t="s">
        <v>216</v>
      </c>
      <c r="Z428" s="61" t="s">
        <v>216</v>
      </c>
      <c r="AA428" s="61" t="s">
        <v>216</v>
      </c>
      <c r="AB428" s="62" t="s">
        <v>216</v>
      </c>
      <c r="AC428" s="63"/>
      <c r="AD428" s="62" t="s">
        <v>216</v>
      </c>
      <c r="AE428" s="62" t="s">
        <v>216</v>
      </c>
      <c r="AF428" s="67" t="s">
        <v>216</v>
      </c>
      <c r="AG428" s="62" t="s">
        <v>216</v>
      </c>
      <c r="AH428" s="62" t="s">
        <v>216</v>
      </c>
      <c r="AI428" s="62" t="s">
        <v>216</v>
      </c>
      <c r="AJ428" s="62" t="s">
        <v>216</v>
      </c>
      <c r="AK428" s="62" t="s">
        <v>216</v>
      </c>
      <c r="AL428" s="62" t="s">
        <v>216</v>
      </c>
      <c r="AM428" s="62" t="s">
        <v>216</v>
      </c>
      <c r="AN428" s="62" t="s">
        <v>216</v>
      </c>
      <c r="AO428" s="63" t="s">
        <v>216</v>
      </c>
    </row>
    <row r="429" spans="1:41">
      <c r="A429" s="48">
        <f t="shared" si="39"/>
        <v>427</v>
      </c>
      <c r="B429" s="49">
        <v>426</v>
      </c>
      <c r="C429" s="50">
        <f t="shared" si="40"/>
        <v>-1</v>
      </c>
      <c r="D429" s="49">
        <f>COUNTIF($L$3:$L429,$L429)</f>
        <v>59</v>
      </c>
      <c r="E429" s="51">
        <v>59</v>
      </c>
      <c r="F429" s="50" t="str">
        <f t="shared" si="41"/>
        <v>=</v>
      </c>
      <c r="G429" s="52">
        <v>6137</v>
      </c>
      <c r="H429" s="53" t="s">
        <v>452</v>
      </c>
      <c r="I429" s="53" t="s">
        <v>1144</v>
      </c>
      <c r="J429" s="53" t="s">
        <v>1107</v>
      </c>
      <c r="K429" s="54">
        <v>1961</v>
      </c>
      <c r="L429" s="64" t="s">
        <v>234</v>
      </c>
      <c r="M429" s="55" t="s">
        <v>52</v>
      </c>
      <c r="N429" s="56">
        <v>4</v>
      </c>
      <c r="O429" s="57">
        <v>476</v>
      </c>
      <c r="P429" s="57" t="str">
        <f>IFERROR( VLOOKUP($G429,Liga16_1!$B:$Q,16,0), "")</f>
        <v/>
      </c>
      <c r="Q429" s="58">
        <f t="shared" si="42"/>
        <v>476</v>
      </c>
      <c r="R429" s="59">
        <f t="shared" si="43"/>
        <v>476</v>
      </c>
      <c r="S429" s="60" t="s">
        <v>216</v>
      </c>
      <c r="T429" s="61" t="s">
        <v>216</v>
      </c>
      <c r="U429" s="61" t="s">
        <v>216</v>
      </c>
      <c r="V429" s="61" t="s">
        <v>216</v>
      </c>
      <c r="W429" s="61">
        <v>-1</v>
      </c>
      <c r="X429" s="61">
        <v>-44</v>
      </c>
      <c r="Y429" s="61" t="s">
        <v>216</v>
      </c>
      <c r="Z429" s="61" t="s">
        <v>216</v>
      </c>
      <c r="AA429" s="61" t="s">
        <v>216</v>
      </c>
      <c r="AB429" s="62" t="s">
        <v>216</v>
      </c>
      <c r="AC429" s="63"/>
      <c r="AD429" s="62" t="s">
        <v>216</v>
      </c>
      <c r="AE429" s="62" t="s">
        <v>216</v>
      </c>
      <c r="AF429" s="67" t="s">
        <v>216</v>
      </c>
      <c r="AG429" s="62" t="s">
        <v>216</v>
      </c>
      <c r="AH429" s="62" t="s">
        <v>216</v>
      </c>
      <c r="AI429" s="62" t="s">
        <v>216</v>
      </c>
      <c r="AJ429" s="62" t="s">
        <v>216</v>
      </c>
      <c r="AK429" s="62" t="s">
        <v>216</v>
      </c>
      <c r="AL429" s="62" t="s">
        <v>216</v>
      </c>
      <c r="AM429" s="62" t="s">
        <v>216</v>
      </c>
      <c r="AN429" s="62" t="s">
        <v>216</v>
      </c>
      <c r="AO429" s="63" t="s">
        <v>216</v>
      </c>
    </row>
    <row r="430" spans="1:41">
      <c r="A430" s="48">
        <f t="shared" si="39"/>
        <v>428</v>
      </c>
      <c r="B430" s="49">
        <v>427</v>
      </c>
      <c r="C430" s="50">
        <f t="shared" si="40"/>
        <v>-1</v>
      </c>
      <c r="D430" s="49">
        <f>COUNTIF($L$3:$L430,$L430)</f>
        <v>60</v>
      </c>
      <c r="E430" s="51">
        <v>60</v>
      </c>
      <c r="F430" s="50" t="str">
        <f t="shared" si="41"/>
        <v>=</v>
      </c>
      <c r="G430" s="52">
        <v>17231</v>
      </c>
      <c r="H430" s="53" t="s">
        <v>1230</v>
      </c>
      <c r="I430" s="53" t="s">
        <v>1201</v>
      </c>
      <c r="J430" s="53" t="s">
        <v>1107</v>
      </c>
      <c r="K430" s="54">
        <v>1962</v>
      </c>
      <c r="L430" s="64" t="s">
        <v>234</v>
      </c>
      <c r="M430" s="55" t="s">
        <v>52</v>
      </c>
      <c r="N430" s="56">
        <v>4</v>
      </c>
      <c r="O430" s="57">
        <v>476</v>
      </c>
      <c r="P430" s="57" t="str">
        <f>IFERROR( VLOOKUP($G430,Liga16_1!$B:$Q,16,0), "")</f>
        <v/>
      </c>
      <c r="Q430" s="58">
        <f t="shared" si="42"/>
        <v>476</v>
      </c>
      <c r="R430" s="59">
        <f t="shared" si="43"/>
        <v>476</v>
      </c>
      <c r="S430" s="60" t="s">
        <v>216</v>
      </c>
      <c r="T430" s="61" t="s">
        <v>216</v>
      </c>
      <c r="U430" s="61" t="s">
        <v>216</v>
      </c>
      <c r="V430" s="61" t="s">
        <v>216</v>
      </c>
      <c r="W430" s="61" t="s">
        <v>216</v>
      </c>
      <c r="X430" s="61" t="s">
        <v>216</v>
      </c>
      <c r="Y430" s="61" t="s">
        <v>216</v>
      </c>
      <c r="Z430" s="61" t="s">
        <v>216</v>
      </c>
      <c r="AA430" s="61">
        <v>-9</v>
      </c>
      <c r="AB430" s="62" t="s">
        <v>216</v>
      </c>
      <c r="AC430" s="63"/>
      <c r="AD430" s="62" t="s">
        <v>216</v>
      </c>
      <c r="AE430" s="62" t="s">
        <v>216</v>
      </c>
      <c r="AF430" s="67" t="s">
        <v>216</v>
      </c>
      <c r="AG430" s="62" t="s">
        <v>216</v>
      </c>
      <c r="AH430" s="62" t="s">
        <v>216</v>
      </c>
      <c r="AI430" s="62" t="s">
        <v>216</v>
      </c>
      <c r="AJ430" s="62" t="s">
        <v>216</v>
      </c>
      <c r="AK430" s="62" t="s">
        <v>216</v>
      </c>
      <c r="AL430" s="62" t="s">
        <v>216</v>
      </c>
      <c r="AM430" s="62" t="s">
        <v>216</v>
      </c>
      <c r="AN430" s="62" t="s">
        <v>216</v>
      </c>
      <c r="AO430" s="63" t="s">
        <v>216</v>
      </c>
    </row>
    <row r="431" spans="1:41">
      <c r="A431" s="48">
        <f t="shared" si="39"/>
        <v>429</v>
      </c>
      <c r="B431" s="49">
        <v>428</v>
      </c>
      <c r="C431" s="50">
        <f t="shared" si="40"/>
        <v>-1</v>
      </c>
      <c r="D431" s="49">
        <f>COUNTIF($L$3:$L431,$L431)</f>
        <v>41</v>
      </c>
      <c r="E431" s="51">
        <v>42</v>
      </c>
      <c r="F431" s="50">
        <f t="shared" si="41"/>
        <v>1</v>
      </c>
      <c r="G431" s="52">
        <v>18676</v>
      </c>
      <c r="H431" s="53" t="s">
        <v>880</v>
      </c>
      <c r="I431" s="53" t="s">
        <v>1201</v>
      </c>
      <c r="J431" s="53" t="s">
        <v>1107</v>
      </c>
      <c r="K431" s="54">
        <v>2001</v>
      </c>
      <c r="L431" s="64" t="s">
        <v>226</v>
      </c>
      <c r="M431" s="55" t="s">
        <v>52</v>
      </c>
      <c r="N431" s="56">
        <v>4</v>
      </c>
      <c r="O431" s="57">
        <v>396.5</v>
      </c>
      <c r="P431" s="57">
        <f>IFERROR( VLOOKUP($G431,Liga16_1!$B:$Q,16,0), "")</f>
        <v>526</v>
      </c>
      <c r="Q431" s="58">
        <f t="shared" si="42"/>
        <v>474.25</v>
      </c>
      <c r="R431" s="59">
        <f t="shared" si="43"/>
        <v>461.25</v>
      </c>
      <c r="S431" s="60" t="s">
        <v>216</v>
      </c>
      <c r="T431" s="61" t="s">
        <v>216</v>
      </c>
      <c r="U431" s="61" t="s">
        <v>216</v>
      </c>
      <c r="V431" s="61" t="s">
        <v>216</v>
      </c>
      <c r="W431" s="61" t="s">
        <v>216</v>
      </c>
      <c r="X431" s="61" t="s">
        <v>216</v>
      </c>
      <c r="Y431" s="61" t="s">
        <v>216</v>
      </c>
      <c r="Z431" s="61" t="s">
        <v>216</v>
      </c>
      <c r="AA431" s="61">
        <v>-20</v>
      </c>
      <c r="AB431" s="62" t="s">
        <v>216</v>
      </c>
      <c r="AC431" s="63"/>
      <c r="AD431" s="62" t="s">
        <v>216</v>
      </c>
      <c r="AE431" s="62" t="s">
        <v>216</v>
      </c>
      <c r="AF431" s="67" t="s">
        <v>216</v>
      </c>
      <c r="AG431" s="62" t="s">
        <v>216</v>
      </c>
      <c r="AH431" s="62">
        <v>13</v>
      </c>
      <c r="AI431" s="62" t="s">
        <v>216</v>
      </c>
      <c r="AJ431" s="62" t="s">
        <v>216</v>
      </c>
      <c r="AK431" s="62" t="s">
        <v>216</v>
      </c>
      <c r="AL431" s="62" t="s">
        <v>216</v>
      </c>
      <c r="AM431" s="62" t="s">
        <v>216</v>
      </c>
      <c r="AN431" s="62" t="s">
        <v>216</v>
      </c>
      <c r="AO431" s="63" t="s">
        <v>216</v>
      </c>
    </row>
    <row r="432" spans="1:41">
      <c r="A432" s="48">
        <f t="shared" si="39"/>
        <v>430</v>
      </c>
      <c r="B432" s="49">
        <v>429</v>
      </c>
      <c r="C432" s="50">
        <f t="shared" si="40"/>
        <v>-1</v>
      </c>
      <c r="D432" s="49">
        <f>COUNTIF($L$3:$L432,$L432)</f>
        <v>23</v>
      </c>
      <c r="E432" s="51">
        <v>23</v>
      </c>
      <c r="F432" s="50" t="str">
        <f t="shared" si="41"/>
        <v>=</v>
      </c>
      <c r="G432" s="52">
        <v>16940</v>
      </c>
      <c r="H432" s="53" t="s">
        <v>965</v>
      </c>
      <c r="I432" s="53" t="s">
        <v>1110</v>
      </c>
      <c r="J432" s="53" t="s">
        <v>1107</v>
      </c>
      <c r="K432" s="54">
        <v>2002</v>
      </c>
      <c r="L432" s="64" t="s">
        <v>224</v>
      </c>
      <c r="M432" s="55" t="s">
        <v>52</v>
      </c>
      <c r="N432" s="56">
        <v>4</v>
      </c>
      <c r="O432" s="57">
        <v>417</v>
      </c>
      <c r="P432" s="57" t="str">
        <f>IFERROR( VLOOKUP($G432,Liga16_1!$B:$Q,16,0), "")</f>
        <v/>
      </c>
      <c r="Q432" s="58">
        <f t="shared" si="42"/>
        <v>474</v>
      </c>
      <c r="R432" s="59">
        <f t="shared" si="43"/>
        <v>417</v>
      </c>
      <c r="S432" s="60" t="s">
        <v>216</v>
      </c>
      <c r="T432" s="61" t="s">
        <v>216</v>
      </c>
      <c r="U432" s="61">
        <v>30</v>
      </c>
      <c r="V432" s="61">
        <v>57</v>
      </c>
      <c r="W432" s="61" t="s">
        <v>216</v>
      </c>
      <c r="X432" s="61" t="s">
        <v>216</v>
      </c>
      <c r="Y432" s="61">
        <v>-64</v>
      </c>
      <c r="Z432" s="61">
        <v>-66</v>
      </c>
      <c r="AA432" s="61" t="s">
        <v>216</v>
      </c>
      <c r="AB432" s="62" t="s">
        <v>216</v>
      </c>
      <c r="AC432" s="63"/>
      <c r="AD432" s="62" t="s">
        <v>216</v>
      </c>
      <c r="AE432" s="62" t="s">
        <v>216</v>
      </c>
      <c r="AF432" s="67" t="s">
        <v>216</v>
      </c>
      <c r="AG432" s="62">
        <v>57</v>
      </c>
      <c r="AH432" s="62" t="s">
        <v>216</v>
      </c>
      <c r="AI432" s="62" t="s">
        <v>216</v>
      </c>
      <c r="AJ432" s="62" t="s">
        <v>216</v>
      </c>
      <c r="AK432" s="62" t="s">
        <v>216</v>
      </c>
      <c r="AL432" s="62" t="s">
        <v>216</v>
      </c>
      <c r="AM432" s="62" t="s">
        <v>216</v>
      </c>
      <c r="AN432" s="62" t="s">
        <v>216</v>
      </c>
      <c r="AO432" s="63" t="s">
        <v>216</v>
      </c>
    </row>
    <row r="433" spans="1:41">
      <c r="A433" s="48">
        <f t="shared" si="39"/>
        <v>431</v>
      </c>
      <c r="B433" s="49">
        <v>430</v>
      </c>
      <c r="C433" s="50">
        <f t="shared" si="40"/>
        <v>-1</v>
      </c>
      <c r="D433" s="49">
        <f>COUNTIF($L$3:$L433,$L433)</f>
        <v>23</v>
      </c>
      <c r="E433" s="51">
        <v>23</v>
      </c>
      <c r="F433" s="50" t="str">
        <f t="shared" si="41"/>
        <v>=</v>
      </c>
      <c r="G433" s="52">
        <v>6798</v>
      </c>
      <c r="H433" s="53" t="s">
        <v>659</v>
      </c>
      <c r="I433" s="53" t="s">
        <v>1115</v>
      </c>
      <c r="J433" s="53" t="s">
        <v>1107</v>
      </c>
      <c r="K433" s="54">
        <v>1957</v>
      </c>
      <c r="L433" s="64" t="s">
        <v>237</v>
      </c>
      <c r="M433" s="55" t="s">
        <v>52</v>
      </c>
      <c r="N433" s="56">
        <v>4</v>
      </c>
      <c r="O433" s="57">
        <v>445</v>
      </c>
      <c r="P433" s="57">
        <f>IFERROR( VLOOKUP($G433,Liga16_1!$B:$Q,16,0), "")</f>
        <v>502</v>
      </c>
      <c r="Q433" s="58">
        <f t="shared" si="42"/>
        <v>473.5</v>
      </c>
      <c r="R433" s="59">
        <f t="shared" si="43"/>
        <v>473.5</v>
      </c>
      <c r="S433" s="60" t="s">
        <v>216</v>
      </c>
      <c r="T433" s="61" t="s">
        <v>216</v>
      </c>
      <c r="U433" s="61" t="s">
        <v>216</v>
      </c>
      <c r="V433" s="61" t="s">
        <v>216</v>
      </c>
      <c r="W433" s="61" t="s">
        <v>216</v>
      </c>
      <c r="X433" s="61">
        <v>2</v>
      </c>
      <c r="Y433" s="61">
        <v>-8</v>
      </c>
      <c r="Z433" s="61" t="s">
        <v>216</v>
      </c>
      <c r="AA433" s="61" t="s">
        <v>216</v>
      </c>
      <c r="AB433" s="62" t="s">
        <v>216</v>
      </c>
      <c r="AC433" s="63"/>
      <c r="AD433" s="62" t="s">
        <v>216</v>
      </c>
      <c r="AE433" s="62" t="s">
        <v>216</v>
      </c>
      <c r="AF433" s="67" t="s">
        <v>216</v>
      </c>
      <c r="AG433" s="62" t="s">
        <v>216</v>
      </c>
      <c r="AH433" s="62" t="s">
        <v>216</v>
      </c>
      <c r="AI433" s="62" t="s">
        <v>216</v>
      </c>
      <c r="AJ433" s="62" t="s">
        <v>216</v>
      </c>
      <c r="AK433" s="62" t="s">
        <v>216</v>
      </c>
      <c r="AL433" s="62" t="s">
        <v>216</v>
      </c>
      <c r="AM433" s="62" t="s">
        <v>216</v>
      </c>
      <c r="AN433" s="62" t="s">
        <v>216</v>
      </c>
      <c r="AO433" s="63" t="s">
        <v>216</v>
      </c>
    </row>
    <row r="434" spans="1:41">
      <c r="A434" s="48">
        <f t="shared" si="39"/>
        <v>432</v>
      </c>
      <c r="B434" s="49">
        <v>431</v>
      </c>
      <c r="C434" s="50">
        <f t="shared" si="40"/>
        <v>-1</v>
      </c>
      <c r="D434" s="49">
        <f>COUNTIF($L$3:$L434,$L434)</f>
        <v>52</v>
      </c>
      <c r="E434" s="51">
        <v>52</v>
      </c>
      <c r="F434" s="50" t="str">
        <f t="shared" si="41"/>
        <v>=</v>
      </c>
      <c r="G434" s="52">
        <v>1306</v>
      </c>
      <c r="H434" s="53" t="s">
        <v>665</v>
      </c>
      <c r="I434" s="53" t="s">
        <v>1182</v>
      </c>
      <c r="J434" s="53" t="s">
        <v>1107</v>
      </c>
      <c r="K434" s="54">
        <v>1971</v>
      </c>
      <c r="L434" s="64" t="s">
        <v>232</v>
      </c>
      <c r="M434" s="55" t="s">
        <v>52</v>
      </c>
      <c r="N434" s="56">
        <v>4</v>
      </c>
      <c r="O434" s="57">
        <v>473</v>
      </c>
      <c r="P434" s="57" t="str">
        <f>IFERROR( VLOOKUP($G434,Liga16_1!$B:$Q,16,0), "")</f>
        <v/>
      </c>
      <c r="Q434" s="58">
        <f t="shared" si="42"/>
        <v>473</v>
      </c>
      <c r="R434" s="59">
        <f t="shared" si="43"/>
        <v>473</v>
      </c>
      <c r="S434" s="60" t="s">
        <v>216</v>
      </c>
      <c r="T434" s="61" t="s">
        <v>216</v>
      </c>
      <c r="U434" s="61" t="s">
        <v>216</v>
      </c>
      <c r="V434" s="61" t="s">
        <v>216</v>
      </c>
      <c r="W434" s="61" t="s">
        <v>216</v>
      </c>
      <c r="X434" s="61" t="s">
        <v>216</v>
      </c>
      <c r="Y434" s="61" t="s">
        <v>216</v>
      </c>
      <c r="Z434" s="61" t="s">
        <v>216</v>
      </c>
      <c r="AA434" s="61">
        <v>-23</v>
      </c>
      <c r="AB434" s="62" t="s">
        <v>216</v>
      </c>
      <c r="AC434" s="63"/>
      <c r="AD434" s="62" t="s">
        <v>216</v>
      </c>
      <c r="AE434" s="62" t="s">
        <v>216</v>
      </c>
      <c r="AF434" s="67" t="s">
        <v>216</v>
      </c>
      <c r="AG434" s="62" t="s">
        <v>216</v>
      </c>
      <c r="AH434" s="62" t="s">
        <v>216</v>
      </c>
      <c r="AI434" s="62" t="s">
        <v>216</v>
      </c>
      <c r="AJ434" s="62" t="s">
        <v>216</v>
      </c>
      <c r="AK434" s="62" t="s">
        <v>216</v>
      </c>
      <c r="AL434" s="62" t="s">
        <v>216</v>
      </c>
      <c r="AM434" s="62" t="s">
        <v>216</v>
      </c>
      <c r="AN434" s="62" t="s">
        <v>216</v>
      </c>
      <c r="AO434" s="63" t="s">
        <v>216</v>
      </c>
    </row>
    <row r="435" spans="1:41">
      <c r="A435" s="48">
        <f t="shared" si="39"/>
        <v>433</v>
      </c>
      <c r="B435" s="49">
        <v>432</v>
      </c>
      <c r="C435" s="50">
        <f t="shared" si="40"/>
        <v>-1</v>
      </c>
      <c r="D435" s="49">
        <f>COUNTIF($L$3:$L435,$L435)</f>
        <v>15</v>
      </c>
      <c r="E435" s="51">
        <v>15</v>
      </c>
      <c r="F435" s="50" t="str">
        <f t="shared" si="41"/>
        <v>=</v>
      </c>
      <c r="G435" s="52">
        <v>252</v>
      </c>
      <c r="H435" s="53" t="s">
        <v>705</v>
      </c>
      <c r="I435" s="53" t="s">
        <v>1161</v>
      </c>
      <c r="J435" s="53" t="s">
        <v>1107</v>
      </c>
      <c r="K435" s="54">
        <v>1952</v>
      </c>
      <c r="L435" s="64" t="s">
        <v>235</v>
      </c>
      <c r="M435" s="55" t="s">
        <v>52</v>
      </c>
      <c r="N435" s="56">
        <v>4</v>
      </c>
      <c r="O435" s="57">
        <v>425</v>
      </c>
      <c r="P435" s="57">
        <f>IFERROR( VLOOKUP($G435,Liga16_1!$B:$Q,16,0), "")</f>
        <v>520</v>
      </c>
      <c r="Q435" s="58">
        <f t="shared" si="42"/>
        <v>472.5</v>
      </c>
      <c r="R435" s="59">
        <f t="shared" si="43"/>
        <v>472.5</v>
      </c>
      <c r="S435" s="60" t="s">
        <v>216</v>
      </c>
      <c r="T435" s="61" t="s">
        <v>216</v>
      </c>
      <c r="U435" s="61" t="s">
        <v>216</v>
      </c>
      <c r="V435" s="61" t="s">
        <v>216</v>
      </c>
      <c r="W435" s="61" t="s">
        <v>216</v>
      </c>
      <c r="X435" s="61" t="s">
        <v>216</v>
      </c>
      <c r="Y435" s="61" t="s">
        <v>216</v>
      </c>
      <c r="Z435" s="61" t="s">
        <v>216</v>
      </c>
      <c r="AA435" s="61" t="s">
        <v>216</v>
      </c>
      <c r="AB435" s="62" t="s">
        <v>216</v>
      </c>
      <c r="AC435" s="63"/>
      <c r="AD435" s="62" t="s">
        <v>216</v>
      </c>
      <c r="AE435" s="62" t="s">
        <v>216</v>
      </c>
      <c r="AF435" s="67" t="s">
        <v>216</v>
      </c>
      <c r="AG435" s="62" t="s">
        <v>216</v>
      </c>
      <c r="AH435" s="62" t="s">
        <v>216</v>
      </c>
      <c r="AI435" s="62" t="s">
        <v>216</v>
      </c>
      <c r="AJ435" s="62" t="s">
        <v>216</v>
      </c>
      <c r="AK435" s="62" t="s">
        <v>216</v>
      </c>
      <c r="AL435" s="62" t="s">
        <v>216</v>
      </c>
      <c r="AM435" s="62" t="s">
        <v>216</v>
      </c>
      <c r="AN435" s="62" t="s">
        <v>216</v>
      </c>
      <c r="AO435" s="63" t="s">
        <v>216</v>
      </c>
    </row>
    <row r="436" spans="1:41">
      <c r="A436" s="48">
        <f t="shared" si="39"/>
        <v>434</v>
      </c>
      <c r="B436" s="49">
        <v>433</v>
      </c>
      <c r="C436" s="50">
        <f t="shared" si="40"/>
        <v>-1</v>
      </c>
      <c r="D436" s="49">
        <f>COUNTIF($L$3:$L436,$L436)</f>
        <v>53</v>
      </c>
      <c r="E436" s="51">
        <v>53</v>
      </c>
      <c r="F436" s="50" t="str">
        <f t="shared" si="41"/>
        <v>=</v>
      </c>
      <c r="G436" s="52">
        <v>7823</v>
      </c>
      <c r="H436" s="53" t="s">
        <v>1082</v>
      </c>
      <c r="I436" s="53" t="s">
        <v>1130</v>
      </c>
      <c r="J436" s="53" t="s">
        <v>1107</v>
      </c>
      <c r="K436" s="54">
        <v>1970</v>
      </c>
      <c r="L436" s="64" t="s">
        <v>232</v>
      </c>
      <c r="M436" s="55" t="s">
        <v>52</v>
      </c>
      <c r="N436" s="56">
        <v>4</v>
      </c>
      <c r="O436" s="57">
        <v>471</v>
      </c>
      <c r="P436" s="57" t="str">
        <f>IFERROR( VLOOKUP($G436,Liga16_1!$B:$Q,16,0), "")</f>
        <v/>
      </c>
      <c r="Q436" s="58">
        <f t="shared" si="42"/>
        <v>471</v>
      </c>
      <c r="R436" s="59">
        <f t="shared" si="43"/>
        <v>471</v>
      </c>
      <c r="S436" s="60" t="s">
        <v>216</v>
      </c>
      <c r="T436" s="61" t="s">
        <v>216</v>
      </c>
      <c r="U436" s="61" t="s">
        <v>216</v>
      </c>
      <c r="V436" s="61" t="s">
        <v>216</v>
      </c>
      <c r="W436" s="61" t="s">
        <v>216</v>
      </c>
      <c r="X436" s="61" t="s">
        <v>216</v>
      </c>
      <c r="Y436" s="61" t="s">
        <v>216</v>
      </c>
      <c r="Z436" s="61" t="s">
        <v>216</v>
      </c>
      <c r="AA436" s="61" t="s">
        <v>216</v>
      </c>
      <c r="AB436" s="62" t="s">
        <v>216</v>
      </c>
      <c r="AC436" s="63"/>
      <c r="AD436" s="62" t="s">
        <v>216</v>
      </c>
      <c r="AE436" s="62" t="s">
        <v>216</v>
      </c>
      <c r="AF436" s="67" t="s">
        <v>216</v>
      </c>
      <c r="AG436" s="62" t="s">
        <v>216</v>
      </c>
      <c r="AH436" s="62" t="s">
        <v>216</v>
      </c>
      <c r="AI436" s="62" t="s">
        <v>216</v>
      </c>
      <c r="AJ436" s="62" t="s">
        <v>216</v>
      </c>
      <c r="AK436" s="62" t="s">
        <v>216</v>
      </c>
      <c r="AL436" s="62" t="s">
        <v>216</v>
      </c>
      <c r="AM436" s="62" t="s">
        <v>216</v>
      </c>
      <c r="AN436" s="62" t="s">
        <v>216</v>
      </c>
      <c r="AO436" s="63" t="s">
        <v>216</v>
      </c>
    </row>
    <row r="437" spans="1:41">
      <c r="A437" s="48">
        <f t="shared" si="39"/>
        <v>435</v>
      </c>
      <c r="B437" s="49">
        <v>435</v>
      </c>
      <c r="C437" s="50" t="str">
        <f t="shared" si="40"/>
        <v>=</v>
      </c>
      <c r="D437" s="49">
        <f>COUNTIF($L$3:$L437,$L437)</f>
        <v>5</v>
      </c>
      <c r="E437" s="51">
        <v>5</v>
      </c>
      <c r="F437" s="50" t="str">
        <f t="shared" si="41"/>
        <v>=</v>
      </c>
      <c r="G437" s="52">
        <v>26812</v>
      </c>
      <c r="H437" s="53" t="s">
        <v>900</v>
      </c>
      <c r="I437" s="53" t="s">
        <v>1108</v>
      </c>
      <c r="J437" s="53" t="s">
        <v>1107</v>
      </c>
      <c r="K437" s="54">
        <v>1961</v>
      </c>
      <c r="L437" s="64" t="s">
        <v>233</v>
      </c>
      <c r="M437" s="55" t="s">
        <v>55</v>
      </c>
      <c r="N437" s="56">
        <v>4</v>
      </c>
      <c r="O437" s="57">
        <v>361</v>
      </c>
      <c r="P437" s="57" t="str">
        <f>IFERROR( VLOOKUP($G437,Liga16_1!$B:$Q,16,0), "")</f>
        <v/>
      </c>
      <c r="Q437" s="58">
        <f t="shared" si="42"/>
        <v>471</v>
      </c>
      <c r="R437" s="59">
        <f t="shared" si="43"/>
        <v>361</v>
      </c>
      <c r="S437" s="60" t="s">
        <v>216</v>
      </c>
      <c r="T437" s="61" t="s">
        <v>216</v>
      </c>
      <c r="U437" s="61" t="s">
        <v>216</v>
      </c>
      <c r="V437" s="61" t="s">
        <v>216</v>
      </c>
      <c r="W437" s="61">
        <v>64</v>
      </c>
      <c r="X437" s="61" t="s">
        <v>216</v>
      </c>
      <c r="Y437" s="61" t="s">
        <v>216</v>
      </c>
      <c r="Z437" s="61">
        <v>-8</v>
      </c>
      <c r="AA437" s="61" t="s">
        <v>216</v>
      </c>
      <c r="AB437" s="62" t="s">
        <v>216</v>
      </c>
      <c r="AC437" s="63"/>
      <c r="AD437" s="62" t="s">
        <v>216</v>
      </c>
      <c r="AE437" s="62" t="s">
        <v>216</v>
      </c>
      <c r="AF437" s="67" t="s">
        <v>216</v>
      </c>
      <c r="AG437" s="62" t="s">
        <v>216</v>
      </c>
      <c r="AH437" s="62" t="s">
        <v>216</v>
      </c>
      <c r="AI437" s="62" t="s">
        <v>216</v>
      </c>
      <c r="AJ437" s="62" t="s">
        <v>216</v>
      </c>
      <c r="AK437" s="62">
        <v>110</v>
      </c>
      <c r="AL437" s="62" t="s">
        <v>216</v>
      </c>
      <c r="AM437" s="62" t="s">
        <v>216</v>
      </c>
      <c r="AN437" s="62" t="s">
        <v>216</v>
      </c>
      <c r="AO437" s="63" t="s">
        <v>216</v>
      </c>
    </row>
    <row r="438" spans="1:41">
      <c r="A438" s="48">
        <f t="shared" si="39"/>
        <v>436</v>
      </c>
      <c r="B438" s="49">
        <v>436</v>
      </c>
      <c r="C438" s="50" t="str">
        <f t="shared" si="40"/>
        <v>=</v>
      </c>
      <c r="D438" s="49">
        <f>COUNTIF($L$3:$L438,$L438)</f>
        <v>42</v>
      </c>
      <c r="E438" s="51">
        <v>43</v>
      </c>
      <c r="F438" s="50">
        <f t="shared" si="41"/>
        <v>1</v>
      </c>
      <c r="G438" s="52">
        <v>22752</v>
      </c>
      <c r="H438" s="53" t="s">
        <v>802</v>
      </c>
      <c r="I438" s="53" t="s">
        <v>1198</v>
      </c>
      <c r="J438" s="53" t="s">
        <v>1107</v>
      </c>
      <c r="K438" s="54">
        <v>2000</v>
      </c>
      <c r="L438" s="64" t="s">
        <v>226</v>
      </c>
      <c r="M438" s="55" t="s">
        <v>52</v>
      </c>
      <c r="N438" s="56">
        <v>4</v>
      </c>
      <c r="O438" s="57"/>
      <c r="P438" s="57">
        <f>IFERROR( VLOOKUP($G438,Liga16_1!$B:$Q,16,0), "")</f>
        <v>469</v>
      </c>
      <c r="Q438" s="58">
        <f t="shared" si="42"/>
        <v>469</v>
      </c>
      <c r="R438" s="59">
        <f t="shared" si="43"/>
        <v>469</v>
      </c>
      <c r="S438" s="60" t="s">
        <v>216</v>
      </c>
      <c r="T438" s="61" t="s">
        <v>216</v>
      </c>
      <c r="U438" s="61" t="s">
        <v>216</v>
      </c>
      <c r="V438" s="61" t="s">
        <v>216</v>
      </c>
      <c r="W438" s="61" t="s">
        <v>216</v>
      </c>
      <c r="X438" s="61"/>
      <c r="Y438" s="61"/>
      <c r="Z438" s="61"/>
      <c r="AA438" s="61"/>
      <c r="AB438" s="62" t="s">
        <v>216</v>
      </c>
      <c r="AC438" s="63"/>
      <c r="AD438" s="62" t="s">
        <v>216</v>
      </c>
      <c r="AE438" s="62" t="s">
        <v>216</v>
      </c>
      <c r="AF438" s="67" t="s">
        <v>216</v>
      </c>
      <c r="AG438" s="62" t="s">
        <v>216</v>
      </c>
      <c r="AH438" s="62" t="s">
        <v>216</v>
      </c>
      <c r="AI438" s="62" t="s">
        <v>216</v>
      </c>
      <c r="AJ438" s="62" t="s">
        <v>216</v>
      </c>
      <c r="AK438" s="62" t="s">
        <v>216</v>
      </c>
      <c r="AL438" s="62" t="s">
        <v>216</v>
      </c>
      <c r="AM438" s="62" t="s">
        <v>216</v>
      </c>
      <c r="AN438" s="62" t="s">
        <v>216</v>
      </c>
      <c r="AO438" s="63" t="s">
        <v>216</v>
      </c>
    </row>
    <row r="439" spans="1:41">
      <c r="A439" s="48">
        <f t="shared" si="39"/>
        <v>437</v>
      </c>
      <c r="B439" s="49">
        <v>437</v>
      </c>
      <c r="C439" s="50" t="str">
        <f t="shared" si="40"/>
        <v>=</v>
      </c>
      <c r="D439" s="49">
        <f>COUNTIF($L$3:$L439,$L439)</f>
        <v>55</v>
      </c>
      <c r="E439" s="51">
        <v>55</v>
      </c>
      <c r="F439" s="50" t="str">
        <f t="shared" si="41"/>
        <v>=</v>
      </c>
      <c r="G439" s="52">
        <v>15657</v>
      </c>
      <c r="H439" s="53" t="s">
        <v>1028</v>
      </c>
      <c r="I439" s="53" t="s">
        <v>1131</v>
      </c>
      <c r="J439" s="53" t="s">
        <v>1107</v>
      </c>
      <c r="K439" s="54">
        <v>1997</v>
      </c>
      <c r="L439" s="64" t="s">
        <v>228</v>
      </c>
      <c r="M439" s="55" t="s">
        <v>52</v>
      </c>
      <c r="N439" s="56">
        <v>4</v>
      </c>
      <c r="O439" s="57">
        <v>407</v>
      </c>
      <c r="P439" s="57">
        <f>IFERROR( VLOOKUP($G439,Liga16_1!$B:$Q,16,0), "")</f>
        <v>530</v>
      </c>
      <c r="Q439" s="58">
        <f t="shared" si="42"/>
        <v>468.5</v>
      </c>
      <c r="R439" s="59">
        <f t="shared" si="43"/>
        <v>468.5</v>
      </c>
      <c r="S439" s="60" t="s">
        <v>216</v>
      </c>
      <c r="T439" s="61" t="s">
        <v>216</v>
      </c>
      <c r="U439" s="61" t="s">
        <v>216</v>
      </c>
      <c r="V439" s="61" t="s">
        <v>216</v>
      </c>
      <c r="W439" s="61">
        <v>-3</v>
      </c>
      <c r="X439" s="61">
        <v>0</v>
      </c>
      <c r="Y439" s="61">
        <v>-64</v>
      </c>
      <c r="Z439" s="61">
        <v>-64</v>
      </c>
      <c r="AA439" s="61" t="s">
        <v>216</v>
      </c>
      <c r="AB439" s="62" t="s">
        <v>216</v>
      </c>
      <c r="AC439" s="63"/>
      <c r="AD439" s="62" t="s">
        <v>216</v>
      </c>
      <c r="AE439" s="62" t="s">
        <v>216</v>
      </c>
      <c r="AF439" s="67" t="s">
        <v>216</v>
      </c>
      <c r="AG439" s="62" t="s">
        <v>216</v>
      </c>
      <c r="AH439" s="62" t="s">
        <v>216</v>
      </c>
      <c r="AI439" s="62" t="s">
        <v>216</v>
      </c>
      <c r="AJ439" s="62" t="s">
        <v>216</v>
      </c>
      <c r="AK439" s="62" t="s">
        <v>216</v>
      </c>
      <c r="AL439" s="62" t="s">
        <v>216</v>
      </c>
      <c r="AM439" s="62" t="s">
        <v>216</v>
      </c>
      <c r="AN439" s="62" t="s">
        <v>216</v>
      </c>
      <c r="AO439" s="63" t="s">
        <v>216</v>
      </c>
    </row>
    <row r="440" spans="1:41">
      <c r="A440" s="48">
        <f t="shared" si="39"/>
        <v>438</v>
      </c>
      <c r="B440" s="49">
        <v>444</v>
      </c>
      <c r="C440" s="50">
        <f t="shared" si="40"/>
        <v>6</v>
      </c>
      <c r="D440" s="49">
        <f>COUNTIF($L$3:$L440,$L440)</f>
        <v>54</v>
      </c>
      <c r="E440" s="51">
        <v>54</v>
      </c>
      <c r="F440" s="50" t="str">
        <f t="shared" si="41"/>
        <v>=</v>
      </c>
      <c r="G440" s="52">
        <v>26966</v>
      </c>
      <c r="H440" s="53" t="s">
        <v>1034</v>
      </c>
      <c r="I440" s="53" t="s">
        <v>1119</v>
      </c>
      <c r="J440" s="53" t="s">
        <v>1107</v>
      </c>
      <c r="K440" s="54">
        <v>1977</v>
      </c>
      <c r="L440" s="64" t="s">
        <v>232</v>
      </c>
      <c r="M440" s="55" t="s">
        <v>52</v>
      </c>
      <c r="N440" s="56">
        <v>4</v>
      </c>
      <c r="O440" s="57"/>
      <c r="P440" s="57">
        <f>IFERROR( VLOOKUP($G440,Liga16_1!$B:$Q,16,0), "")</f>
        <v>434</v>
      </c>
      <c r="Q440" s="58">
        <f t="shared" si="42"/>
        <v>467</v>
      </c>
      <c r="R440" s="59">
        <f t="shared" si="43"/>
        <v>434</v>
      </c>
      <c r="S440" s="60" t="s">
        <v>216</v>
      </c>
      <c r="T440" s="61" t="s">
        <v>216</v>
      </c>
      <c r="U440" s="61" t="s">
        <v>216</v>
      </c>
      <c r="V440" s="61" t="s">
        <v>216</v>
      </c>
      <c r="W440" s="61" t="s">
        <v>216</v>
      </c>
      <c r="X440" s="61"/>
      <c r="Y440" s="61"/>
      <c r="Z440" s="61"/>
      <c r="AA440" s="61"/>
      <c r="AB440" s="62">
        <v>13</v>
      </c>
      <c r="AC440" s="63"/>
      <c r="AD440" s="62" t="s">
        <v>216</v>
      </c>
      <c r="AE440" s="62" t="s">
        <v>216</v>
      </c>
      <c r="AF440" s="67" t="s">
        <v>216</v>
      </c>
      <c r="AG440" s="62" t="s">
        <v>216</v>
      </c>
      <c r="AH440" s="62" t="s">
        <v>216</v>
      </c>
      <c r="AI440" s="62" t="s">
        <v>216</v>
      </c>
      <c r="AJ440" s="62" t="s">
        <v>216</v>
      </c>
      <c r="AK440" s="62">
        <v>20</v>
      </c>
      <c r="AL440" s="62" t="s">
        <v>216</v>
      </c>
      <c r="AM440" s="62" t="s">
        <v>216</v>
      </c>
      <c r="AN440" s="62" t="s">
        <v>216</v>
      </c>
      <c r="AO440" s="63" t="s">
        <v>216</v>
      </c>
    </row>
    <row r="441" spans="1:41">
      <c r="A441" s="48">
        <f t="shared" si="39"/>
        <v>439</v>
      </c>
      <c r="B441" s="49">
        <v>439</v>
      </c>
      <c r="C441" s="50" t="str">
        <f t="shared" si="40"/>
        <v>=</v>
      </c>
      <c r="D441" s="49">
        <f>COUNTIF($L$3:$L441,$L441)</f>
        <v>10</v>
      </c>
      <c r="E441" s="51">
        <v>10</v>
      </c>
      <c r="F441" s="50" t="str">
        <f t="shared" si="41"/>
        <v>=</v>
      </c>
      <c r="G441" s="52">
        <v>18159</v>
      </c>
      <c r="H441" s="53" t="s">
        <v>465</v>
      </c>
      <c r="I441" s="53" t="s">
        <v>1119</v>
      </c>
      <c r="J441" s="53" t="s">
        <v>1107</v>
      </c>
      <c r="K441" s="54">
        <v>2002</v>
      </c>
      <c r="L441" s="64" t="s">
        <v>223</v>
      </c>
      <c r="M441" s="55" t="s">
        <v>55</v>
      </c>
      <c r="N441" s="56">
        <v>4</v>
      </c>
      <c r="O441" s="57">
        <v>476.5</v>
      </c>
      <c r="P441" s="57">
        <f>IFERROR( VLOOKUP($G441,Liga16_1!$B:$Q,16,0), "")</f>
        <v>443</v>
      </c>
      <c r="Q441" s="58">
        <f t="shared" si="42"/>
        <v>459.75</v>
      </c>
      <c r="R441" s="59">
        <f t="shared" si="43"/>
        <v>459.75</v>
      </c>
      <c r="S441" s="60" t="s">
        <v>216</v>
      </c>
      <c r="T441" s="61">
        <v>-3</v>
      </c>
      <c r="U441" s="61" t="s">
        <v>216</v>
      </c>
      <c r="V441" s="61" t="s">
        <v>216</v>
      </c>
      <c r="W441" s="61" t="s">
        <v>216</v>
      </c>
      <c r="X441" s="61" t="s">
        <v>216</v>
      </c>
      <c r="Y441" s="61" t="s">
        <v>216</v>
      </c>
      <c r="Z441" s="61" t="s">
        <v>216</v>
      </c>
      <c r="AA441" s="61" t="s">
        <v>216</v>
      </c>
      <c r="AB441" s="62" t="s">
        <v>216</v>
      </c>
      <c r="AC441" s="63"/>
      <c r="AD441" s="62" t="s">
        <v>216</v>
      </c>
      <c r="AE441" s="62" t="s">
        <v>216</v>
      </c>
      <c r="AF441" s="67" t="s">
        <v>216</v>
      </c>
      <c r="AG441" s="62" t="s">
        <v>216</v>
      </c>
      <c r="AH441" s="62" t="s">
        <v>216</v>
      </c>
      <c r="AI441" s="62" t="s">
        <v>216</v>
      </c>
      <c r="AJ441" s="62" t="s">
        <v>216</v>
      </c>
      <c r="AK441" s="62" t="s">
        <v>216</v>
      </c>
      <c r="AL441" s="62" t="s">
        <v>216</v>
      </c>
      <c r="AM441" s="62" t="s">
        <v>216</v>
      </c>
      <c r="AN441" s="62" t="s">
        <v>216</v>
      </c>
      <c r="AO441" s="63" t="s">
        <v>216</v>
      </c>
    </row>
    <row r="442" spans="1:41">
      <c r="A442" s="48">
        <f t="shared" si="39"/>
        <v>440</v>
      </c>
      <c r="B442" s="49">
        <v>440</v>
      </c>
      <c r="C442" s="50" t="str">
        <f t="shared" si="40"/>
        <v>=</v>
      </c>
      <c r="D442" s="49">
        <f>COUNTIF($L$3:$L442,$L442)</f>
        <v>43</v>
      </c>
      <c r="E442" s="51">
        <v>44</v>
      </c>
      <c r="F442" s="50">
        <f t="shared" si="41"/>
        <v>1</v>
      </c>
      <c r="G442" s="52">
        <v>50025</v>
      </c>
      <c r="H442" s="53" t="s">
        <v>821</v>
      </c>
      <c r="I442" s="53" t="s">
        <v>1136</v>
      </c>
      <c r="J442" s="53" t="s">
        <v>1107</v>
      </c>
      <c r="K442" s="54">
        <v>2001</v>
      </c>
      <c r="L442" s="64" t="s">
        <v>226</v>
      </c>
      <c r="M442" s="55" t="s">
        <v>52</v>
      </c>
      <c r="N442" s="56">
        <v>4</v>
      </c>
      <c r="O442" s="57">
        <v>459</v>
      </c>
      <c r="P442" s="57" t="str">
        <f>IFERROR( VLOOKUP($G442,Liga16_1!$B:$Q,16,0), "")</f>
        <v/>
      </c>
      <c r="Q442" s="58">
        <f t="shared" si="42"/>
        <v>459</v>
      </c>
      <c r="R442" s="59">
        <f t="shared" si="43"/>
        <v>459</v>
      </c>
      <c r="S442" s="60" t="s">
        <v>216</v>
      </c>
      <c r="T442" s="61" t="s">
        <v>216</v>
      </c>
      <c r="U442" s="61" t="s">
        <v>216</v>
      </c>
      <c r="V442" s="61" t="s">
        <v>216</v>
      </c>
      <c r="W442" s="61" t="s">
        <v>216</v>
      </c>
      <c r="X442" s="61" t="s">
        <v>216</v>
      </c>
      <c r="Y442" s="61" t="s">
        <v>216</v>
      </c>
      <c r="Z442" s="61" t="s">
        <v>216</v>
      </c>
      <c r="AA442" s="61" t="s">
        <v>216</v>
      </c>
      <c r="AB442" s="62" t="s">
        <v>216</v>
      </c>
      <c r="AC442" s="63"/>
      <c r="AD442" s="62" t="s">
        <v>216</v>
      </c>
      <c r="AE442" s="62" t="s">
        <v>216</v>
      </c>
      <c r="AF442" s="67" t="s">
        <v>216</v>
      </c>
      <c r="AG442" s="62" t="s">
        <v>216</v>
      </c>
      <c r="AH442" s="62" t="s">
        <v>216</v>
      </c>
      <c r="AI442" s="62" t="s">
        <v>216</v>
      </c>
      <c r="AJ442" s="62" t="s">
        <v>216</v>
      </c>
      <c r="AK442" s="62" t="s">
        <v>216</v>
      </c>
      <c r="AL442" s="62" t="s">
        <v>216</v>
      </c>
      <c r="AM442" s="62" t="s">
        <v>216</v>
      </c>
      <c r="AN442" s="62" t="s">
        <v>216</v>
      </c>
      <c r="AO442" s="63" t="s">
        <v>216</v>
      </c>
    </row>
    <row r="443" spans="1:41">
      <c r="A443" s="48">
        <f t="shared" si="39"/>
        <v>441</v>
      </c>
      <c r="B443" s="49">
        <v>454</v>
      </c>
      <c r="C443" s="50">
        <f t="shared" si="40"/>
        <v>13</v>
      </c>
      <c r="D443" s="49">
        <f>COUNTIF($L$3:$L443,$L443)</f>
        <v>24</v>
      </c>
      <c r="E443" s="51">
        <v>25</v>
      </c>
      <c r="F443" s="50">
        <f t="shared" si="41"/>
        <v>1</v>
      </c>
      <c r="G443" s="52">
        <v>354</v>
      </c>
      <c r="H443" s="53" t="s">
        <v>664</v>
      </c>
      <c r="I443" s="53" t="s">
        <v>1161</v>
      </c>
      <c r="J443" s="53" t="s">
        <v>1107</v>
      </c>
      <c r="K443" s="54">
        <v>1954</v>
      </c>
      <c r="L443" s="64" t="s">
        <v>237</v>
      </c>
      <c r="M443" s="55" t="s">
        <v>52</v>
      </c>
      <c r="N443" s="56">
        <v>4</v>
      </c>
      <c r="O443" s="57">
        <v>425.5</v>
      </c>
      <c r="P443" s="57" t="str">
        <f>IFERROR( VLOOKUP($G443,Liga16_1!$B:$Q,16,0), "")</f>
        <v/>
      </c>
      <c r="Q443" s="58">
        <f t="shared" si="42"/>
        <v>456.5</v>
      </c>
      <c r="R443" s="59">
        <f t="shared" si="43"/>
        <v>425.5</v>
      </c>
      <c r="S443" s="60" t="s">
        <v>216</v>
      </c>
      <c r="T443" s="61" t="s">
        <v>216</v>
      </c>
      <c r="U443" s="61" t="s">
        <v>216</v>
      </c>
      <c r="V443" s="61" t="s">
        <v>216</v>
      </c>
      <c r="W443" s="61">
        <v>-34</v>
      </c>
      <c r="X443" s="61">
        <v>22</v>
      </c>
      <c r="Y443" s="61">
        <v>-37</v>
      </c>
      <c r="Z443" s="61" t="s">
        <v>216</v>
      </c>
      <c r="AA443" s="61" t="s">
        <v>216</v>
      </c>
      <c r="AB443" s="62">
        <v>14</v>
      </c>
      <c r="AC443" s="63"/>
      <c r="AD443" s="62" t="s">
        <v>216</v>
      </c>
      <c r="AE443" s="62" t="s">
        <v>216</v>
      </c>
      <c r="AF443" s="67" t="s">
        <v>216</v>
      </c>
      <c r="AG443" s="62" t="s">
        <v>216</v>
      </c>
      <c r="AH443" s="62" t="s">
        <v>216</v>
      </c>
      <c r="AI443" s="62" t="s">
        <v>216</v>
      </c>
      <c r="AJ443" s="62" t="s">
        <v>216</v>
      </c>
      <c r="AK443" s="62" t="s">
        <v>216</v>
      </c>
      <c r="AL443" s="62">
        <v>17</v>
      </c>
      <c r="AM443" s="62" t="s">
        <v>216</v>
      </c>
      <c r="AN443" s="62" t="s">
        <v>216</v>
      </c>
      <c r="AO443" s="63" t="s">
        <v>216</v>
      </c>
    </row>
    <row r="444" spans="1:41">
      <c r="A444" s="48">
        <f t="shared" si="39"/>
        <v>442</v>
      </c>
      <c r="B444" s="49">
        <v>441</v>
      </c>
      <c r="C444" s="50">
        <f t="shared" si="40"/>
        <v>-1</v>
      </c>
      <c r="D444" s="49">
        <f>COUNTIF($L$3:$L444,$L444)</f>
        <v>44</v>
      </c>
      <c r="E444" s="51">
        <v>45</v>
      </c>
      <c r="F444" s="50">
        <f t="shared" si="41"/>
        <v>1</v>
      </c>
      <c r="G444" s="52">
        <v>22654</v>
      </c>
      <c r="H444" s="53" t="s">
        <v>984</v>
      </c>
      <c r="I444" s="53" t="s">
        <v>1168</v>
      </c>
      <c r="J444" s="53" t="s">
        <v>1107</v>
      </c>
      <c r="K444" s="54">
        <v>2001</v>
      </c>
      <c r="L444" s="64" t="s">
        <v>226</v>
      </c>
      <c r="M444" s="55" t="s">
        <v>52</v>
      </c>
      <c r="N444" s="56">
        <v>4</v>
      </c>
      <c r="O444" s="57">
        <v>253</v>
      </c>
      <c r="P444" s="57">
        <f>IFERROR( VLOOKUP($G444,Liga16_1!$B:$Q,16,0), "")</f>
        <v>509</v>
      </c>
      <c r="Q444" s="58">
        <f t="shared" si="42"/>
        <v>456</v>
      </c>
      <c r="R444" s="59">
        <f t="shared" si="43"/>
        <v>381</v>
      </c>
      <c r="S444" s="60">
        <v>14</v>
      </c>
      <c r="T444" s="61">
        <v>-64</v>
      </c>
      <c r="U444" s="61">
        <v>4</v>
      </c>
      <c r="V444" s="61">
        <v>-64</v>
      </c>
      <c r="W444" s="61">
        <v>-64</v>
      </c>
      <c r="X444" s="61" t="s">
        <v>216</v>
      </c>
      <c r="Y444" s="61" t="s">
        <v>216</v>
      </c>
      <c r="Z444" s="61">
        <v>-11</v>
      </c>
      <c r="AA444" s="61" t="s">
        <v>216</v>
      </c>
      <c r="AB444" s="62" t="s">
        <v>216</v>
      </c>
      <c r="AC444" s="63"/>
      <c r="AD444" s="62" t="s">
        <v>216</v>
      </c>
      <c r="AE444" s="62" t="s">
        <v>216</v>
      </c>
      <c r="AF444" s="67" t="s">
        <v>216</v>
      </c>
      <c r="AG444" s="62" t="s">
        <v>216</v>
      </c>
      <c r="AH444" s="62">
        <v>75</v>
      </c>
      <c r="AI444" s="62" t="s">
        <v>216</v>
      </c>
      <c r="AJ444" s="62" t="s">
        <v>216</v>
      </c>
      <c r="AK444" s="62" t="s">
        <v>216</v>
      </c>
      <c r="AL444" s="62" t="s">
        <v>216</v>
      </c>
      <c r="AM444" s="62" t="s">
        <v>216</v>
      </c>
      <c r="AN444" s="62" t="s">
        <v>216</v>
      </c>
      <c r="AO444" s="63" t="s">
        <v>216</v>
      </c>
    </row>
    <row r="445" spans="1:41">
      <c r="A445" s="48">
        <f t="shared" si="39"/>
        <v>443</v>
      </c>
      <c r="B445" s="49">
        <v>442</v>
      </c>
      <c r="C445" s="50">
        <f t="shared" si="40"/>
        <v>-1</v>
      </c>
      <c r="D445" s="49">
        <f>COUNTIF($L$3:$L445,$L445)</f>
        <v>86</v>
      </c>
      <c r="E445" s="51">
        <v>86</v>
      </c>
      <c r="F445" s="50" t="str">
        <f t="shared" si="41"/>
        <v>=</v>
      </c>
      <c r="G445" s="52">
        <v>50043</v>
      </c>
      <c r="H445" s="53" t="s">
        <v>1009</v>
      </c>
      <c r="I445" s="53" t="s">
        <v>133</v>
      </c>
      <c r="J445" s="53" t="s">
        <v>1107</v>
      </c>
      <c r="K445" s="54">
        <v>1993</v>
      </c>
      <c r="L445" s="64" t="s">
        <v>230</v>
      </c>
      <c r="M445" s="55" t="s">
        <v>52</v>
      </c>
      <c r="N445" s="56">
        <v>4</v>
      </c>
      <c r="O445" s="57">
        <v>497</v>
      </c>
      <c r="P445" s="57">
        <f>IFERROR( VLOOKUP($G445,Liga16_1!$B:$Q,16,0), "")</f>
        <v>413</v>
      </c>
      <c r="Q445" s="58">
        <f t="shared" si="42"/>
        <v>455</v>
      </c>
      <c r="R445" s="59">
        <f t="shared" si="43"/>
        <v>455</v>
      </c>
      <c r="S445" s="60" t="s">
        <v>216</v>
      </c>
      <c r="T445" s="61" t="s">
        <v>216</v>
      </c>
      <c r="U445" s="61" t="s">
        <v>216</v>
      </c>
      <c r="V445" s="61" t="s">
        <v>216</v>
      </c>
      <c r="W445" s="61" t="s">
        <v>216</v>
      </c>
      <c r="X445" s="61" t="s">
        <v>216</v>
      </c>
      <c r="Y445" s="61" t="s">
        <v>216</v>
      </c>
      <c r="Z445" s="61" t="s">
        <v>216</v>
      </c>
      <c r="AA445" s="61" t="s">
        <v>216</v>
      </c>
      <c r="AB445" s="62" t="s">
        <v>216</v>
      </c>
      <c r="AC445" s="63"/>
      <c r="AD445" s="62" t="s">
        <v>216</v>
      </c>
      <c r="AE445" s="62" t="s">
        <v>216</v>
      </c>
      <c r="AF445" s="67" t="s">
        <v>216</v>
      </c>
      <c r="AG445" s="62" t="s">
        <v>216</v>
      </c>
      <c r="AH445" s="62" t="s">
        <v>216</v>
      </c>
      <c r="AI445" s="62" t="s">
        <v>216</v>
      </c>
      <c r="AJ445" s="62" t="s">
        <v>216</v>
      </c>
      <c r="AK445" s="62" t="s">
        <v>216</v>
      </c>
      <c r="AL445" s="62" t="s">
        <v>216</v>
      </c>
      <c r="AM445" s="62" t="s">
        <v>216</v>
      </c>
      <c r="AN445" s="62" t="s">
        <v>216</v>
      </c>
      <c r="AO445" s="63" t="s">
        <v>216</v>
      </c>
    </row>
    <row r="446" spans="1:41">
      <c r="A446" s="48">
        <f t="shared" si="39"/>
        <v>444</v>
      </c>
      <c r="B446" s="49">
        <v>446</v>
      </c>
      <c r="C446" s="50">
        <f t="shared" si="40"/>
        <v>2</v>
      </c>
      <c r="D446" s="49">
        <f>COUNTIF($L$3:$L446,$L446)</f>
        <v>45</v>
      </c>
      <c r="E446" s="51">
        <v>46</v>
      </c>
      <c r="F446" s="50">
        <f t="shared" si="41"/>
        <v>1</v>
      </c>
      <c r="G446" s="52">
        <v>18459</v>
      </c>
      <c r="H446" s="53" t="s">
        <v>558</v>
      </c>
      <c r="I446" s="53" t="s">
        <v>1130</v>
      </c>
      <c r="J446" s="53" t="s">
        <v>1107</v>
      </c>
      <c r="K446" s="54">
        <v>1999</v>
      </c>
      <c r="L446" s="64" t="s">
        <v>226</v>
      </c>
      <c r="M446" s="55" t="s">
        <v>52</v>
      </c>
      <c r="N446" s="56">
        <v>4</v>
      </c>
      <c r="O446" s="57">
        <v>450</v>
      </c>
      <c r="P446" s="57" t="str">
        <f>IFERROR( VLOOKUP($G446,Liga16_1!$B:$Q,16,0), "")</f>
        <v/>
      </c>
      <c r="Q446" s="58">
        <f t="shared" si="42"/>
        <v>450</v>
      </c>
      <c r="R446" s="59">
        <f t="shared" si="43"/>
        <v>450</v>
      </c>
      <c r="S446" s="60">
        <v>25</v>
      </c>
      <c r="T446" s="61" t="s">
        <v>216</v>
      </c>
      <c r="U446" s="61">
        <v>-79</v>
      </c>
      <c r="V446" s="61" t="s">
        <v>216</v>
      </c>
      <c r="W446" s="61" t="s">
        <v>216</v>
      </c>
      <c r="X446" s="61" t="s">
        <v>216</v>
      </c>
      <c r="Y446" s="61" t="s">
        <v>216</v>
      </c>
      <c r="Z446" s="61" t="s">
        <v>216</v>
      </c>
      <c r="AA446" s="61" t="s">
        <v>216</v>
      </c>
      <c r="AB446" s="62" t="s">
        <v>216</v>
      </c>
      <c r="AC446" s="63"/>
      <c r="AD446" s="62" t="s">
        <v>216</v>
      </c>
      <c r="AE446" s="62" t="s">
        <v>216</v>
      </c>
      <c r="AF446" s="67" t="s">
        <v>216</v>
      </c>
      <c r="AG446" s="62" t="s">
        <v>216</v>
      </c>
      <c r="AH446" s="62" t="s">
        <v>216</v>
      </c>
      <c r="AI446" s="62" t="s">
        <v>216</v>
      </c>
      <c r="AJ446" s="62" t="s">
        <v>216</v>
      </c>
      <c r="AK446" s="62" t="s">
        <v>216</v>
      </c>
      <c r="AL446" s="62" t="s">
        <v>216</v>
      </c>
      <c r="AM446" s="62" t="s">
        <v>216</v>
      </c>
      <c r="AN446" s="62" t="s">
        <v>216</v>
      </c>
      <c r="AO446" s="63" t="s">
        <v>216</v>
      </c>
    </row>
    <row r="447" spans="1:41">
      <c r="A447" s="48">
        <f t="shared" si="39"/>
        <v>445</v>
      </c>
      <c r="B447" s="49">
        <v>468</v>
      </c>
      <c r="C447" s="50">
        <f t="shared" si="40"/>
        <v>23</v>
      </c>
      <c r="D447" s="49">
        <f>COUNTIF($L$3:$L447,$L447)</f>
        <v>46</v>
      </c>
      <c r="E447" s="51">
        <v>50</v>
      </c>
      <c r="F447" s="50">
        <f t="shared" si="41"/>
        <v>4</v>
      </c>
      <c r="G447" s="52">
        <v>26759</v>
      </c>
      <c r="H447" s="53" t="s">
        <v>763</v>
      </c>
      <c r="I447" s="53" t="s">
        <v>1168</v>
      </c>
      <c r="J447" s="53" t="s">
        <v>1107</v>
      </c>
      <c r="K447" s="54">
        <v>2000</v>
      </c>
      <c r="L447" s="64" t="s">
        <v>226</v>
      </c>
      <c r="M447" s="55" t="s">
        <v>52</v>
      </c>
      <c r="N447" s="56">
        <v>3</v>
      </c>
      <c r="O447" s="57">
        <v>344</v>
      </c>
      <c r="P447" s="57">
        <f>IFERROR( VLOOKUP($G447,Liga16_1!$B:$Q,16,0), "")</f>
        <v>433</v>
      </c>
      <c r="Q447" s="58">
        <f t="shared" si="42"/>
        <v>448.5</v>
      </c>
      <c r="R447" s="59">
        <f t="shared" ref="R447:R453" si="44">AVERAGE(O447:P447)</f>
        <v>388.5</v>
      </c>
      <c r="S447" s="60">
        <v>-35</v>
      </c>
      <c r="T447" s="61">
        <v>-4</v>
      </c>
      <c r="U447" s="61">
        <v>-13</v>
      </c>
      <c r="V447" s="61">
        <v>-5</v>
      </c>
      <c r="W447" s="61">
        <v>5</v>
      </c>
      <c r="X447" s="61" t="s">
        <v>216</v>
      </c>
      <c r="Y447" s="61">
        <v>25</v>
      </c>
      <c r="Z447" s="61">
        <v>11</v>
      </c>
      <c r="AA447" s="61" t="s">
        <v>216</v>
      </c>
      <c r="AB447" s="62">
        <v>22</v>
      </c>
      <c r="AC447" s="63"/>
      <c r="AD447" s="62" t="s">
        <v>216</v>
      </c>
      <c r="AE447" s="62" t="s">
        <v>216</v>
      </c>
      <c r="AF447" s="67" t="s">
        <v>216</v>
      </c>
      <c r="AG447" s="62" t="s">
        <v>216</v>
      </c>
      <c r="AH447" s="62">
        <v>17</v>
      </c>
      <c r="AI447" s="62">
        <v>21</v>
      </c>
      <c r="AJ447" s="62" t="s">
        <v>216</v>
      </c>
      <c r="AK447" s="62" t="s">
        <v>216</v>
      </c>
      <c r="AL447" s="62" t="s">
        <v>216</v>
      </c>
      <c r="AM447" s="62" t="s">
        <v>216</v>
      </c>
      <c r="AN447" s="62" t="s">
        <v>216</v>
      </c>
      <c r="AO447" s="63" t="s">
        <v>216</v>
      </c>
    </row>
    <row r="448" spans="1:41">
      <c r="A448" s="48">
        <f t="shared" si="39"/>
        <v>446</v>
      </c>
      <c r="B448" s="49">
        <v>449</v>
      </c>
      <c r="C448" s="50">
        <f t="shared" si="40"/>
        <v>3</v>
      </c>
      <c r="D448" s="49">
        <f>COUNTIF($L$3:$L448,$L448)</f>
        <v>25</v>
      </c>
      <c r="E448" s="51">
        <v>24</v>
      </c>
      <c r="F448" s="50">
        <f t="shared" si="41"/>
        <v>-1</v>
      </c>
      <c r="G448" s="52">
        <v>6815</v>
      </c>
      <c r="H448" s="53" t="s">
        <v>588</v>
      </c>
      <c r="I448" s="53" t="s">
        <v>1131</v>
      </c>
      <c r="J448" s="53" t="s">
        <v>1107</v>
      </c>
      <c r="K448" s="54">
        <v>1954</v>
      </c>
      <c r="L448" s="64" t="s">
        <v>237</v>
      </c>
      <c r="M448" s="55" t="s">
        <v>52</v>
      </c>
      <c r="N448" s="56">
        <v>3</v>
      </c>
      <c r="O448" s="57">
        <v>447</v>
      </c>
      <c r="P448" s="57" t="str">
        <f>IFERROR( VLOOKUP($G448,Liga16_1!$B:$Q,16,0), "")</f>
        <v/>
      </c>
      <c r="Q448" s="58">
        <f t="shared" si="42"/>
        <v>447</v>
      </c>
      <c r="R448" s="59">
        <f t="shared" si="44"/>
        <v>447</v>
      </c>
      <c r="S448" s="60" t="s">
        <v>216</v>
      </c>
      <c r="T448" s="61" t="s">
        <v>216</v>
      </c>
      <c r="U448" s="61" t="s">
        <v>216</v>
      </c>
      <c r="V448" s="61" t="s">
        <v>216</v>
      </c>
      <c r="W448" s="61">
        <v>5</v>
      </c>
      <c r="X448" s="61">
        <v>9</v>
      </c>
      <c r="Y448" s="61">
        <v>-23</v>
      </c>
      <c r="Z448" s="61">
        <v>-11</v>
      </c>
      <c r="AA448" s="61" t="s">
        <v>216</v>
      </c>
      <c r="AB448" s="62" t="s">
        <v>216</v>
      </c>
      <c r="AC448" s="63"/>
      <c r="AD448" s="62" t="s">
        <v>216</v>
      </c>
      <c r="AE448" s="62" t="s">
        <v>216</v>
      </c>
      <c r="AF448" s="67" t="s">
        <v>216</v>
      </c>
      <c r="AG448" s="62" t="s">
        <v>216</v>
      </c>
      <c r="AH448" s="62" t="s">
        <v>216</v>
      </c>
      <c r="AI448" s="62" t="s">
        <v>216</v>
      </c>
      <c r="AJ448" s="62" t="s">
        <v>216</v>
      </c>
      <c r="AK448" s="62" t="s">
        <v>216</v>
      </c>
      <c r="AL448" s="62" t="s">
        <v>216</v>
      </c>
      <c r="AM448" s="62" t="s">
        <v>216</v>
      </c>
      <c r="AN448" s="62" t="s">
        <v>216</v>
      </c>
      <c r="AO448" s="63" t="s">
        <v>216</v>
      </c>
    </row>
    <row r="449" spans="1:41">
      <c r="A449" s="48">
        <f t="shared" si="39"/>
        <v>447</v>
      </c>
      <c r="B449" s="49">
        <v>450</v>
      </c>
      <c r="C449" s="50">
        <f t="shared" si="40"/>
        <v>3</v>
      </c>
      <c r="D449" s="49">
        <f>COUNTIF($L$3:$L449,$L449)</f>
        <v>24</v>
      </c>
      <c r="E449" s="51">
        <v>24</v>
      </c>
      <c r="F449" s="50" t="str">
        <f t="shared" si="41"/>
        <v>=</v>
      </c>
      <c r="G449" s="52">
        <v>22015</v>
      </c>
      <c r="H449" s="53" t="s">
        <v>522</v>
      </c>
      <c r="I449" s="53" t="s">
        <v>1124</v>
      </c>
      <c r="J449" s="53" t="s">
        <v>1107</v>
      </c>
      <c r="K449" s="54">
        <v>2003</v>
      </c>
      <c r="L449" s="64" t="s">
        <v>224</v>
      </c>
      <c r="M449" s="55" t="s">
        <v>52</v>
      </c>
      <c r="N449" s="56">
        <v>3</v>
      </c>
      <c r="O449" s="57">
        <v>460</v>
      </c>
      <c r="P449" s="57">
        <f>IFERROR( VLOOKUP($G449,Liga16_1!$B:$Q,16,0), "")</f>
        <v>434</v>
      </c>
      <c r="Q449" s="58">
        <f t="shared" si="42"/>
        <v>447</v>
      </c>
      <c r="R449" s="59">
        <f t="shared" si="44"/>
        <v>447</v>
      </c>
      <c r="S449" s="60" t="s">
        <v>216</v>
      </c>
      <c r="T449" s="61" t="s">
        <v>216</v>
      </c>
      <c r="U449" s="61" t="s">
        <v>216</v>
      </c>
      <c r="V449" s="61" t="s">
        <v>216</v>
      </c>
      <c r="W449" s="61" t="s">
        <v>216</v>
      </c>
      <c r="X449" s="61" t="s">
        <v>216</v>
      </c>
      <c r="Y449" s="61" t="s">
        <v>216</v>
      </c>
      <c r="Z449" s="61" t="s">
        <v>216</v>
      </c>
      <c r="AA449" s="61" t="s">
        <v>216</v>
      </c>
      <c r="AB449" s="62" t="s">
        <v>216</v>
      </c>
      <c r="AC449" s="63"/>
      <c r="AD449" s="62" t="s">
        <v>216</v>
      </c>
      <c r="AE449" s="62" t="s">
        <v>216</v>
      </c>
      <c r="AF449" s="67" t="s">
        <v>216</v>
      </c>
      <c r="AG449" s="62" t="s">
        <v>216</v>
      </c>
      <c r="AH449" s="62" t="s">
        <v>216</v>
      </c>
      <c r="AI449" s="62" t="s">
        <v>216</v>
      </c>
      <c r="AJ449" s="62" t="s">
        <v>216</v>
      </c>
      <c r="AK449" s="62" t="s">
        <v>216</v>
      </c>
      <c r="AL449" s="62" t="s">
        <v>216</v>
      </c>
      <c r="AM449" s="62" t="s">
        <v>216</v>
      </c>
      <c r="AN449" s="62" t="s">
        <v>216</v>
      </c>
      <c r="AO449" s="63" t="s">
        <v>216</v>
      </c>
    </row>
    <row r="450" spans="1:41">
      <c r="A450" s="48">
        <f t="shared" si="39"/>
        <v>448</v>
      </c>
      <c r="B450" s="49">
        <v>451</v>
      </c>
      <c r="C450" s="50">
        <f t="shared" si="40"/>
        <v>3</v>
      </c>
      <c r="D450" s="49">
        <f>COUNTIF($L$3:$L450,$L450)</f>
        <v>25</v>
      </c>
      <c r="E450" s="51">
        <v>25</v>
      </c>
      <c r="F450" s="50" t="str">
        <f t="shared" si="41"/>
        <v>=</v>
      </c>
      <c r="G450" s="52">
        <v>22400</v>
      </c>
      <c r="H450" s="53" t="s">
        <v>512</v>
      </c>
      <c r="I450" s="53" t="s">
        <v>1168</v>
      </c>
      <c r="J450" s="53" t="s">
        <v>1107</v>
      </c>
      <c r="K450" s="54">
        <v>2002</v>
      </c>
      <c r="L450" s="64" t="s">
        <v>224</v>
      </c>
      <c r="M450" s="55" t="s">
        <v>52</v>
      </c>
      <c r="N450" s="56">
        <v>3</v>
      </c>
      <c r="O450" s="57">
        <v>390</v>
      </c>
      <c r="P450" s="57">
        <f>IFERROR( VLOOKUP($G450,Liga16_1!$B:$Q,16,0), "")</f>
        <v>503</v>
      </c>
      <c r="Q450" s="58">
        <f t="shared" si="42"/>
        <v>446.5</v>
      </c>
      <c r="R450" s="59">
        <f t="shared" si="44"/>
        <v>446.5</v>
      </c>
      <c r="S450" s="60">
        <v>22</v>
      </c>
      <c r="T450" s="61">
        <v>21</v>
      </c>
      <c r="U450" s="61">
        <v>57</v>
      </c>
      <c r="V450" s="61">
        <v>-11</v>
      </c>
      <c r="W450" s="61">
        <v>-3</v>
      </c>
      <c r="X450" s="61" t="s">
        <v>216</v>
      </c>
      <c r="Y450" s="61">
        <v>-11</v>
      </c>
      <c r="Z450" s="61" t="s">
        <v>216</v>
      </c>
      <c r="AA450" s="61" t="s">
        <v>216</v>
      </c>
      <c r="AB450" s="62" t="s">
        <v>216</v>
      </c>
      <c r="AC450" s="63"/>
      <c r="AD450" s="62" t="s">
        <v>216</v>
      </c>
      <c r="AE450" s="62" t="s">
        <v>216</v>
      </c>
      <c r="AF450" s="67" t="s">
        <v>216</v>
      </c>
      <c r="AG450" s="62" t="s">
        <v>216</v>
      </c>
      <c r="AH450" s="62" t="s">
        <v>216</v>
      </c>
      <c r="AI450" s="62" t="s">
        <v>216</v>
      </c>
      <c r="AJ450" s="62" t="s">
        <v>216</v>
      </c>
      <c r="AK450" s="62" t="s">
        <v>216</v>
      </c>
      <c r="AL450" s="62" t="s">
        <v>216</v>
      </c>
      <c r="AM450" s="62" t="s">
        <v>216</v>
      </c>
      <c r="AN450" s="62" t="s">
        <v>216</v>
      </c>
      <c r="AO450" s="63" t="s">
        <v>216</v>
      </c>
    </row>
    <row r="451" spans="1:41">
      <c r="A451" s="48">
        <f t="shared" ref="A451:A514" si="45">ROW(G451)-2</f>
        <v>449</v>
      </c>
      <c r="B451" s="49">
        <v>452</v>
      </c>
      <c r="C451" s="50">
        <f t="shared" ref="C451:C514" si="46">IF(B451="","",IF(B451=A451,"=",B451-A451))</f>
        <v>3</v>
      </c>
      <c r="D451" s="49">
        <f>COUNTIF($L$3:$L451,$L451)</f>
        <v>61</v>
      </c>
      <c r="E451" s="51">
        <v>62</v>
      </c>
      <c r="F451" s="50">
        <f t="shared" ref="F451:F514" si="47">IF(E451="","",IF(E451=D451,"=",E451-D451))</f>
        <v>1</v>
      </c>
      <c r="G451" s="52">
        <v>17793</v>
      </c>
      <c r="H451" s="53" t="s">
        <v>479</v>
      </c>
      <c r="I451" s="53" t="s">
        <v>1119</v>
      </c>
      <c r="J451" s="53" t="s">
        <v>1107</v>
      </c>
      <c r="K451" s="54">
        <v>1960</v>
      </c>
      <c r="L451" s="64" t="s">
        <v>234</v>
      </c>
      <c r="M451" s="55" t="s">
        <v>52</v>
      </c>
      <c r="N451" s="56">
        <v>3</v>
      </c>
      <c r="O451" s="57">
        <v>443</v>
      </c>
      <c r="P451" s="57" t="str">
        <f>IFERROR( VLOOKUP($G451,Liga16_1!$B:$Q,16,0), "")</f>
        <v/>
      </c>
      <c r="Q451" s="58">
        <f t="shared" ref="Q451:Q514" si="48">IFERROR(SUM(R451,AB451:AO451), R451)</f>
        <v>443</v>
      </c>
      <c r="R451" s="59">
        <f t="shared" si="44"/>
        <v>443</v>
      </c>
      <c r="S451" s="60" t="s">
        <v>216</v>
      </c>
      <c r="T451" s="61" t="s">
        <v>216</v>
      </c>
      <c r="U451" s="61" t="s">
        <v>216</v>
      </c>
      <c r="V451" s="61" t="s">
        <v>216</v>
      </c>
      <c r="W451" s="61" t="s">
        <v>216</v>
      </c>
      <c r="X451" s="61" t="s">
        <v>216</v>
      </c>
      <c r="Y451" s="61" t="s">
        <v>216</v>
      </c>
      <c r="Z451" s="61" t="s">
        <v>216</v>
      </c>
      <c r="AA451" s="61" t="s">
        <v>216</v>
      </c>
      <c r="AB451" s="62" t="s">
        <v>216</v>
      </c>
      <c r="AC451" s="63"/>
      <c r="AD451" s="62" t="s">
        <v>216</v>
      </c>
      <c r="AE451" s="62" t="s">
        <v>216</v>
      </c>
      <c r="AF451" s="67" t="s">
        <v>216</v>
      </c>
      <c r="AG451" s="62" t="s">
        <v>216</v>
      </c>
      <c r="AH451" s="62" t="s">
        <v>216</v>
      </c>
      <c r="AI451" s="62" t="s">
        <v>216</v>
      </c>
      <c r="AJ451" s="62" t="s">
        <v>216</v>
      </c>
      <c r="AK451" s="62" t="s">
        <v>216</v>
      </c>
      <c r="AL451" s="62" t="s">
        <v>216</v>
      </c>
      <c r="AM451" s="62" t="s">
        <v>216</v>
      </c>
      <c r="AN451" s="62" t="s">
        <v>216</v>
      </c>
      <c r="AO451" s="63" t="s">
        <v>216</v>
      </c>
    </row>
    <row r="452" spans="1:41">
      <c r="A452" s="48">
        <f t="shared" si="45"/>
        <v>450</v>
      </c>
      <c r="B452" s="49">
        <v>453</v>
      </c>
      <c r="C452" s="50">
        <f t="shared" si="46"/>
        <v>3</v>
      </c>
      <c r="D452" s="49">
        <f>COUNTIF($L$3:$L452,$L452)</f>
        <v>47</v>
      </c>
      <c r="E452" s="51">
        <v>47</v>
      </c>
      <c r="F452" s="50" t="str">
        <f t="shared" si="47"/>
        <v>=</v>
      </c>
      <c r="G452" s="52">
        <v>22721</v>
      </c>
      <c r="H452" s="53" t="s">
        <v>858</v>
      </c>
      <c r="I452" s="53" t="s">
        <v>1201</v>
      </c>
      <c r="J452" s="53" t="s">
        <v>1107</v>
      </c>
      <c r="K452" s="54">
        <v>2000</v>
      </c>
      <c r="L452" s="64" t="s">
        <v>226</v>
      </c>
      <c r="M452" s="55" t="s">
        <v>52</v>
      </c>
      <c r="N452" s="56">
        <v>3</v>
      </c>
      <c r="O452" s="57">
        <v>402</v>
      </c>
      <c r="P452" s="57">
        <f>IFERROR( VLOOKUP($G452,Liga16_1!$B:$Q,16,0), "")</f>
        <v>452</v>
      </c>
      <c r="Q452" s="58">
        <f t="shared" si="48"/>
        <v>443</v>
      </c>
      <c r="R452" s="59">
        <f t="shared" si="44"/>
        <v>427</v>
      </c>
      <c r="S452" s="60">
        <v>42</v>
      </c>
      <c r="T452" s="61">
        <v>-5</v>
      </c>
      <c r="U452" s="61" t="s">
        <v>216</v>
      </c>
      <c r="V452" s="61" t="s">
        <v>216</v>
      </c>
      <c r="W452" s="61" t="s">
        <v>216</v>
      </c>
      <c r="X452" s="61" t="s">
        <v>216</v>
      </c>
      <c r="Y452" s="61" t="s">
        <v>216</v>
      </c>
      <c r="Z452" s="61" t="s">
        <v>216</v>
      </c>
      <c r="AA452" s="61">
        <v>-5</v>
      </c>
      <c r="AB452" s="62" t="s">
        <v>216</v>
      </c>
      <c r="AC452" s="63"/>
      <c r="AD452" s="62" t="s">
        <v>216</v>
      </c>
      <c r="AE452" s="62" t="s">
        <v>216</v>
      </c>
      <c r="AF452" s="67" t="s">
        <v>216</v>
      </c>
      <c r="AG452" s="62" t="s">
        <v>216</v>
      </c>
      <c r="AH452" s="62">
        <v>16</v>
      </c>
      <c r="AI452" s="62" t="s">
        <v>216</v>
      </c>
      <c r="AJ452" s="62" t="s">
        <v>216</v>
      </c>
      <c r="AK452" s="62" t="s">
        <v>216</v>
      </c>
      <c r="AL452" s="62" t="s">
        <v>216</v>
      </c>
      <c r="AM452" s="62" t="s">
        <v>216</v>
      </c>
      <c r="AN452" s="62" t="s">
        <v>216</v>
      </c>
      <c r="AO452" s="63" t="s">
        <v>216</v>
      </c>
    </row>
    <row r="453" spans="1:41">
      <c r="A453" s="48">
        <f t="shared" si="45"/>
        <v>451</v>
      </c>
      <c r="B453" s="49">
        <v>455</v>
      </c>
      <c r="C453" s="50">
        <f t="shared" si="46"/>
        <v>4</v>
      </c>
      <c r="D453" s="49">
        <f>COUNTIF($L$3:$L453,$L453)</f>
        <v>9</v>
      </c>
      <c r="E453" s="51">
        <v>9</v>
      </c>
      <c r="F453" s="50" t="str">
        <f t="shared" si="47"/>
        <v>=</v>
      </c>
      <c r="G453" s="52">
        <v>22036</v>
      </c>
      <c r="H453" s="53" t="s">
        <v>673</v>
      </c>
      <c r="I453" s="53" t="s">
        <v>1109</v>
      </c>
      <c r="J453" s="53" t="s">
        <v>1107</v>
      </c>
      <c r="K453" s="54">
        <v>2004</v>
      </c>
      <c r="L453" s="64" t="s">
        <v>222</v>
      </c>
      <c r="M453" s="55" t="s">
        <v>52</v>
      </c>
      <c r="N453" s="56">
        <v>3</v>
      </c>
      <c r="O453" s="57">
        <v>313.5</v>
      </c>
      <c r="P453" s="57">
        <f>IFERROR( VLOOKUP($G453,Liga16_1!$B:$Q,16,0), "")</f>
        <v>501</v>
      </c>
      <c r="Q453" s="58">
        <f t="shared" si="48"/>
        <v>442.25</v>
      </c>
      <c r="R453" s="59">
        <f t="shared" si="44"/>
        <v>407.25</v>
      </c>
      <c r="S453" s="60" t="s">
        <v>216</v>
      </c>
      <c r="T453" s="61" t="s">
        <v>216</v>
      </c>
      <c r="U453" s="61">
        <v>55</v>
      </c>
      <c r="V453" s="61" t="s">
        <v>216</v>
      </c>
      <c r="W453" s="61">
        <v>64</v>
      </c>
      <c r="X453" s="61" t="s">
        <v>216</v>
      </c>
      <c r="Y453" s="61" t="s">
        <v>216</v>
      </c>
      <c r="Z453" s="61">
        <v>-85</v>
      </c>
      <c r="AA453" s="61" t="s">
        <v>216</v>
      </c>
      <c r="AB453" s="62" t="s">
        <v>216</v>
      </c>
      <c r="AC453" s="63"/>
      <c r="AD453" s="62" t="s">
        <v>216</v>
      </c>
      <c r="AE453" s="62" t="s">
        <v>216</v>
      </c>
      <c r="AF453" s="67">
        <v>35</v>
      </c>
      <c r="AG453" s="62" t="s">
        <v>216</v>
      </c>
      <c r="AH453" s="62" t="s">
        <v>216</v>
      </c>
      <c r="AI453" s="62" t="s">
        <v>216</v>
      </c>
      <c r="AJ453" s="62" t="s">
        <v>216</v>
      </c>
      <c r="AK453" s="62" t="s">
        <v>216</v>
      </c>
      <c r="AL453" s="62" t="s">
        <v>216</v>
      </c>
      <c r="AM453" s="62" t="s">
        <v>216</v>
      </c>
      <c r="AN453" s="62" t="s">
        <v>216</v>
      </c>
      <c r="AO453" s="63" t="s">
        <v>216</v>
      </c>
    </row>
    <row r="454" spans="1:41">
      <c r="A454" s="48">
        <f t="shared" si="45"/>
        <v>452</v>
      </c>
      <c r="B454" s="49">
        <v>447</v>
      </c>
      <c r="C454" s="50">
        <f t="shared" si="46"/>
        <v>-5</v>
      </c>
      <c r="D454" s="49">
        <f>COUNTIF($L$3:$L454,$L454)</f>
        <v>87</v>
      </c>
      <c r="E454" s="51">
        <v>87</v>
      </c>
      <c r="F454" s="50" t="str">
        <f t="shared" si="47"/>
        <v>=</v>
      </c>
      <c r="G454" s="52" t="s">
        <v>428</v>
      </c>
      <c r="H454" s="53" t="s">
        <v>1231</v>
      </c>
      <c r="I454" s="53" t="s">
        <v>1194</v>
      </c>
      <c r="J454" s="53" t="s">
        <v>1122</v>
      </c>
      <c r="K454" s="54">
        <v>1983</v>
      </c>
      <c r="L454" s="64" t="s">
        <v>230</v>
      </c>
      <c r="M454" s="55" t="s">
        <v>52</v>
      </c>
      <c r="N454" s="56">
        <v>3</v>
      </c>
      <c r="O454" s="57"/>
      <c r="P454" s="57" t="str">
        <f>IFERROR( VLOOKUP($G454,Liga16_1!$B:$Q,16,0), "")</f>
        <v/>
      </c>
      <c r="Q454" s="58">
        <f t="shared" ca="1" si="48"/>
        <v>442</v>
      </c>
      <c r="R454" s="59">
        <v>450</v>
      </c>
      <c r="S454" s="60" t="s">
        <v>216</v>
      </c>
      <c r="T454" s="61" t="s">
        <v>216</v>
      </c>
      <c r="U454" s="61" t="s">
        <v>216</v>
      </c>
      <c r="V454" s="61" t="s">
        <v>216</v>
      </c>
      <c r="W454" s="61" t="s">
        <v>216</v>
      </c>
      <c r="X454" s="61"/>
      <c r="Y454" s="61"/>
      <c r="Z454" s="61"/>
      <c r="AA454" s="61"/>
      <c r="AB454" s="62">
        <v>-8</v>
      </c>
      <c r="AC454" s="63"/>
      <c r="AD454" s="62" t="str">
        <f ca="1" xml:space="preserve"> IF(AND(
IFERROR( COUNTIF(  INDIRECT(CONCATENATE("[CampeonatosGallegos_2017.xlsx]",AD$2,"M","!$S:$S")),  $G454), 0)=0,
IFERROR( COUNTIF(  INDIRECT(CONCATENATE("[CampeonatosGallegos_2017.xlsx]",AD$2,"M","!$V:$V")),  $G454), 0)=0,
IFERROR( COUNTIF(  INDIRECT(CONCATENATE("[CampeonatosGallegos_2017.xlsx]",AD$2,"F","!$S:$S")),  $G454), 0)=0,
IFERROR( COUNTIF(  INDIRECT(CONCATENATE("[CampeonatosGallegos_2017.xlsx]",AD$2,"F","!$V:$V")),  $G454), 0)=0
), "",
IFERROR( HLOOKUP(CONCATENATE(AD$2,"F"),#REF!,ROW($G454)-1,0),0) +
IFERROR( HLOOKUP(CONCATENATE(AD$2,"F_FF"),#REF!,ROW($G454)-1,0),0) +
IFERROR( HLOOKUP(CONCATENATE(AD$2,"M"),#REF!,ROW($G454)-1,0),0) +
IFERROR( HLOOKUP(CONCATENATE(AD$2,"M_FF"),#REF!,ROW($G454)-1,0),0)
+25)</f>
        <v/>
      </c>
      <c r="AE454" s="62" t="str">
        <f ca="1" xml:space="preserve"> IF(AND(
IFERROR( COUNTIF(  INDIRECT(CONCATENATE("[CampeonatosGallegos_2017.xlsx]",AE$2,"M","!$S:$S")),  $G454), 0)=0,
IFERROR( COUNTIF(  INDIRECT(CONCATENATE("[CampeonatosGallegos_2017.xlsx]",AE$2,"M","!$V:$V")),  $G454), 0)=0,
IFERROR( COUNTIF(  INDIRECT(CONCATENATE("[CampeonatosGallegos_2017.xlsx]",AE$2,"F","!$S:$S")),  $G454), 0)=0,
IFERROR( COUNTIF(  INDIRECT(CONCATENATE("[CampeonatosGallegos_2017.xlsx]",AE$2,"F","!$V:$V")),  $G454), 0)=0
), "",
IFERROR( HLOOKUP(CONCATENATE(AE$2,"F"),#REF!,ROW($G454)-1,0),0) +
IFERROR( HLOOKUP(CONCATENATE(AE$2,"F_FF"),#REF!,ROW($G454)-1,0),0) +
IFERROR( HLOOKUP(CONCATENATE(AE$2,"M"),#REF!,ROW($G454)-1,0),0) +
IFERROR( HLOOKUP(CONCATENATE(AE$2,"M_FF"),#REF!,ROW($G454)-1,0),0)
+25)</f>
        <v/>
      </c>
      <c r="AF454" s="67" t="str">
        <f ca="1" xml:space="preserve"> IF(AND(
IFERROR( COUNTIF(  INDIRECT(CONCATENATE("[CampeonatosGallegos_2017.xlsx]",AF$2,"M","!$S:$S")),  $G454), 0)=0,
IFERROR( COUNTIF(  INDIRECT(CONCATENATE("[CampeonatosGallegos_2017.xlsx]",AF$2,"M","!$V:$V")),  $G454), 0)=0,
IFERROR( COUNTIF(  INDIRECT(CONCATENATE("[CampeonatosGallegos_2017.xlsx]",AF$2,"F","!$S:$S")),  $G454), 0)=0,
IFERROR( COUNTIF(  INDIRECT(CONCATENATE("[CampeonatosGallegos_2017.xlsx]",AF$2,"F","!$V:$V")),  $G454), 0)=0
), "",
IFERROR( HLOOKUP(CONCATENATE(AF$2,"F"),#REF!,ROW($G454)-1,0),0) +
IFERROR( HLOOKUP(CONCATENATE(AF$2,"F_FF"),#REF!,ROW($G454)-1,0),0) +
IFERROR( HLOOKUP(CONCATENATE(AF$2,"M"),#REF!,ROW($G454)-1,0),0) +
IFERROR( HLOOKUP(CONCATENATE(AF$2,"M_FF"),#REF!,ROW($G454)-1,0),0)
+25)</f>
        <v/>
      </c>
      <c r="AG454" s="62" t="str">
        <f ca="1" xml:space="preserve"> IF(AND(
IFERROR( COUNTIF(  INDIRECT(CONCATENATE("[CampeonatosGallegos_2017.xlsx]",AG$2,"M","!$S:$S")),  $G454), 0)=0,
IFERROR( COUNTIF(  INDIRECT(CONCATENATE("[CampeonatosGallegos_2017.xlsx]",AG$2,"M","!$V:$V")),  $G454), 0)=0,
IFERROR( COUNTIF(  INDIRECT(CONCATENATE("[CampeonatosGallegos_2017.xlsx]",AG$2,"F","!$S:$S")),  $G454), 0)=0,
IFERROR( COUNTIF(  INDIRECT(CONCATENATE("[CampeonatosGallegos_2017.xlsx]",AG$2,"F","!$V:$V")),  $G454), 0)=0
), "",
IFERROR( HLOOKUP(CONCATENATE(AG$2,"F"),#REF!,ROW($G454)-1,0),0) +
IFERROR( HLOOKUP(CONCATENATE(AG$2,"F_FF"),#REF!,ROW($G454)-1,0),0) +
IFERROR( HLOOKUP(CONCATENATE(AG$2,"M"),#REF!,ROW($G454)-1,0),0) +
IFERROR( HLOOKUP(CONCATENATE(AG$2,"M_FF"),#REF!,ROW($G454)-1,0),0)
+25)</f>
        <v/>
      </c>
      <c r="AH454" s="62" t="str">
        <f ca="1" xml:space="preserve"> IF(AND(
IFERROR( COUNTIF(  INDIRECT(CONCATENATE("[CampeonatosGallegos_2017.xlsx]",AH$2,"M","!$S:$S")),  $G454), 0)=0,
IFERROR( COUNTIF(  INDIRECT(CONCATENATE("[CampeonatosGallegos_2017.xlsx]",AH$2,"M","!$V:$V")),  $G454), 0)=0,
IFERROR( COUNTIF(  INDIRECT(CONCATENATE("[CampeonatosGallegos_2017.xlsx]",AH$2,"F","!$S:$S")),  $G454), 0)=0,
IFERROR( COUNTIF(  INDIRECT(CONCATENATE("[CampeonatosGallegos_2017.xlsx]",AH$2,"F","!$V:$V")),  $G454), 0)=0
), "",
IFERROR( HLOOKUP(CONCATENATE(AH$2,"F"),#REF!,ROW($G454)-1,0),0) +
IFERROR( HLOOKUP(CONCATENATE(AH$2,"F_FF"),#REF!,ROW($G454)-1,0),0) +
IFERROR( HLOOKUP(CONCATENATE(AH$2,"M"),#REF!,ROW($G454)-1,0),0) +
IFERROR( HLOOKUP(CONCATENATE(AH$2,"M_FF"),#REF!,ROW($G454)-1,0),0)
+25)</f>
        <v/>
      </c>
      <c r="AI454" s="62" t="str">
        <f ca="1" xml:space="preserve"> IF(AND(
IFERROR( COUNTIF(  INDIRECT(CONCATENATE("[CampeonatosGallegos_2017.xlsx]",AI$2,"M","!$S:$S")),  $G454), 0)=0,
IFERROR( COUNTIF(  INDIRECT(CONCATENATE("[CampeonatosGallegos_2017.xlsx]",AI$2,"M","!$V:$V")),  $G454), 0)=0,
IFERROR( COUNTIF(  INDIRECT(CONCATENATE("[CampeonatosGallegos_2017.xlsx]",AI$2,"F","!$S:$S")),  $G454), 0)=0,
IFERROR( COUNTIF(  INDIRECT(CONCATENATE("[CampeonatosGallegos_2017.xlsx]",AI$2,"F","!$V:$V")),  $G454), 0)=0
), "",
IFERROR( HLOOKUP(CONCATENATE(AI$2,"F"),#REF!,ROW($G454)-1,0),0) +
IFERROR( HLOOKUP(CONCATENATE(AI$2,"F_FF"),#REF!,ROW($G454)-1,0),0) +
IFERROR( HLOOKUP(CONCATENATE(AI$2,"M"),#REF!,ROW($G454)-1,0),0) +
IFERROR( HLOOKUP(CONCATENATE(AI$2,"M_FF"),#REF!,ROW($G454)-1,0),0)
+25)</f>
        <v/>
      </c>
      <c r="AJ454" s="62" t="str">
        <f ca="1" xml:space="preserve"> IF(AND(
IFERROR( COUNTIF(  INDIRECT(CONCATENATE("[CampeonatosGallegos_2017.xlsx]",AJ$2,"M","!$S:$S")),  $G454), 0)=0,
IFERROR( COUNTIF(  INDIRECT(CONCATENATE("[CampeonatosGallegos_2017.xlsx]",AJ$2,"M","!$V:$V")),  $G454), 0)=0,
IFERROR( COUNTIF(  INDIRECT(CONCATENATE("[CampeonatosGallegos_2017.xlsx]",AJ$2,"F","!$S:$S")),  $G454), 0)=0,
IFERROR( COUNTIF(  INDIRECT(CONCATENATE("[CampeonatosGallegos_2017.xlsx]",AJ$2,"F","!$V:$V")),  $G454), 0)=0
), "",
IFERROR( HLOOKUP(CONCATENATE(AJ$2,"F"),#REF!,ROW($G454)-1,0),0) +
IFERROR( HLOOKUP(CONCATENATE(AJ$2,"F_FF"),#REF!,ROW($G454)-1,0),0) +
IFERROR( HLOOKUP(CONCATENATE(AJ$2,"M"),#REF!,ROW($G454)-1,0),0) +
IFERROR( HLOOKUP(CONCATENATE(AJ$2,"M_FF"),#REF!,ROW($G454)-1,0),0)
+25)</f>
        <v/>
      </c>
      <c r="AK454" s="62" t="str">
        <f ca="1" xml:space="preserve"> IF(AND(
IFERROR( COUNTIF(  INDIRECT(CONCATENATE("[CampeonatosGallegos_2017.xlsx]",AK$2,"M","!$S:$S")),  $G454), 0)=0,
IFERROR( COUNTIF(  INDIRECT(CONCATENATE("[CampeonatosGallegos_2017.xlsx]",AK$2,"M","!$V:$V")),  $G454), 0)=0,
IFERROR( COUNTIF(  INDIRECT(CONCATENATE("[CampeonatosGallegos_2017.xlsx]",AK$2,"F","!$S:$S")),  $G454), 0)=0,
IFERROR( COUNTIF(  INDIRECT(CONCATENATE("[CampeonatosGallegos_2017.xlsx]",AK$2,"F","!$V:$V")),  $G454), 0)=0
), "",
IFERROR( HLOOKUP(CONCATENATE(AK$2,"F"),#REF!,ROW($G454)-1,0),0) +
IFERROR( HLOOKUP(CONCATENATE(AK$2,"F_FF"),#REF!,ROW($G454)-1,0),0) +
IFERROR( HLOOKUP(CONCATENATE(AK$2,"M"),#REF!,ROW($G454)-1,0),0) +
IFERROR( HLOOKUP(CONCATENATE(AK$2,"M_FF"),#REF!,ROW($G454)-1,0),0)
+25)</f>
        <v/>
      </c>
      <c r="AL454" s="62" t="str">
        <f ca="1" xml:space="preserve"> IF(AND(
IFERROR( COUNTIF(  INDIRECT(CONCATENATE("[CampeonatosGallegos_2017.xlsx]",AL$2,"M","!$S:$S")),  $G454), 0)=0,
IFERROR( COUNTIF(  INDIRECT(CONCATENATE("[CampeonatosGallegos_2017.xlsx]",AL$2,"M","!$V:$V")),  $G454), 0)=0,
IFERROR( COUNTIF(  INDIRECT(CONCATENATE("[CampeonatosGallegos_2017.xlsx]",AL$2,"F","!$S:$S")),  $G454), 0)=0,
IFERROR( COUNTIF(  INDIRECT(CONCATENATE("[CampeonatosGallegos_2017.xlsx]",AL$2,"F","!$V:$V")),  $G454), 0)=0
), "",
IFERROR( HLOOKUP(CONCATENATE(AL$2,"F"),#REF!,ROW($G454)-1,0),0) +
IFERROR( HLOOKUP(CONCATENATE(AL$2,"F_FF"),#REF!,ROW($G454)-1,0),0) +
IFERROR( HLOOKUP(CONCATENATE(AL$2,"M"),#REF!,ROW($G454)-1,0),0) +
IFERROR( HLOOKUP(CONCATENATE(AL$2,"M_FF"),#REF!,ROW($G454)-1,0),0)
+25)</f>
        <v/>
      </c>
      <c r="AM454" s="62" t="str">
        <f ca="1" xml:space="preserve"> IF(AND(
IFERROR( COUNTIF(  INDIRECT(CONCATENATE("[CampeonatosGallegos_2017.xlsx]",AM$2,"M","!$S:$S")),  $G454), 0)=0,
IFERROR( COUNTIF(  INDIRECT(CONCATENATE("[CampeonatosGallegos_2017.xlsx]",AM$2,"M","!$V:$V")),  $G454), 0)=0,
IFERROR( COUNTIF(  INDIRECT(CONCATENATE("[CampeonatosGallegos_2017.xlsx]",AM$2,"F","!$S:$S")),  $G454), 0)=0,
IFERROR( COUNTIF(  INDIRECT(CONCATENATE("[CampeonatosGallegos_2017.xlsx]",AM$2,"F","!$V:$V")),  $G454), 0)=0
), "",
IFERROR( HLOOKUP(CONCATENATE(AM$2,"F"),#REF!,ROW($G454)-1,0),0) +
IFERROR( HLOOKUP(CONCATENATE(AM$2,"F_FF"),#REF!,ROW($G454)-1,0),0) +
IFERROR( HLOOKUP(CONCATENATE(AM$2,"M"),#REF!,ROW($G454)-1,0),0) +
IFERROR( HLOOKUP(CONCATENATE(AM$2,"M_FF"),#REF!,ROW($G454)-1,0),0)
+25)</f>
        <v/>
      </c>
      <c r="AN454" s="62" t="str">
        <f ca="1" xml:space="preserve"> IF(AND(
IFERROR( COUNTIF(  INDIRECT(CONCATENATE("[CampeonatosGallegos_2017.xlsx]",AN$2,"M","!$S:$S")),  $G454), 0)=0,
IFERROR( COUNTIF(  INDIRECT(CONCATENATE("[CampeonatosGallegos_2017.xlsx]",AN$2,"M","!$V:$V")),  $G454), 0)=0,
IFERROR( COUNTIF(  INDIRECT(CONCATENATE("[CampeonatosGallegos_2017.xlsx]",AN$2,"F","!$S:$S")),  $G454), 0)=0,
IFERROR( COUNTIF(  INDIRECT(CONCATENATE("[CampeonatosGallegos_2017.xlsx]",AN$2,"F","!$V:$V")),  $G454), 0)=0
), "",
IFERROR( HLOOKUP(CONCATENATE(AN$2,"F"),#REF!,ROW($G454)-1,0),0) +
IFERROR( HLOOKUP(CONCATENATE(AN$2,"F_FF"),#REF!,ROW($G454)-1,0),0) +
IFERROR( HLOOKUP(CONCATENATE(AN$2,"M"),#REF!,ROW($G454)-1,0),0) +
IFERROR( HLOOKUP(CONCATENATE(AN$2,"M_FF"),#REF!,ROW($G454)-1,0),0)
+25)</f>
        <v/>
      </c>
      <c r="AO454" s="63" t="str">
        <f ca="1" xml:space="preserve"> IF(AND(
IFERROR( COUNTIF(  INDIRECT(CONCATENATE("[CampeonatosGallegos_2017.xlsx]",AO$2,"M","!$S:$S")),  $G454), 0)=0,
IFERROR( COUNTIF(  INDIRECT(CONCATENATE("[CampeonatosGallegos_2017.xlsx]",AO$2,"M","!$V:$V")),  $G454), 0)=0,
IFERROR( COUNTIF(  INDIRECT(CONCATENATE("[CampeonatosGallegos_2017.xlsx]",AO$2,"F","!$S:$S")),  $G454), 0)=0,
IFERROR( COUNTIF(  INDIRECT(CONCATENATE("[CampeonatosGallegos_2017.xlsx]",AO$2,"F","!$V:$V")),  $G454), 0)=0
), "",
IFERROR( HLOOKUP(CONCATENATE(AO$2,"F"),#REF!,ROW($G454)-1,0),0) +
IFERROR( HLOOKUP(CONCATENATE(AO$2,"F_FF"),#REF!,ROW($G454)-1,0),0) +
IFERROR( HLOOKUP(CONCATENATE(AO$2,"M"),#REF!,ROW($G454)-1,0),0) +
IFERROR( HLOOKUP(CONCATENATE(AO$2,"M_FF"),#REF!,ROW($G454)-1,0),0)
+25)</f>
        <v/>
      </c>
    </row>
    <row r="455" spans="1:41">
      <c r="A455" s="48">
        <f t="shared" si="45"/>
        <v>453</v>
      </c>
      <c r="B455" s="49">
        <v>456</v>
      </c>
      <c r="C455" s="50">
        <f t="shared" si="46"/>
        <v>3</v>
      </c>
      <c r="D455" s="49">
        <f>COUNTIF($L$3:$L455,$L455)</f>
        <v>10</v>
      </c>
      <c r="E455" s="51">
        <v>10</v>
      </c>
      <c r="F455" s="50" t="str">
        <f t="shared" si="47"/>
        <v>=</v>
      </c>
      <c r="G455" s="52">
        <v>20941</v>
      </c>
      <c r="H455" s="53" t="s">
        <v>721</v>
      </c>
      <c r="I455" s="53" t="s">
        <v>1112</v>
      </c>
      <c r="J455" s="53" t="s">
        <v>1107</v>
      </c>
      <c r="K455" s="54">
        <v>2005</v>
      </c>
      <c r="L455" s="64" t="s">
        <v>222</v>
      </c>
      <c r="M455" s="55" t="s">
        <v>52</v>
      </c>
      <c r="N455" s="56">
        <v>3</v>
      </c>
      <c r="O455" s="57">
        <v>361</v>
      </c>
      <c r="P455" s="57">
        <f>IFERROR( VLOOKUP($G455,Liga16_1!$B:$Q,16,0), "")</f>
        <v>489</v>
      </c>
      <c r="Q455" s="58">
        <f t="shared" si="48"/>
        <v>441</v>
      </c>
      <c r="R455" s="59">
        <f t="shared" ref="R455:R479" si="49">AVERAGE(O455:P455)</f>
        <v>425</v>
      </c>
      <c r="S455" s="60" t="s">
        <v>216</v>
      </c>
      <c r="T455" s="61">
        <v>-14</v>
      </c>
      <c r="U455" s="61" t="s">
        <v>216</v>
      </c>
      <c r="V455" s="61">
        <v>8</v>
      </c>
      <c r="W455" s="61" t="s">
        <v>216</v>
      </c>
      <c r="X455" s="61">
        <v>13</v>
      </c>
      <c r="Y455" s="61">
        <v>3</v>
      </c>
      <c r="Z455" s="61">
        <v>-9</v>
      </c>
      <c r="AA455" s="61" t="s">
        <v>216</v>
      </c>
      <c r="AB455" s="62" t="s">
        <v>216</v>
      </c>
      <c r="AC455" s="63"/>
      <c r="AD455" s="62" t="s">
        <v>216</v>
      </c>
      <c r="AE455" s="62" t="s">
        <v>216</v>
      </c>
      <c r="AF455" s="67">
        <v>16</v>
      </c>
      <c r="AG455" s="62" t="s">
        <v>216</v>
      </c>
      <c r="AH455" s="62" t="s">
        <v>216</v>
      </c>
      <c r="AI455" s="62" t="s">
        <v>216</v>
      </c>
      <c r="AJ455" s="62" t="s">
        <v>216</v>
      </c>
      <c r="AK455" s="62" t="s">
        <v>216</v>
      </c>
      <c r="AL455" s="62" t="s">
        <v>216</v>
      </c>
      <c r="AM455" s="62" t="s">
        <v>216</v>
      </c>
      <c r="AN455" s="62" t="s">
        <v>216</v>
      </c>
      <c r="AO455" s="63" t="s">
        <v>216</v>
      </c>
    </row>
    <row r="456" spans="1:41">
      <c r="A456" s="48">
        <f t="shared" si="45"/>
        <v>454</v>
      </c>
      <c r="B456" s="49">
        <v>457</v>
      </c>
      <c r="C456" s="50">
        <f t="shared" si="46"/>
        <v>3</v>
      </c>
      <c r="D456" s="49">
        <f>COUNTIF($L$3:$L456,$L456)</f>
        <v>48</v>
      </c>
      <c r="E456" s="51">
        <v>48</v>
      </c>
      <c r="F456" s="50" t="str">
        <f t="shared" si="47"/>
        <v>=</v>
      </c>
      <c r="G456" s="52">
        <v>50528</v>
      </c>
      <c r="H456" s="53" t="s">
        <v>485</v>
      </c>
      <c r="I456" s="53" t="s">
        <v>1115</v>
      </c>
      <c r="J456" s="53" t="s">
        <v>1107</v>
      </c>
      <c r="K456" s="54">
        <v>1999</v>
      </c>
      <c r="L456" s="64" t="s">
        <v>226</v>
      </c>
      <c r="M456" s="55" t="s">
        <v>52</v>
      </c>
      <c r="N456" s="56">
        <v>3</v>
      </c>
      <c r="O456" s="57">
        <v>397</v>
      </c>
      <c r="P456" s="57">
        <f>IFERROR( VLOOKUP($G456,Liga16_1!$B:$Q,16,0), "")</f>
        <v>449</v>
      </c>
      <c r="Q456" s="58">
        <f t="shared" si="48"/>
        <v>441</v>
      </c>
      <c r="R456" s="59">
        <f t="shared" si="49"/>
        <v>423</v>
      </c>
      <c r="S456" s="60" t="s">
        <v>216</v>
      </c>
      <c r="T456" s="61" t="s">
        <v>216</v>
      </c>
      <c r="U456" s="61" t="s">
        <v>216</v>
      </c>
      <c r="V456" s="61" t="s">
        <v>216</v>
      </c>
      <c r="W456" s="61" t="s">
        <v>216</v>
      </c>
      <c r="X456" s="61">
        <v>-6</v>
      </c>
      <c r="Y456" s="61" t="s">
        <v>216</v>
      </c>
      <c r="Z456" s="61" t="s">
        <v>216</v>
      </c>
      <c r="AA456" s="61" t="s">
        <v>216</v>
      </c>
      <c r="AB456" s="62" t="s">
        <v>216</v>
      </c>
      <c r="AC456" s="63"/>
      <c r="AD456" s="62" t="s">
        <v>216</v>
      </c>
      <c r="AE456" s="62" t="s">
        <v>216</v>
      </c>
      <c r="AF456" s="67" t="s">
        <v>216</v>
      </c>
      <c r="AG456" s="62" t="s">
        <v>216</v>
      </c>
      <c r="AH456" s="62">
        <v>18</v>
      </c>
      <c r="AI456" s="62" t="s">
        <v>216</v>
      </c>
      <c r="AJ456" s="62" t="s">
        <v>216</v>
      </c>
      <c r="AK456" s="62" t="s">
        <v>216</v>
      </c>
      <c r="AL456" s="62" t="s">
        <v>216</v>
      </c>
      <c r="AM456" s="62" t="s">
        <v>216</v>
      </c>
      <c r="AN456" s="62" t="s">
        <v>216</v>
      </c>
      <c r="AO456" s="63" t="s">
        <v>216</v>
      </c>
    </row>
    <row r="457" spans="1:41">
      <c r="A457" s="48">
        <f t="shared" si="45"/>
        <v>455</v>
      </c>
      <c r="B457" s="49">
        <v>443</v>
      </c>
      <c r="C457" s="50">
        <f t="shared" si="46"/>
        <v>-12</v>
      </c>
      <c r="D457" s="49">
        <f>COUNTIF($L$3:$L457,$L457)</f>
        <v>62</v>
      </c>
      <c r="E457" s="51">
        <v>61</v>
      </c>
      <c r="F457" s="50">
        <f t="shared" si="47"/>
        <v>-1</v>
      </c>
      <c r="G457" s="52">
        <v>7773</v>
      </c>
      <c r="H457" s="53" t="s">
        <v>1066</v>
      </c>
      <c r="I457" s="53" t="s">
        <v>1161</v>
      </c>
      <c r="J457" s="53" t="s">
        <v>1107</v>
      </c>
      <c r="K457" s="54">
        <v>1967</v>
      </c>
      <c r="L457" s="64" t="s">
        <v>234</v>
      </c>
      <c r="M457" s="55" t="s">
        <v>52</v>
      </c>
      <c r="N457" s="56">
        <v>3</v>
      </c>
      <c r="O457" s="57">
        <v>454</v>
      </c>
      <c r="P457" s="57" t="str">
        <f>IFERROR( VLOOKUP($G457,Liga16_1!$B:$Q,16,0), "")</f>
        <v/>
      </c>
      <c r="Q457" s="58">
        <f t="shared" si="48"/>
        <v>440</v>
      </c>
      <c r="R457" s="59">
        <f t="shared" si="49"/>
        <v>454</v>
      </c>
      <c r="S457" s="60" t="s">
        <v>216</v>
      </c>
      <c r="T457" s="61" t="s">
        <v>216</v>
      </c>
      <c r="U457" s="61" t="s">
        <v>216</v>
      </c>
      <c r="V457" s="61" t="s">
        <v>216</v>
      </c>
      <c r="W457" s="61" t="s">
        <v>216</v>
      </c>
      <c r="X457" s="61" t="s">
        <v>216</v>
      </c>
      <c r="Y457" s="61" t="s">
        <v>216</v>
      </c>
      <c r="Z457" s="61" t="s">
        <v>216</v>
      </c>
      <c r="AA457" s="61" t="s">
        <v>216</v>
      </c>
      <c r="AB457" s="62">
        <v>-14</v>
      </c>
      <c r="AC457" s="63"/>
      <c r="AD457" s="62" t="s">
        <v>216</v>
      </c>
      <c r="AE457" s="62" t="s">
        <v>216</v>
      </c>
      <c r="AF457" s="67" t="s">
        <v>216</v>
      </c>
      <c r="AG457" s="62" t="s">
        <v>216</v>
      </c>
      <c r="AH457" s="62" t="s">
        <v>216</v>
      </c>
      <c r="AI457" s="62" t="s">
        <v>216</v>
      </c>
      <c r="AJ457" s="62" t="s">
        <v>216</v>
      </c>
      <c r="AK457" s="62" t="s">
        <v>216</v>
      </c>
      <c r="AL457" s="62" t="s">
        <v>216</v>
      </c>
      <c r="AM457" s="62" t="s">
        <v>216</v>
      </c>
      <c r="AN457" s="62" t="s">
        <v>216</v>
      </c>
      <c r="AO457" s="63" t="s">
        <v>216</v>
      </c>
    </row>
    <row r="458" spans="1:41">
      <c r="A458" s="48">
        <f t="shared" si="45"/>
        <v>456</v>
      </c>
      <c r="B458" s="49">
        <v>458</v>
      </c>
      <c r="C458" s="50">
        <f t="shared" si="46"/>
        <v>2</v>
      </c>
      <c r="D458" s="49">
        <f>COUNTIF($L$3:$L458,$L458)</f>
        <v>11</v>
      </c>
      <c r="E458" s="51">
        <v>11</v>
      </c>
      <c r="F458" s="50" t="str">
        <f t="shared" si="47"/>
        <v>=</v>
      </c>
      <c r="G458" s="52">
        <v>18461</v>
      </c>
      <c r="H458" s="53" t="s">
        <v>891</v>
      </c>
      <c r="I458" s="53" t="s">
        <v>1130</v>
      </c>
      <c r="J458" s="53" t="s">
        <v>1107</v>
      </c>
      <c r="K458" s="54">
        <v>2005</v>
      </c>
      <c r="L458" s="64" t="s">
        <v>222</v>
      </c>
      <c r="M458" s="55" t="s">
        <v>52</v>
      </c>
      <c r="N458" s="56">
        <v>3</v>
      </c>
      <c r="O458" s="57">
        <v>425</v>
      </c>
      <c r="P458" s="57" t="str">
        <f>IFERROR( VLOOKUP($G458,Liga16_1!$B:$Q,16,0), "")</f>
        <v/>
      </c>
      <c r="Q458" s="58">
        <f t="shared" si="48"/>
        <v>440</v>
      </c>
      <c r="R458" s="59">
        <f t="shared" si="49"/>
        <v>425</v>
      </c>
      <c r="S458" s="60">
        <v>-27</v>
      </c>
      <c r="T458" s="61" t="s">
        <v>216</v>
      </c>
      <c r="U458" s="61">
        <v>-4</v>
      </c>
      <c r="V458" s="61" t="s">
        <v>216</v>
      </c>
      <c r="W458" s="61">
        <v>16</v>
      </c>
      <c r="X458" s="61" t="s">
        <v>216</v>
      </c>
      <c r="Y458" s="61" t="s">
        <v>216</v>
      </c>
      <c r="Z458" s="61" t="s">
        <v>216</v>
      </c>
      <c r="AA458" s="61">
        <v>28</v>
      </c>
      <c r="AB458" s="62" t="s">
        <v>216</v>
      </c>
      <c r="AC458" s="63"/>
      <c r="AD458" s="62" t="s">
        <v>216</v>
      </c>
      <c r="AE458" s="62" t="s">
        <v>216</v>
      </c>
      <c r="AF458" s="67">
        <v>15</v>
      </c>
      <c r="AG458" s="62" t="s">
        <v>216</v>
      </c>
      <c r="AH458" s="62" t="s">
        <v>216</v>
      </c>
      <c r="AI458" s="62" t="s">
        <v>216</v>
      </c>
      <c r="AJ458" s="62" t="s">
        <v>216</v>
      </c>
      <c r="AK458" s="62" t="s">
        <v>216</v>
      </c>
      <c r="AL458" s="62" t="s">
        <v>216</v>
      </c>
      <c r="AM458" s="62" t="s">
        <v>216</v>
      </c>
      <c r="AN458" s="62" t="s">
        <v>216</v>
      </c>
      <c r="AO458" s="63" t="s">
        <v>216</v>
      </c>
    </row>
    <row r="459" spans="1:41">
      <c r="A459" s="48">
        <f t="shared" si="45"/>
        <v>457</v>
      </c>
      <c r="B459" s="49">
        <v>459</v>
      </c>
      <c r="C459" s="50">
        <f t="shared" si="46"/>
        <v>2</v>
      </c>
      <c r="D459" s="49">
        <f>COUNTIF($L$3:$L459,$L459)</f>
        <v>5</v>
      </c>
      <c r="E459" s="51">
        <v>5</v>
      </c>
      <c r="F459" s="50" t="str">
        <f t="shared" si="47"/>
        <v>=</v>
      </c>
      <c r="G459" s="52">
        <v>9968</v>
      </c>
      <c r="H459" s="53" t="s">
        <v>521</v>
      </c>
      <c r="I459" s="53" t="s">
        <v>1232</v>
      </c>
      <c r="J459" s="53" t="s">
        <v>1107</v>
      </c>
      <c r="K459" s="54">
        <v>-1</v>
      </c>
      <c r="L459" s="64" t="s">
        <v>238</v>
      </c>
      <c r="M459" s="55" t="s">
        <v>52</v>
      </c>
      <c r="N459" s="56">
        <v>3</v>
      </c>
      <c r="O459" s="57">
        <v>306.5</v>
      </c>
      <c r="P459" s="57">
        <f>IFERROR( VLOOKUP($G459,Liga16_1!$B:$Q,16,0), "")</f>
        <v>500</v>
      </c>
      <c r="Q459" s="58">
        <f t="shared" si="48"/>
        <v>438.25</v>
      </c>
      <c r="R459" s="59">
        <f t="shared" si="49"/>
        <v>403.25</v>
      </c>
      <c r="S459" s="60" t="s">
        <v>216</v>
      </c>
      <c r="T459" s="61">
        <v>1</v>
      </c>
      <c r="U459" s="61">
        <v>-20</v>
      </c>
      <c r="V459" s="61" t="s">
        <v>216</v>
      </c>
      <c r="W459" s="61">
        <v>-70</v>
      </c>
      <c r="X459" s="61" t="s">
        <v>216</v>
      </c>
      <c r="Y459" s="61">
        <v>8</v>
      </c>
      <c r="Z459" s="61" t="s">
        <v>216</v>
      </c>
      <c r="AA459" s="61">
        <v>-84</v>
      </c>
      <c r="AB459" s="62" t="s">
        <v>216</v>
      </c>
      <c r="AC459" s="63"/>
      <c r="AD459" s="62" t="s">
        <v>216</v>
      </c>
      <c r="AE459" s="62" t="s">
        <v>216</v>
      </c>
      <c r="AF459" s="67" t="s">
        <v>216</v>
      </c>
      <c r="AG459" s="62" t="s">
        <v>216</v>
      </c>
      <c r="AH459" s="62" t="s">
        <v>216</v>
      </c>
      <c r="AI459" s="62" t="s">
        <v>216</v>
      </c>
      <c r="AJ459" s="62" t="s">
        <v>216</v>
      </c>
      <c r="AK459" s="62" t="s">
        <v>216</v>
      </c>
      <c r="AL459" s="62" t="s">
        <v>216</v>
      </c>
      <c r="AM459" s="62" t="s">
        <v>216</v>
      </c>
      <c r="AN459" s="62">
        <v>35</v>
      </c>
      <c r="AO459" s="63" t="s">
        <v>216</v>
      </c>
    </row>
    <row r="460" spans="1:41">
      <c r="A460" s="48">
        <f t="shared" si="45"/>
        <v>458</v>
      </c>
      <c r="B460" s="49">
        <v>461</v>
      </c>
      <c r="C460" s="50">
        <f t="shared" si="46"/>
        <v>3</v>
      </c>
      <c r="D460" s="49">
        <f>COUNTIF($L$3:$L460,$L460)</f>
        <v>16</v>
      </c>
      <c r="E460" s="51">
        <v>16</v>
      </c>
      <c r="F460" s="50" t="str">
        <f t="shared" si="47"/>
        <v>=</v>
      </c>
      <c r="G460" s="52">
        <v>40</v>
      </c>
      <c r="H460" s="53" t="s">
        <v>666</v>
      </c>
      <c r="I460" s="53" t="s">
        <v>1106</v>
      </c>
      <c r="J460" s="53" t="s">
        <v>1107</v>
      </c>
      <c r="K460" s="54">
        <v>1937</v>
      </c>
      <c r="L460" s="64" t="s">
        <v>235</v>
      </c>
      <c r="M460" s="55" t="s">
        <v>52</v>
      </c>
      <c r="N460" s="56">
        <v>3</v>
      </c>
      <c r="O460" s="57">
        <v>435</v>
      </c>
      <c r="P460" s="57" t="str">
        <f>IFERROR( VLOOKUP($G460,Liga16_1!$B:$Q,16,0), "")</f>
        <v/>
      </c>
      <c r="Q460" s="58">
        <f t="shared" si="48"/>
        <v>435</v>
      </c>
      <c r="R460" s="59">
        <f t="shared" si="49"/>
        <v>435</v>
      </c>
      <c r="S460" s="60" t="s">
        <v>216</v>
      </c>
      <c r="T460" s="61" t="s">
        <v>216</v>
      </c>
      <c r="U460" s="61" t="s">
        <v>216</v>
      </c>
      <c r="V460" s="61" t="s">
        <v>216</v>
      </c>
      <c r="W460" s="61" t="s">
        <v>216</v>
      </c>
      <c r="X460" s="61" t="s">
        <v>216</v>
      </c>
      <c r="Y460" s="61" t="s">
        <v>216</v>
      </c>
      <c r="Z460" s="61" t="s">
        <v>216</v>
      </c>
      <c r="AA460" s="61" t="s">
        <v>216</v>
      </c>
      <c r="AB460" s="62" t="s">
        <v>216</v>
      </c>
      <c r="AC460" s="63"/>
      <c r="AD460" s="62" t="s">
        <v>216</v>
      </c>
      <c r="AE460" s="62" t="s">
        <v>216</v>
      </c>
      <c r="AF460" s="67" t="s">
        <v>216</v>
      </c>
      <c r="AG460" s="62" t="s">
        <v>216</v>
      </c>
      <c r="AH460" s="62" t="s">
        <v>216</v>
      </c>
      <c r="AI460" s="62" t="s">
        <v>216</v>
      </c>
      <c r="AJ460" s="62" t="s">
        <v>216</v>
      </c>
      <c r="AK460" s="62" t="s">
        <v>216</v>
      </c>
      <c r="AL460" s="62" t="s">
        <v>216</v>
      </c>
      <c r="AM460" s="62" t="s">
        <v>216</v>
      </c>
      <c r="AN460" s="62" t="s">
        <v>216</v>
      </c>
      <c r="AO460" s="63" t="s">
        <v>216</v>
      </c>
    </row>
    <row r="461" spans="1:41">
      <c r="A461" s="48">
        <f t="shared" si="45"/>
        <v>459</v>
      </c>
      <c r="B461" s="49">
        <v>445</v>
      </c>
      <c r="C461" s="50">
        <f t="shared" si="46"/>
        <v>-14</v>
      </c>
      <c r="D461" s="49">
        <f>COUNTIF($L$3:$L461,$L461)</f>
        <v>55</v>
      </c>
      <c r="E461" s="51">
        <v>55</v>
      </c>
      <c r="F461" s="50" t="str">
        <f t="shared" si="47"/>
        <v>=</v>
      </c>
      <c r="G461" s="52">
        <v>19696</v>
      </c>
      <c r="H461" s="53" t="s">
        <v>476</v>
      </c>
      <c r="I461" s="53" t="s">
        <v>1108</v>
      </c>
      <c r="J461" s="53" t="s">
        <v>1107</v>
      </c>
      <c r="K461" s="54">
        <v>1969</v>
      </c>
      <c r="L461" s="64" t="s">
        <v>232</v>
      </c>
      <c r="M461" s="55" t="s">
        <v>52</v>
      </c>
      <c r="N461" s="56">
        <v>3</v>
      </c>
      <c r="O461" s="57">
        <v>423.5</v>
      </c>
      <c r="P461" s="57">
        <f>IFERROR( VLOOKUP($G461,Liga16_1!$B:$Q,16,0), "")</f>
        <v>424</v>
      </c>
      <c r="Q461" s="58">
        <f t="shared" si="48"/>
        <v>434.75</v>
      </c>
      <c r="R461" s="59">
        <f t="shared" si="49"/>
        <v>423.75</v>
      </c>
      <c r="S461" s="60" t="s">
        <v>216</v>
      </c>
      <c r="T461" s="61" t="s">
        <v>216</v>
      </c>
      <c r="U461" s="61" t="s">
        <v>216</v>
      </c>
      <c r="V461" s="61" t="s">
        <v>216</v>
      </c>
      <c r="W461" s="61">
        <v>3</v>
      </c>
      <c r="X461" s="61" t="s">
        <v>216</v>
      </c>
      <c r="Y461" s="61" t="s">
        <v>216</v>
      </c>
      <c r="Z461" s="61" t="s">
        <v>216</v>
      </c>
      <c r="AA461" s="61" t="s">
        <v>216</v>
      </c>
      <c r="AB461" s="62">
        <v>-17</v>
      </c>
      <c r="AC461" s="63"/>
      <c r="AD461" s="62" t="s">
        <v>216</v>
      </c>
      <c r="AE461" s="62" t="s">
        <v>216</v>
      </c>
      <c r="AF461" s="67" t="s">
        <v>216</v>
      </c>
      <c r="AG461" s="62" t="s">
        <v>216</v>
      </c>
      <c r="AH461" s="62" t="s">
        <v>216</v>
      </c>
      <c r="AI461" s="62" t="s">
        <v>216</v>
      </c>
      <c r="AJ461" s="62" t="s">
        <v>216</v>
      </c>
      <c r="AK461" s="62">
        <v>28</v>
      </c>
      <c r="AL461" s="62" t="s">
        <v>216</v>
      </c>
      <c r="AM461" s="62" t="s">
        <v>216</v>
      </c>
      <c r="AN461" s="62" t="s">
        <v>216</v>
      </c>
      <c r="AO461" s="63" t="s">
        <v>216</v>
      </c>
    </row>
    <row r="462" spans="1:41">
      <c r="A462" s="48">
        <f t="shared" si="45"/>
        <v>460</v>
      </c>
      <c r="B462" s="49">
        <v>462</v>
      </c>
      <c r="C462" s="50">
        <f t="shared" si="46"/>
        <v>2</v>
      </c>
      <c r="D462" s="49">
        <f>COUNTIF($L$3:$L462,$L462)</f>
        <v>88</v>
      </c>
      <c r="E462" s="51">
        <v>88</v>
      </c>
      <c r="F462" s="50" t="str">
        <f t="shared" si="47"/>
        <v>=</v>
      </c>
      <c r="G462" s="52">
        <v>20104</v>
      </c>
      <c r="H462" s="53" t="s">
        <v>951</v>
      </c>
      <c r="I462" s="53" t="s">
        <v>1136</v>
      </c>
      <c r="J462" s="53" t="s">
        <v>1107</v>
      </c>
      <c r="K462" s="54">
        <v>1987</v>
      </c>
      <c r="L462" s="64" t="s">
        <v>230</v>
      </c>
      <c r="M462" s="55" t="s">
        <v>52</v>
      </c>
      <c r="N462" s="56">
        <v>3</v>
      </c>
      <c r="O462" s="57">
        <v>433.5</v>
      </c>
      <c r="P462" s="57" t="str">
        <f>IFERROR( VLOOKUP($G462,Liga16_1!$B:$Q,16,0), "")</f>
        <v/>
      </c>
      <c r="Q462" s="58">
        <f t="shared" si="48"/>
        <v>433.5</v>
      </c>
      <c r="R462" s="59">
        <f t="shared" si="49"/>
        <v>433.5</v>
      </c>
      <c r="S462" s="60">
        <v>35</v>
      </c>
      <c r="T462" s="61" t="s">
        <v>216</v>
      </c>
      <c r="U462" s="61" t="s">
        <v>216</v>
      </c>
      <c r="V462" s="61" t="s">
        <v>216</v>
      </c>
      <c r="W462" s="61" t="s">
        <v>216</v>
      </c>
      <c r="X462" s="61" t="s">
        <v>216</v>
      </c>
      <c r="Y462" s="61" t="s">
        <v>216</v>
      </c>
      <c r="Z462" s="61" t="s">
        <v>216</v>
      </c>
      <c r="AA462" s="61">
        <v>-15</v>
      </c>
      <c r="AB462" s="62" t="s">
        <v>216</v>
      </c>
      <c r="AC462" s="63"/>
      <c r="AD462" s="62" t="s">
        <v>216</v>
      </c>
      <c r="AE462" s="62" t="s">
        <v>216</v>
      </c>
      <c r="AF462" s="67" t="s">
        <v>216</v>
      </c>
      <c r="AG462" s="62" t="s">
        <v>216</v>
      </c>
      <c r="AH462" s="62" t="s">
        <v>216</v>
      </c>
      <c r="AI462" s="62" t="s">
        <v>216</v>
      </c>
      <c r="AJ462" s="62" t="s">
        <v>216</v>
      </c>
      <c r="AK462" s="62" t="s">
        <v>216</v>
      </c>
      <c r="AL462" s="62" t="s">
        <v>216</v>
      </c>
      <c r="AM462" s="62" t="s">
        <v>216</v>
      </c>
      <c r="AN462" s="62" t="s">
        <v>216</v>
      </c>
      <c r="AO462" s="63" t="s">
        <v>216</v>
      </c>
    </row>
    <row r="463" spans="1:41">
      <c r="A463" s="48">
        <f t="shared" si="45"/>
        <v>461</v>
      </c>
      <c r="B463" s="49">
        <v>448</v>
      </c>
      <c r="C463" s="50">
        <f t="shared" si="46"/>
        <v>-13</v>
      </c>
      <c r="D463" s="49">
        <f>COUNTIF($L$3:$L463,$L463)</f>
        <v>1</v>
      </c>
      <c r="E463" s="51">
        <v>1</v>
      </c>
      <c r="F463" s="50" t="str">
        <f t="shared" si="47"/>
        <v>=</v>
      </c>
      <c r="G463" s="52">
        <v>22360</v>
      </c>
      <c r="H463" s="53" t="s">
        <v>546</v>
      </c>
      <c r="I463" s="53" t="s">
        <v>1149</v>
      </c>
      <c r="J463" s="53" t="s">
        <v>1107</v>
      </c>
      <c r="K463" s="54">
        <v>1968</v>
      </c>
      <c r="L463" s="64" t="s">
        <v>231</v>
      </c>
      <c r="M463" s="55" t="s">
        <v>55</v>
      </c>
      <c r="N463" s="56">
        <v>3</v>
      </c>
      <c r="O463" s="57">
        <v>356</v>
      </c>
      <c r="P463" s="57">
        <f>IFERROR( VLOOKUP($G463,Liga16_1!$B:$Q,16,0), "")</f>
        <v>519</v>
      </c>
      <c r="Q463" s="58">
        <f t="shared" si="48"/>
        <v>433.5</v>
      </c>
      <c r="R463" s="59">
        <f t="shared" si="49"/>
        <v>437.5</v>
      </c>
      <c r="S463" s="60" t="s">
        <v>216</v>
      </c>
      <c r="T463" s="61">
        <v>-7</v>
      </c>
      <c r="U463" s="61" t="s">
        <v>216</v>
      </c>
      <c r="V463" s="61" t="s">
        <v>216</v>
      </c>
      <c r="W463" s="61">
        <v>-58</v>
      </c>
      <c r="X463" s="61" t="s">
        <v>216</v>
      </c>
      <c r="Y463" s="61" t="s">
        <v>216</v>
      </c>
      <c r="Z463" s="61">
        <v>3</v>
      </c>
      <c r="AA463" s="61">
        <v>4</v>
      </c>
      <c r="AB463" s="62">
        <v>-14</v>
      </c>
      <c r="AC463" s="63"/>
      <c r="AD463" s="62" t="s">
        <v>216</v>
      </c>
      <c r="AE463" s="62" t="s">
        <v>216</v>
      </c>
      <c r="AF463" s="67" t="s">
        <v>216</v>
      </c>
      <c r="AG463" s="62" t="s">
        <v>216</v>
      </c>
      <c r="AH463" s="62" t="s">
        <v>216</v>
      </c>
      <c r="AI463" s="62" t="s">
        <v>216</v>
      </c>
      <c r="AJ463" s="62" t="s">
        <v>216</v>
      </c>
      <c r="AK463" s="62">
        <v>10</v>
      </c>
      <c r="AL463" s="62" t="s">
        <v>216</v>
      </c>
      <c r="AM463" s="62" t="s">
        <v>216</v>
      </c>
      <c r="AN463" s="62" t="s">
        <v>216</v>
      </c>
      <c r="AO463" s="63" t="s">
        <v>216</v>
      </c>
    </row>
    <row r="464" spans="1:41">
      <c r="A464" s="48">
        <f t="shared" si="45"/>
        <v>462</v>
      </c>
      <c r="B464" s="49">
        <v>498</v>
      </c>
      <c r="C464" s="50">
        <f t="shared" si="46"/>
        <v>36</v>
      </c>
      <c r="D464" s="49">
        <f>COUNTIF($L$3:$L464,$L464)</f>
        <v>11</v>
      </c>
      <c r="E464" s="51">
        <v>11</v>
      </c>
      <c r="F464" s="50" t="str">
        <f t="shared" si="47"/>
        <v>=</v>
      </c>
      <c r="G464" s="52">
        <v>50152</v>
      </c>
      <c r="H464" s="53" t="s">
        <v>567</v>
      </c>
      <c r="I464" s="53" t="s">
        <v>1168</v>
      </c>
      <c r="J464" s="53" t="s">
        <v>1107</v>
      </c>
      <c r="K464" s="54">
        <v>2003</v>
      </c>
      <c r="L464" s="64" t="s">
        <v>223</v>
      </c>
      <c r="M464" s="55" t="s">
        <v>55</v>
      </c>
      <c r="N464" s="56">
        <v>3</v>
      </c>
      <c r="O464" s="57">
        <v>311</v>
      </c>
      <c r="P464" s="57" t="str">
        <f>IFERROR( VLOOKUP($G464,Liga16_1!$B:$Q,16,0), "")</f>
        <v/>
      </c>
      <c r="Q464" s="58">
        <f t="shared" si="48"/>
        <v>432</v>
      </c>
      <c r="R464" s="59">
        <f t="shared" si="49"/>
        <v>311</v>
      </c>
      <c r="S464" s="60" t="s">
        <v>216</v>
      </c>
      <c r="T464" s="61" t="s">
        <v>216</v>
      </c>
      <c r="U464" s="61" t="s">
        <v>216</v>
      </c>
      <c r="V464" s="61" t="s">
        <v>216</v>
      </c>
      <c r="W464" s="61" t="s">
        <v>216</v>
      </c>
      <c r="X464" s="61" t="s">
        <v>216</v>
      </c>
      <c r="Y464" s="61" t="s">
        <v>216</v>
      </c>
      <c r="Z464" s="61" t="s">
        <v>216</v>
      </c>
      <c r="AA464" s="61" t="s">
        <v>216</v>
      </c>
      <c r="AB464" s="62">
        <v>30</v>
      </c>
      <c r="AC464" s="63"/>
      <c r="AD464" s="62" t="s">
        <v>216</v>
      </c>
      <c r="AE464" s="62" t="s">
        <v>216</v>
      </c>
      <c r="AF464" s="67" t="s">
        <v>216</v>
      </c>
      <c r="AG464" s="62">
        <v>62</v>
      </c>
      <c r="AH464" s="62">
        <v>29</v>
      </c>
      <c r="AI464" s="62" t="s">
        <v>216</v>
      </c>
      <c r="AJ464" s="62" t="s">
        <v>216</v>
      </c>
      <c r="AK464" s="62" t="s">
        <v>216</v>
      </c>
      <c r="AL464" s="62" t="s">
        <v>216</v>
      </c>
      <c r="AM464" s="62" t="s">
        <v>216</v>
      </c>
      <c r="AN464" s="62" t="s">
        <v>216</v>
      </c>
      <c r="AO464" s="63" t="s">
        <v>216</v>
      </c>
    </row>
    <row r="465" spans="1:41">
      <c r="A465" s="48">
        <f t="shared" si="45"/>
        <v>463</v>
      </c>
      <c r="B465" s="49">
        <v>399</v>
      </c>
      <c r="C465" s="50">
        <f t="shared" si="46"/>
        <v>-64</v>
      </c>
      <c r="D465" s="49">
        <f>COUNTIF($L$3:$L465,$L465)</f>
        <v>49</v>
      </c>
      <c r="E465" s="51">
        <v>40</v>
      </c>
      <c r="F465" s="50">
        <f t="shared" si="47"/>
        <v>-9</v>
      </c>
      <c r="G465" s="52">
        <v>20059</v>
      </c>
      <c r="H465" s="53" t="s">
        <v>867</v>
      </c>
      <c r="I465" s="53" t="s">
        <v>1113</v>
      </c>
      <c r="J465" s="53" t="s">
        <v>1107</v>
      </c>
      <c r="K465" s="54">
        <v>2000</v>
      </c>
      <c r="L465" s="64" t="s">
        <v>226</v>
      </c>
      <c r="M465" s="55" t="s">
        <v>52</v>
      </c>
      <c r="N465" s="56">
        <v>3</v>
      </c>
      <c r="O465" s="57">
        <v>512</v>
      </c>
      <c r="P465" s="57">
        <f>IFERROR( VLOOKUP($G465,Liga16_1!$B:$Q,16,0), "")</f>
        <v>478</v>
      </c>
      <c r="Q465" s="58">
        <f t="shared" si="48"/>
        <v>431</v>
      </c>
      <c r="R465" s="59">
        <f t="shared" si="49"/>
        <v>495</v>
      </c>
      <c r="S465" s="60" t="s">
        <v>216</v>
      </c>
      <c r="T465" s="61" t="s">
        <v>216</v>
      </c>
      <c r="U465" s="61" t="s">
        <v>216</v>
      </c>
      <c r="V465" s="61" t="s">
        <v>216</v>
      </c>
      <c r="W465" s="61" t="s">
        <v>216</v>
      </c>
      <c r="X465" s="61" t="s">
        <v>216</v>
      </c>
      <c r="Y465" s="61" t="s">
        <v>216</v>
      </c>
      <c r="Z465" s="61" t="s">
        <v>216</v>
      </c>
      <c r="AA465" s="61" t="s">
        <v>216</v>
      </c>
      <c r="AB465" s="62">
        <v>-64</v>
      </c>
      <c r="AC465" s="63"/>
      <c r="AD465" s="62" t="s">
        <v>216</v>
      </c>
      <c r="AE465" s="62" t="s">
        <v>216</v>
      </c>
      <c r="AF465" s="67" t="s">
        <v>216</v>
      </c>
      <c r="AG465" s="62" t="s">
        <v>216</v>
      </c>
      <c r="AH465" s="62" t="s">
        <v>216</v>
      </c>
      <c r="AI465" s="62" t="s">
        <v>216</v>
      </c>
      <c r="AJ465" s="62" t="s">
        <v>216</v>
      </c>
      <c r="AK465" s="62" t="s">
        <v>216</v>
      </c>
      <c r="AL465" s="62" t="s">
        <v>216</v>
      </c>
      <c r="AM465" s="62" t="s">
        <v>216</v>
      </c>
      <c r="AN465" s="62" t="s">
        <v>216</v>
      </c>
      <c r="AO465" s="63" t="s">
        <v>216</v>
      </c>
    </row>
    <row r="466" spans="1:41">
      <c r="A466" s="48">
        <f t="shared" si="45"/>
        <v>464</v>
      </c>
      <c r="B466" s="49">
        <v>463</v>
      </c>
      <c r="C466" s="50">
        <f t="shared" si="46"/>
        <v>-1</v>
      </c>
      <c r="D466" s="49">
        <f>COUNTIF($L$3:$L466,$L466)</f>
        <v>17</v>
      </c>
      <c r="E466" s="51">
        <v>17</v>
      </c>
      <c r="F466" s="50" t="str">
        <f t="shared" si="47"/>
        <v>=</v>
      </c>
      <c r="G466" s="52">
        <v>19328</v>
      </c>
      <c r="H466" s="53" t="s">
        <v>795</v>
      </c>
      <c r="I466" s="53" t="s">
        <v>1130</v>
      </c>
      <c r="J466" s="53" t="s">
        <v>1107</v>
      </c>
      <c r="K466" s="54">
        <v>2001</v>
      </c>
      <c r="L466" s="64" t="s">
        <v>225</v>
      </c>
      <c r="M466" s="55" t="s">
        <v>55</v>
      </c>
      <c r="N466" s="56">
        <v>3</v>
      </c>
      <c r="O466" s="57">
        <v>348.5</v>
      </c>
      <c r="P466" s="57">
        <f>IFERROR( VLOOKUP($G466,Liga16_1!$B:$Q,16,0), "")</f>
        <v>481</v>
      </c>
      <c r="Q466" s="58">
        <f t="shared" si="48"/>
        <v>430.75</v>
      </c>
      <c r="R466" s="59">
        <f t="shared" si="49"/>
        <v>414.75</v>
      </c>
      <c r="S466" s="60">
        <v>-20</v>
      </c>
      <c r="T466" s="61">
        <v>-17</v>
      </c>
      <c r="U466" s="61" t="s">
        <v>216</v>
      </c>
      <c r="V466" s="61">
        <v>10</v>
      </c>
      <c r="W466" s="61">
        <v>-10</v>
      </c>
      <c r="X466" s="61" t="s">
        <v>216</v>
      </c>
      <c r="Y466" s="61" t="s">
        <v>216</v>
      </c>
      <c r="Z466" s="61" t="s">
        <v>216</v>
      </c>
      <c r="AA466" s="61">
        <v>1</v>
      </c>
      <c r="AB466" s="62" t="s">
        <v>216</v>
      </c>
      <c r="AC466" s="63"/>
      <c r="AD466" s="62" t="s">
        <v>216</v>
      </c>
      <c r="AE466" s="62" t="s">
        <v>216</v>
      </c>
      <c r="AF466" s="67" t="s">
        <v>216</v>
      </c>
      <c r="AG466" s="62" t="s">
        <v>216</v>
      </c>
      <c r="AH466" s="62">
        <v>16</v>
      </c>
      <c r="AI466" s="62" t="s">
        <v>216</v>
      </c>
      <c r="AJ466" s="62" t="s">
        <v>216</v>
      </c>
      <c r="AK466" s="62" t="s">
        <v>216</v>
      </c>
      <c r="AL466" s="62" t="s">
        <v>216</v>
      </c>
      <c r="AM466" s="62" t="s">
        <v>216</v>
      </c>
      <c r="AN466" s="62" t="s">
        <v>216</v>
      </c>
      <c r="AO466" s="63" t="s">
        <v>216</v>
      </c>
    </row>
    <row r="467" spans="1:41">
      <c r="A467" s="48">
        <f t="shared" si="45"/>
        <v>465</v>
      </c>
      <c r="B467" s="49">
        <v>464</v>
      </c>
      <c r="C467" s="50">
        <f t="shared" si="46"/>
        <v>-1</v>
      </c>
      <c r="D467" s="49">
        <f>COUNTIF($L$3:$L467,$L467)</f>
        <v>56</v>
      </c>
      <c r="E467" s="51">
        <v>56</v>
      </c>
      <c r="F467" s="50" t="str">
        <f t="shared" si="47"/>
        <v>=</v>
      </c>
      <c r="G467" s="52">
        <v>23027</v>
      </c>
      <c r="H467" s="53" t="s">
        <v>1233</v>
      </c>
      <c r="I467" s="53" t="s">
        <v>1130</v>
      </c>
      <c r="J467" s="53" t="s">
        <v>1107</v>
      </c>
      <c r="K467" s="54">
        <v>1997</v>
      </c>
      <c r="L467" s="64" t="s">
        <v>228</v>
      </c>
      <c r="M467" s="55" t="s">
        <v>52</v>
      </c>
      <c r="N467" s="56">
        <v>3</v>
      </c>
      <c r="O467" s="57">
        <v>430</v>
      </c>
      <c r="P467" s="57" t="str">
        <f>IFERROR( VLOOKUP($G467,Liga16_1!$B:$Q,16,0), "")</f>
        <v/>
      </c>
      <c r="Q467" s="58">
        <f t="shared" si="48"/>
        <v>430</v>
      </c>
      <c r="R467" s="59">
        <f t="shared" si="49"/>
        <v>430</v>
      </c>
      <c r="S467" s="60">
        <v>0</v>
      </c>
      <c r="T467" s="61" t="s">
        <v>216</v>
      </c>
      <c r="U467" s="61" t="s">
        <v>216</v>
      </c>
      <c r="V467" s="61" t="s">
        <v>216</v>
      </c>
      <c r="W467" s="61">
        <v>-2</v>
      </c>
      <c r="X467" s="61" t="s">
        <v>216</v>
      </c>
      <c r="Y467" s="61" t="s">
        <v>216</v>
      </c>
      <c r="Z467" s="61" t="s">
        <v>216</v>
      </c>
      <c r="AA467" s="61" t="s">
        <v>216</v>
      </c>
      <c r="AB467" s="62" t="s">
        <v>216</v>
      </c>
      <c r="AC467" s="63"/>
      <c r="AD467" s="62" t="s">
        <v>216</v>
      </c>
      <c r="AE467" s="62" t="s">
        <v>216</v>
      </c>
      <c r="AF467" s="67" t="s">
        <v>216</v>
      </c>
      <c r="AG467" s="62" t="s">
        <v>216</v>
      </c>
      <c r="AH467" s="62" t="s">
        <v>216</v>
      </c>
      <c r="AI467" s="62" t="s">
        <v>216</v>
      </c>
      <c r="AJ467" s="62" t="s">
        <v>216</v>
      </c>
      <c r="AK467" s="62" t="s">
        <v>216</v>
      </c>
      <c r="AL467" s="62" t="s">
        <v>216</v>
      </c>
      <c r="AM467" s="62" t="s">
        <v>216</v>
      </c>
      <c r="AN467" s="62" t="s">
        <v>216</v>
      </c>
      <c r="AO467" s="63" t="s">
        <v>216</v>
      </c>
    </row>
    <row r="468" spans="1:41">
      <c r="A468" s="48">
        <f t="shared" si="45"/>
        <v>466</v>
      </c>
      <c r="B468" s="49">
        <v>465</v>
      </c>
      <c r="C468" s="50">
        <f t="shared" si="46"/>
        <v>-1</v>
      </c>
      <c r="D468" s="49">
        <f>COUNTIF($L$3:$L468,$L468)</f>
        <v>63</v>
      </c>
      <c r="E468" s="51">
        <v>64</v>
      </c>
      <c r="F468" s="50">
        <f t="shared" si="47"/>
        <v>1</v>
      </c>
      <c r="G468" s="52">
        <v>23298</v>
      </c>
      <c r="H468" s="53" t="s">
        <v>598</v>
      </c>
      <c r="I468" s="53" t="s">
        <v>1136</v>
      </c>
      <c r="J468" s="53" t="s">
        <v>1107</v>
      </c>
      <c r="K468" s="54">
        <v>1967</v>
      </c>
      <c r="L468" s="64" t="s">
        <v>234</v>
      </c>
      <c r="M468" s="55" t="s">
        <v>52</v>
      </c>
      <c r="N468" s="56">
        <v>3</v>
      </c>
      <c r="O468" s="57">
        <v>357</v>
      </c>
      <c r="P468" s="57">
        <f>IFERROR( VLOOKUP($G468,Liga16_1!$B:$Q,16,0), "")</f>
        <v>463</v>
      </c>
      <c r="Q468" s="58">
        <f t="shared" si="48"/>
        <v>430</v>
      </c>
      <c r="R468" s="59">
        <f t="shared" si="49"/>
        <v>410</v>
      </c>
      <c r="S468" s="60">
        <v>-9</v>
      </c>
      <c r="T468" s="61" t="s">
        <v>216</v>
      </c>
      <c r="U468" s="61">
        <v>18</v>
      </c>
      <c r="V468" s="61" t="s">
        <v>216</v>
      </c>
      <c r="W468" s="61" t="s">
        <v>216</v>
      </c>
      <c r="X468" s="61" t="s">
        <v>216</v>
      </c>
      <c r="Y468" s="61" t="s">
        <v>216</v>
      </c>
      <c r="Z468" s="61" t="s">
        <v>216</v>
      </c>
      <c r="AA468" s="61">
        <v>-13</v>
      </c>
      <c r="AB468" s="62" t="s">
        <v>216</v>
      </c>
      <c r="AC468" s="63"/>
      <c r="AD468" s="62" t="s">
        <v>216</v>
      </c>
      <c r="AE468" s="62" t="s">
        <v>216</v>
      </c>
      <c r="AF468" s="67" t="s">
        <v>216</v>
      </c>
      <c r="AG468" s="62" t="s">
        <v>216</v>
      </c>
      <c r="AH468" s="62" t="s">
        <v>216</v>
      </c>
      <c r="AI468" s="62" t="s">
        <v>216</v>
      </c>
      <c r="AJ468" s="62" t="s">
        <v>216</v>
      </c>
      <c r="AK468" s="62" t="s">
        <v>216</v>
      </c>
      <c r="AL468" s="62">
        <v>20</v>
      </c>
      <c r="AM468" s="62" t="s">
        <v>216</v>
      </c>
      <c r="AN468" s="62" t="s">
        <v>216</v>
      </c>
      <c r="AO468" s="63" t="s">
        <v>216</v>
      </c>
    </row>
    <row r="469" spans="1:41">
      <c r="A469" s="48">
        <f t="shared" si="45"/>
        <v>467</v>
      </c>
      <c r="B469" s="49">
        <v>466</v>
      </c>
      <c r="C469" s="50">
        <f t="shared" si="46"/>
        <v>-1</v>
      </c>
      <c r="D469" s="49">
        <f>COUNTIF($L$3:$L469,$L469)</f>
        <v>50</v>
      </c>
      <c r="E469" s="51">
        <v>49</v>
      </c>
      <c r="F469" s="50">
        <f t="shared" si="47"/>
        <v>-1</v>
      </c>
      <c r="G469" s="52">
        <v>50590</v>
      </c>
      <c r="H469" s="53" t="s">
        <v>838</v>
      </c>
      <c r="I469" s="53" t="s">
        <v>1206</v>
      </c>
      <c r="J469" s="53" t="s">
        <v>1107</v>
      </c>
      <c r="K469" s="54">
        <v>2001</v>
      </c>
      <c r="L469" s="64" t="s">
        <v>226</v>
      </c>
      <c r="M469" s="55" t="s">
        <v>52</v>
      </c>
      <c r="N469" s="56">
        <v>3</v>
      </c>
      <c r="O469" s="57"/>
      <c r="P469" s="57">
        <f>IFERROR( VLOOKUP($G469,Liga16_1!$B:$Q,16,0), "")</f>
        <v>430</v>
      </c>
      <c r="Q469" s="58">
        <f t="shared" si="48"/>
        <v>430</v>
      </c>
      <c r="R469" s="59">
        <f t="shared" si="49"/>
        <v>430</v>
      </c>
      <c r="S469" s="60" t="s">
        <v>216</v>
      </c>
      <c r="T469" s="61" t="s">
        <v>216</v>
      </c>
      <c r="U469" s="61" t="s">
        <v>216</v>
      </c>
      <c r="V469" s="61" t="s">
        <v>216</v>
      </c>
      <c r="W469" s="61" t="s">
        <v>216</v>
      </c>
      <c r="X469" s="61"/>
      <c r="Y469" s="61"/>
      <c r="Z469" s="61"/>
      <c r="AA469" s="61"/>
      <c r="AB469" s="62" t="s">
        <v>216</v>
      </c>
      <c r="AC469" s="63"/>
      <c r="AD469" s="62" t="s">
        <v>216</v>
      </c>
      <c r="AE469" s="62" t="s">
        <v>216</v>
      </c>
      <c r="AF469" s="67" t="s">
        <v>216</v>
      </c>
      <c r="AG469" s="62" t="s">
        <v>216</v>
      </c>
      <c r="AH469" s="62" t="s">
        <v>216</v>
      </c>
      <c r="AI469" s="62" t="s">
        <v>216</v>
      </c>
      <c r="AJ469" s="62" t="s">
        <v>216</v>
      </c>
      <c r="AK469" s="62" t="s">
        <v>216</v>
      </c>
      <c r="AL469" s="62" t="s">
        <v>216</v>
      </c>
      <c r="AM469" s="62" t="s">
        <v>216</v>
      </c>
      <c r="AN469" s="62" t="s">
        <v>216</v>
      </c>
      <c r="AO469" s="63" t="s">
        <v>216</v>
      </c>
    </row>
    <row r="470" spans="1:41">
      <c r="A470" s="48">
        <f t="shared" si="45"/>
        <v>468</v>
      </c>
      <c r="B470" s="49">
        <v>467</v>
      </c>
      <c r="C470" s="50">
        <f t="shared" si="46"/>
        <v>-1</v>
      </c>
      <c r="D470" s="49">
        <f>COUNTIF($L$3:$L470,$L470)</f>
        <v>26</v>
      </c>
      <c r="E470" s="51">
        <v>26</v>
      </c>
      <c r="F470" s="50" t="str">
        <f t="shared" si="47"/>
        <v>=</v>
      </c>
      <c r="G470" s="52">
        <v>50125</v>
      </c>
      <c r="H470" s="53" t="s">
        <v>994</v>
      </c>
      <c r="I470" s="53" t="s">
        <v>1191</v>
      </c>
      <c r="J470" s="53" t="s">
        <v>1107</v>
      </c>
      <c r="K470" s="54">
        <v>2003</v>
      </c>
      <c r="L470" s="64" t="s">
        <v>224</v>
      </c>
      <c r="M470" s="55" t="s">
        <v>52</v>
      </c>
      <c r="N470" s="56">
        <v>3</v>
      </c>
      <c r="O470" s="57">
        <v>404</v>
      </c>
      <c r="P470" s="57">
        <f>IFERROR( VLOOKUP($G470,Liga16_1!$B:$Q,16,0), "")</f>
        <v>453</v>
      </c>
      <c r="Q470" s="58">
        <f t="shared" si="48"/>
        <v>428.5</v>
      </c>
      <c r="R470" s="59">
        <f t="shared" si="49"/>
        <v>428.5</v>
      </c>
      <c r="S470" s="60" t="s">
        <v>216</v>
      </c>
      <c r="T470" s="61" t="s">
        <v>216</v>
      </c>
      <c r="U470" s="61" t="s">
        <v>216</v>
      </c>
      <c r="V470" s="61" t="s">
        <v>216</v>
      </c>
      <c r="W470" s="61" t="s">
        <v>216</v>
      </c>
      <c r="X470" s="61" t="s">
        <v>216</v>
      </c>
      <c r="Y470" s="61" t="s">
        <v>216</v>
      </c>
      <c r="Z470" s="61" t="s">
        <v>216</v>
      </c>
      <c r="AA470" s="61" t="s">
        <v>216</v>
      </c>
      <c r="AB470" s="62" t="s">
        <v>216</v>
      </c>
      <c r="AC470" s="63"/>
      <c r="AD470" s="62" t="s">
        <v>216</v>
      </c>
      <c r="AE470" s="62" t="s">
        <v>216</v>
      </c>
      <c r="AF470" s="67" t="s">
        <v>216</v>
      </c>
      <c r="AG470" s="62" t="s">
        <v>216</v>
      </c>
      <c r="AH470" s="62" t="s">
        <v>216</v>
      </c>
      <c r="AI470" s="62" t="s">
        <v>216</v>
      </c>
      <c r="AJ470" s="62" t="s">
        <v>216</v>
      </c>
      <c r="AK470" s="62" t="s">
        <v>216</v>
      </c>
      <c r="AL470" s="62" t="s">
        <v>216</v>
      </c>
      <c r="AM470" s="62" t="s">
        <v>216</v>
      </c>
      <c r="AN470" s="62" t="s">
        <v>216</v>
      </c>
      <c r="AO470" s="63" t="s">
        <v>216</v>
      </c>
    </row>
    <row r="471" spans="1:41">
      <c r="A471" s="48">
        <f t="shared" si="45"/>
        <v>469</v>
      </c>
      <c r="B471" s="49">
        <v>460</v>
      </c>
      <c r="C471" s="50">
        <f t="shared" si="46"/>
        <v>-9</v>
      </c>
      <c r="D471" s="49">
        <f>COUNTIF($L$3:$L471,$L471)</f>
        <v>64</v>
      </c>
      <c r="E471" s="51">
        <v>63</v>
      </c>
      <c r="F471" s="50">
        <f t="shared" si="47"/>
        <v>-1</v>
      </c>
      <c r="G471" s="52">
        <v>19723</v>
      </c>
      <c r="H471" s="53" t="s">
        <v>937</v>
      </c>
      <c r="I471" s="53" t="s">
        <v>1112</v>
      </c>
      <c r="J471" s="53" t="s">
        <v>1107</v>
      </c>
      <c r="K471" s="54">
        <v>1967</v>
      </c>
      <c r="L471" s="64" t="s">
        <v>234</v>
      </c>
      <c r="M471" s="55" t="s">
        <v>52</v>
      </c>
      <c r="N471" s="56">
        <v>3</v>
      </c>
      <c r="O471" s="57">
        <v>396</v>
      </c>
      <c r="P471" s="57">
        <f>IFERROR( VLOOKUP($G471,Liga16_1!$B:$Q,16,0), "")</f>
        <v>440</v>
      </c>
      <c r="Q471" s="58">
        <f t="shared" si="48"/>
        <v>427</v>
      </c>
      <c r="R471" s="59">
        <f t="shared" si="49"/>
        <v>418</v>
      </c>
      <c r="S471" s="60" t="s">
        <v>216</v>
      </c>
      <c r="T471" s="61" t="s">
        <v>216</v>
      </c>
      <c r="U471" s="61" t="s">
        <v>216</v>
      </c>
      <c r="V471" s="61">
        <v>1</v>
      </c>
      <c r="W471" s="61">
        <v>5</v>
      </c>
      <c r="X471" s="61">
        <v>-32</v>
      </c>
      <c r="Y471" s="61">
        <v>-3</v>
      </c>
      <c r="Z471" s="61">
        <v>-6</v>
      </c>
      <c r="AA471" s="61" t="s">
        <v>216</v>
      </c>
      <c r="AB471" s="62">
        <v>-10</v>
      </c>
      <c r="AC471" s="63"/>
      <c r="AD471" s="62" t="s">
        <v>216</v>
      </c>
      <c r="AE471" s="62" t="s">
        <v>216</v>
      </c>
      <c r="AF471" s="67" t="s">
        <v>216</v>
      </c>
      <c r="AG471" s="62" t="s">
        <v>216</v>
      </c>
      <c r="AH471" s="62" t="s">
        <v>216</v>
      </c>
      <c r="AI471" s="62" t="s">
        <v>216</v>
      </c>
      <c r="AJ471" s="62" t="s">
        <v>216</v>
      </c>
      <c r="AK471" s="62" t="s">
        <v>216</v>
      </c>
      <c r="AL471" s="62">
        <v>19</v>
      </c>
      <c r="AM471" s="62" t="s">
        <v>216</v>
      </c>
      <c r="AN471" s="62" t="s">
        <v>216</v>
      </c>
      <c r="AO471" s="63" t="s">
        <v>216</v>
      </c>
    </row>
    <row r="472" spans="1:41">
      <c r="A472" s="48">
        <f t="shared" si="45"/>
        <v>470</v>
      </c>
      <c r="B472" s="49">
        <v>469</v>
      </c>
      <c r="C472" s="50">
        <f t="shared" si="46"/>
        <v>-1</v>
      </c>
      <c r="D472" s="49">
        <f>COUNTIF($L$3:$L472,$L472)</f>
        <v>57</v>
      </c>
      <c r="E472" s="51">
        <v>57</v>
      </c>
      <c r="F472" s="50" t="str">
        <f t="shared" si="47"/>
        <v>=</v>
      </c>
      <c r="G472" s="52">
        <v>10615</v>
      </c>
      <c r="H472" s="53" t="s">
        <v>1094</v>
      </c>
      <c r="I472" s="53" t="s">
        <v>1115</v>
      </c>
      <c r="J472" s="53" t="s">
        <v>1107</v>
      </c>
      <c r="K472" s="54">
        <v>1997</v>
      </c>
      <c r="L472" s="64" t="s">
        <v>228</v>
      </c>
      <c r="M472" s="55" t="s">
        <v>52</v>
      </c>
      <c r="N472" s="56">
        <v>3</v>
      </c>
      <c r="O472" s="57">
        <v>426</v>
      </c>
      <c r="P472" s="57" t="str">
        <f>IFERROR( VLOOKUP($G472,Liga16_1!$B:$Q,16,0), "")</f>
        <v/>
      </c>
      <c r="Q472" s="58">
        <f t="shared" si="48"/>
        <v>426</v>
      </c>
      <c r="R472" s="59">
        <f t="shared" si="49"/>
        <v>426</v>
      </c>
      <c r="S472" s="60" t="s">
        <v>216</v>
      </c>
      <c r="T472" s="61" t="s">
        <v>216</v>
      </c>
      <c r="U472" s="61" t="s">
        <v>216</v>
      </c>
      <c r="V472" s="61" t="s">
        <v>216</v>
      </c>
      <c r="W472" s="61" t="s">
        <v>216</v>
      </c>
      <c r="X472" s="61" t="s">
        <v>216</v>
      </c>
      <c r="Y472" s="61" t="s">
        <v>216</v>
      </c>
      <c r="Z472" s="61" t="s">
        <v>216</v>
      </c>
      <c r="AA472" s="61" t="s">
        <v>216</v>
      </c>
      <c r="AB472" s="62" t="s">
        <v>216</v>
      </c>
      <c r="AC472" s="63"/>
      <c r="AD472" s="62" t="s">
        <v>216</v>
      </c>
      <c r="AE472" s="62" t="s">
        <v>216</v>
      </c>
      <c r="AF472" s="67" t="s">
        <v>216</v>
      </c>
      <c r="AG472" s="62" t="s">
        <v>216</v>
      </c>
      <c r="AH472" s="62" t="s">
        <v>216</v>
      </c>
      <c r="AI472" s="62" t="s">
        <v>216</v>
      </c>
      <c r="AJ472" s="62" t="s">
        <v>216</v>
      </c>
      <c r="AK472" s="62" t="s">
        <v>216</v>
      </c>
      <c r="AL472" s="62" t="s">
        <v>216</v>
      </c>
      <c r="AM472" s="62" t="s">
        <v>216</v>
      </c>
      <c r="AN472" s="62" t="s">
        <v>216</v>
      </c>
      <c r="AO472" s="63" t="s">
        <v>216</v>
      </c>
    </row>
    <row r="473" spans="1:41">
      <c r="A473" s="48">
        <f t="shared" si="45"/>
        <v>471</v>
      </c>
      <c r="B473" s="49">
        <v>471</v>
      </c>
      <c r="C473" s="50" t="str">
        <f t="shared" si="46"/>
        <v>=</v>
      </c>
      <c r="D473" s="49">
        <f>COUNTIF($L$3:$L473,$L473)</f>
        <v>65</v>
      </c>
      <c r="E473" s="51">
        <v>65</v>
      </c>
      <c r="F473" s="50" t="str">
        <f t="shared" si="47"/>
        <v>=</v>
      </c>
      <c r="G473" s="52">
        <v>50608</v>
      </c>
      <c r="H473" s="53" t="s">
        <v>864</v>
      </c>
      <c r="I473" s="53" t="s">
        <v>1115</v>
      </c>
      <c r="J473" s="53" t="s">
        <v>1107</v>
      </c>
      <c r="K473" s="54">
        <v>1959</v>
      </c>
      <c r="L473" s="64" t="s">
        <v>234</v>
      </c>
      <c r="M473" s="55" t="s">
        <v>52</v>
      </c>
      <c r="N473" s="56">
        <v>3</v>
      </c>
      <c r="O473" s="57">
        <v>405</v>
      </c>
      <c r="P473" s="57" t="str">
        <f>IFERROR( VLOOKUP($G473,Liga16_1!$B:$Q,16,0), "")</f>
        <v/>
      </c>
      <c r="Q473" s="58">
        <f t="shared" si="48"/>
        <v>425</v>
      </c>
      <c r="R473" s="59">
        <f t="shared" si="49"/>
        <v>405</v>
      </c>
      <c r="S473" s="60" t="s">
        <v>216</v>
      </c>
      <c r="T473" s="61" t="s">
        <v>216</v>
      </c>
      <c r="U473" s="61" t="s">
        <v>216</v>
      </c>
      <c r="V473" s="61">
        <v>-5</v>
      </c>
      <c r="W473" s="61">
        <v>-6</v>
      </c>
      <c r="X473" s="61">
        <v>21</v>
      </c>
      <c r="Y473" s="61">
        <v>34</v>
      </c>
      <c r="Z473" s="61">
        <v>61</v>
      </c>
      <c r="AA473" s="61" t="s">
        <v>216</v>
      </c>
      <c r="AB473" s="62" t="s">
        <v>216</v>
      </c>
      <c r="AC473" s="63"/>
      <c r="AD473" s="62" t="s">
        <v>216</v>
      </c>
      <c r="AE473" s="62" t="s">
        <v>216</v>
      </c>
      <c r="AF473" s="67" t="s">
        <v>216</v>
      </c>
      <c r="AG473" s="62" t="s">
        <v>216</v>
      </c>
      <c r="AH473" s="62" t="s">
        <v>216</v>
      </c>
      <c r="AI473" s="62" t="s">
        <v>216</v>
      </c>
      <c r="AJ473" s="62" t="s">
        <v>216</v>
      </c>
      <c r="AK473" s="62" t="s">
        <v>216</v>
      </c>
      <c r="AL473" s="62">
        <v>20</v>
      </c>
      <c r="AM473" s="62" t="s">
        <v>216</v>
      </c>
      <c r="AN473" s="62" t="s">
        <v>216</v>
      </c>
      <c r="AO473" s="63" t="s">
        <v>216</v>
      </c>
    </row>
    <row r="474" spans="1:41">
      <c r="A474" s="48">
        <f t="shared" si="45"/>
        <v>472</v>
      </c>
      <c r="B474" s="49">
        <v>470</v>
      </c>
      <c r="C474" s="50">
        <f t="shared" si="46"/>
        <v>-2</v>
      </c>
      <c r="D474" s="49">
        <f>COUNTIF($L$3:$L474,$L474)</f>
        <v>56</v>
      </c>
      <c r="E474" s="51">
        <v>56</v>
      </c>
      <c r="F474" s="50" t="str">
        <f t="shared" si="47"/>
        <v>=</v>
      </c>
      <c r="G474" s="52">
        <v>50605</v>
      </c>
      <c r="H474" s="53" t="s">
        <v>952</v>
      </c>
      <c r="I474" s="53" t="s">
        <v>1222</v>
      </c>
      <c r="J474" s="53" t="s">
        <v>1107</v>
      </c>
      <c r="K474" s="54">
        <v>1973</v>
      </c>
      <c r="L474" s="64" t="s">
        <v>232</v>
      </c>
      <c r="M474" s="55" t="s">
        <v>52</v>
      </c>
      <c r="N474" s="56">
        <v>3</v>
      </c>
      <c r="O474" s="57">
        <v>353</v>
      </c>
      <c r="P474" s="57">
        <f>IFERROR( VLOOKUP($G474,Liga16_1!$B:$Q,16,0), "")</f>
        <v>499</v>
      </c>
      <c r="Q474" s="58">
        <f t="shared" si="48"/>
        <v>425</v>
      </c>
      <c r="R474" s="59">
        <f t="shared" si="49"/>
        <v>426</v>
      </c>
      <c r="S474" s="60" t="s">
        <v>216</v>
      </c>
      <c r="T474" s="61" t="s">
        <v>216</v>
      </c>
      <c r="U474" s="61" t="s">
        <v>216</v>
      </c>
      <c r="V474" s="61" t="s">
        <v>216</v>
      </c>
      <c r="W474" s="61">
        <v>19</v>
      </c>
      <c r="X474" s="61" t="s">
        <v>216</v>
      </c>
      <c r="Y474" s="61" t="s">
        <v>216</v>
      </c>
      <c r="Z474" s="61">
        <v>3</v>
      </c>
      <c r="AA474" s="61">
        <v>31</v>
      </c>
      <c r="AB474" s="62">
        <v>-1</v>
      </c>
      <c r="AC474" s="63"/>
      <c r="AD474" s="62" t="s">
        <v>216</v>
      </c>
      <c r="AE474" s="62" t="s">
        <v>216</v>
      </c>
      <c r="AF474" s="67" t="s">
        <v>216</v>
      </c>
      <c r="AG474" s="62" t="s">
        <v>216</v>
      </c>
      <c r="AH474" s="62" t="s">
        <v>216</v>
      </c>
      <c r="AI474" s="62" t="s">
        <v>216</v>
      </c>
      <c r="AJ474" s="62" t="s">
        <v>216</v>
      </c>
      <c r="AK474" s="62" t="s">
        <v>216</v>
      </c>
      <c r="AL474" s="62" t="s">
        <v>216</v>
      </c>
      <c r="AM474" s="62" t="s">
        <v>216</v>
      </c>
      <c r="AN474" s="62" t="s">
        <v>216</v>
      </c>
      <c r="AO474" s="63" t="s">
        <v>216</v>
      </c>
    </row>
    <row r="475" spans="1:41">
      <c r="A475" s="48">
        <f t="shared" si="45"/>
        <v>473</v>
      </c>
      <c r="B475" s="49">
        <v>472</v>
      </c>
      <c r="C475" s="50">
        <f t="shared" si="46"/>
        <v>-1</v>
      </c>
      <c r="D475" s="49">
        <f>COUNTIF($L$3:$L475,$L475)</f>
        <v>66</v>
      </c>
      <c r="E475" s="51">
        <v>66</v>
      </c>
      <c r="F475" s="50" t="str">
        <f t="shared" si="47"/>
        <v>=</v>
      </c>
      <c r="G475" s="52">
        <v>15789</v>
      </c>
      <c r="H475" s="53" t="s">
        <v>483</v>
      </c>
      <c r="I475" s="53" t="s">
        <v>1201</v>
      </c>
      <c r="J475" s="53" t="s">
        <v>1107</v>
      </c>
      <c r="K475" s="54">
        <v>1962</v>
      </c>
      <c r="L475" s="64" t="s">
        <v>234</v>
      </c>
      <c r="M475" s="55" t="s">
        <v>52</v>
      </c>
      <c r="N475" s="56">
        <v>3</v>
      </c>
      <c r="O475" s="57">
        <v>423</v>
      </c>
      <c r="P475" s="57" t="str">
        <f>IFERROR( VLOOKUP($G475,Liga16_1!$B:$Q,16,0), "")</f>
        <v/>
      </c>
      <c r="Q475" s="58">
        <f t="shared" si="48"/>
        <v>423</v>
      </c>
      <c r="R475" s="59">
        <f t="shared" si="49"/>
        <v>423</v>
      </c>
      <c r="S475" s="60" t="s">
        <v>216</v>
      </c>
      <c r="T475" s="61" t="s">
        <v>216</v>
      </c>
      <c r="U475" s="61" t="s">
        <v>216</v>
      </c>
      <c r="V475" s="61" t="s">
        <v>216</v>
      </c>
      <c r="W475" s="61" t="s">
        <v>216</v>
      </c>
      <c r="X475" s="61" t="s">
        <v>216</v>
      </c>
      <c r="Y475" s="61" t="s">
        <v>216</v>
      </c>
      <c r="Z475" s="61" t="s">
        <v>216</v>
      </c>
      <c r="AA475" s="61">
        <v>1</v>
      </c>
      <c r="AB475" s="62" t="s">
        <v>216</v>
      </c>
      <c r="AC475" s="63"/>
      <c r="AD475" s="62" t="s">
        <v>216</v>
      </c>
      <c r="AE475" s="62" t="s">
        <v>216</v>
      </c>
      <c r="AF475" s="67" t="s">
        <v>216</v>
      </c>
      <c r="AG475" s="62" t="s">
        <v>216</v>
      </c>
      <c r="AH475" s="62" t="s">
        <v>216</v>
      </c>
      <c r="AI475" s="62" t="s">
        <v>216</v>
      </c>
      <c r="AJ475" s="62" t="s">
        <v>216</v>
      </c>
      <c r="AK475" s="62" t="s">
        <v>216</v>
      </c>
      <c r="AL475" s="62" t="s">
        <v>216</v>
      </c>
      <c r="AM475" s="62" t="s">
        <v>216</v>
      </c>
      <c r="AN475" s="62" t="s">
        <v>216</v>
      </c>
      <c r="AO475" s="63" t="s">
        <v>216</v>
      </c>
    </row>
    <row r="476" spans="1:41">
      <c r="A476" s="48">
        <f t="shared" si="45"/>
        <v>474</v>
      </c>
      <c r="B476" s="49">
        <v>473</v>
      </c>
      <c r="C476" s="50">
        <f t="shared" si="46"/>
        <v>-1</v>
      </c>
      <c r="D476" s="49">
        <f>COUNTIF($L$3:$L476,$L476)</f>
        <v>26</v>
      </c>
      <c r="E476" s="51">
        <v>26</v>
      </c>
      <c r="F476" s="50" t="str">
        <f t="shared" si="47"/>
        <v>=</v>
      </c>
      <c r="G476" s="52">
        <v>6816</v>
      </c>
      <c r="H476" s="53" t="s">
        <v>478</v>
      </c>
      <c r="I476" s="53" t="s">
        <v>1131</v>
      </c>
      <c r="J476" s="53" t="s">
        <v>1107</v>
      </c>
      <c r="K476" s="54">
        <v>1954</v>
      </c>
      <c r="L476" s="64" t="s">
        <v>237</v>
      </c>
      <c r="M476" s="55" t="s">
        <v>52</v>
      </c>
      <c r="N476" s="56">
        <v>3</v>
      </c>
      <c r="O476" s="57">
        <v>450</v>
      </c>
      <c r="P476" s="57">
        <f>IFERROR( VLOOKUP($G476,Liga16_1!$B:$Q,16,0), "")</f>
        <v>396</v>
      </c>
      <c r="Q476" s="58">
        <f t="shared" si="48"/>
        <v>423</v>
      </c>
      <c r="R476" s="59">
        <f t="shared" si="49"/>
        <v>423</v>
      </c>
      <c r="S476" s="60" t="s">
        <v>216</v>
      </c>
      <c r="T476" s="61" t="s">
        <v>216</v>
      </c>
      <c r="U476" s="61" t="s">
        <v>216</v>
      </c>
      <c r="V476" s="61" t="s">
        <v>216</v>
      </c>
      <c r="W476" s="61" t="s">
        <v>216</v>
      </c>
      <c r="X476" s="61">
        <v>-16</v>
      </c>
      <c r="Y476" s="61" t="s">
        <v>216</v>
      </c>
      <c r="Z476" s="61" t="s">
        <v>216</v>
      </c>
      <c r="AA476" s="61" t="s">
        <v>216</v>
      </c>
      <c r="AB476" s="62" t="s">
        <v>216</v>
      </c>
      <c r="AC476" s="63"/>
      <c r="AD476" s="62" t="s">
        <v>216</v>
      </c>
      <c r="AE476" s="62" t="s">
        <v>216</v>
      </c>
      <c r="AF476" s="67" t="s">
        <v>216</v>
      </c>
      <c r="AG476" s="62" t="s">
        <v>216</v>
      </c>
      <c r="AH476" s="62" t="s">
        <v>216</v>
      </c>
      <c r="AI476" s="62" t="s">
        <v>216</v>
      </c>
      <c r="AJ476" s="62" t="s">
        <v>216</v>
      </c>
      <c r="AK476" s="62" t="s">
        <v>216</v>
      </c>
      <c r="AL476" s="62" t="s">
        <v>216</v>
      </c>
      <c r="AM476" s="62" t="s">
        <v>216</v>
      </c>
      <c r="AN476" s="62" t="s">
        <v>216</v>
      </c>
      <c r="AO476" s="63" t="s">
        <v>216</v>
      </c>
    </row>
    <row r="477" spans="1:41">
      <c r="A477" s="48">
        <f t="shared" si="45"/>
        <v>475</v>
      </c>
      <c r="B477" s="49">
        <v>474</v>
      </c>
      <c r="C477" s="50">
        <f t="shared" si="46"/>
        <v>-1</v>
      </c>
      <c r="D477" s="49">
        <f>COUNTIF($L$3:$L477,$L477)</f>
        <v>67</v>
      </c>
      <c r="E477" s="51">
        <v>67</v>
      </c>
      <c r="F477" s="50" t="str">
        <f t="shared" si="47"/>
        <v>=</v>
      </c>
      <c r="G477" s="52">
        <v>17836</v>
      </c>
      <c r="H477" s="53" t="s">
        <v>962</v>
      </c>
      <c r="I477" s="53" t="s">
        <v>1110</v>
      </c>
      <c r="J477" s="53" t="s">
        <v>1107</v>
      </c>
      <c r="K477" s="54">
        <v>1964</v>
      </c>
      <c r="L477" s="64" t="s">
        <v>234</v>
      </c>
      <c r="M477" s="55" t="s">
        <v>52</v>
      </c>
      <c r="N477" s="56">
        <v>3</v>
      </c>
      <c r="O477" s="57">
        <v>422</v>
      </c>
      <c r="P477" s="57" t="str">
        <f>IFERROR( VLOOKUP($G477,Liga16_1!$B:$Q,16,0), "")</f>
        <v/>
      </c>
      <c r="Q477" s="58">
        <f t="shared" si="48"/>
        <v>422</v>
      </c>
      <c r="R477" s="59">
        <f t="shared" si="49"/>
        <v>422</v>
      </c>
      <c r="S477" s="60" t="s">
        <v>216</v>
      </c>
      <c r="T477" s="61" t="s">
        <v>216</v>
      </c>
      <c r="U477" s="61" t="s">
        <v>216</v>
      </c>
      <c r="V477" s="61" t="s">
        <v>216</v>
      </c>
      <c r="W477" s="61" t="s">
        <v>216</v>
      </c>
      <c r="X477" s="61" t="s">
        <v>216</v>
      </c>
      <c r="Y477" s="61" t="s">
        <v>216</v>
      </c>
      <c r="Z477" s="61" t="s">
        <v>216</v>
      </c>
      <c r="AA477" s="61" t="s">
        <v>216</v>
      </c>
      <c r="AB477" s="62" t="s">
        <v>216</v>
      </c>
      <c r="AC477" s="63"/>
      <c r="AD477" s="62" t="s">
        <v>216</v>
      </c>
      <c r="AE477" s="62" t="s">
        <v>216</v>
      </c>
      <c r="AF477" s="67" t="s">
        <v>216</v>
      </c>
      <c r="AG477" s="62" t="s">
        <v>216</v>
      </c>
      <c r="AH477" s="62" t="s">
        <v>216</v>
      </c>
      <c r="AI477" s="62" t="s">
        <v>216</v>
      </c>
      <c r="AJ477" s="62" t="s">
        <v>216</v>
      </c>
      <c r="AK477" s="62" t="s">
        <v>216</v>
      </c>
      <c r="AL477" s="62" t="s">
        <v>216</v>
      </c>
      <c r="AM477" s="62" t="s">
        <v>216</v>
      </c>
      <c r="AN477" s="62" t="s">
        <v>216</v>
      </c>
      <c r="AO477" s="63" t="s">
        <v>216</v>
      </c>
    </row>
    <row r="478" spans="1:41">
      <c r="A478" s="48">
        <f t="shared" si="45"/>
        <v>476</v>
      </c>
      <c r="B478" s="49">
        <v>475</v>
      </c>
      <c r="C478" s="50">
        <f t="shared" si="46"/>
        <v>-1</v>
      </c>
      <c r="D478" s="49">
        <f>COUNTIF($L$3:$L478,$L478)</f>
        <v>17</v>
      </c>
      <c r="E478" s="51">
        <v>17</v>
      </c>
      <c r="F478" s="50" t="str">
        <f t="shared" si="47"/>
        <v>=</v>
      </c>
      <c r="G478" s="52">
        <v>7791</v>
      </c>
      <c r="H478" s="53" t="s">
        <v>590</v>
      </c>
      <c r="I478" s="53" t="s">
        <v>1131</v>
      </c>
      <c r="J478" s="53" t="s">
        <v>1107</v>
      </c>
      <c r="K478" s="54">
        <v>1950</v>
      </c>
      <c r="L478" s="64" t="s">
        <v>235</v>
      </c>
      <c r="M478" s="55" t="s">
        <v>52</v>
      </c>
      <c r="N478" s="56">
        <v>3</v>
      </c>
      <c r="O478" s="57">
        <v>436</v>
      </c>
      <c r="P478" s="57">
        <f>IFERROR( VLOOKUP($G478,Liga16_1!$B:$Q,16,0), "")</f>
        <v>408</v>
      </c>
      <c r="Q478" s="58">
        <f t="shared" si="48"/>
        <v>422</v>
      </c>
      <c r="R478" s="59">
        <f t="shared" si="49"/>
        <v>422</v>
      </c>
      <c r="S478" s="60" t="s">
        <v>216</v>
      </c>
      <c r="T478" s="61" t="s">
        <v>216</v>
      </c>
      <c r="U478" s="61" t="s">
        <v>216</v>
      </c>
      <c r="V478" s="61" t="s">
        <v>216</v>
      </c>
      <c r="W478" s="61" t="s">
        <v>216</v>
      </c>
      <c r="X478" s="61">
        <v>-18</v>
      </c>
      <c r="Y478" s="61" t="s">
        <v>216</v>
      </c>
      <c r="Z478" s="61" t="s">
        <v>216</v>
      </c>
      <c r="AA478" s="61" t="s">
        <v>216</v>
      </c>
      <c r="AB478" s="62" t="s">
        <v>216</v>
      </c>
      <c r="AC478" s="63"/>
      <c r="AD478" s="62" t="s">
        <v>216</v>
      </c>
      <c r="AE478" s="62" t="s">
        <v>216</v>
      </c>
      <c r="AF478" s="67" t="s">
        <v>216</v>
      </c>
      <c r="AG478" s="62" t="s">
        <v>216</v>
      </c>
      <c r="AH478" s="62" t="s">
        <v>216</v>
      </c>
      <c r="AI478" s="62" t="s">
        <v>216</v>
      </c>
      <c r="AJ478" s="62" t="s">
        <v>216</v>
      </c>
      <c r="AK478" s="62" t="s">
        <v>216</v>
      </c>
      <c r="AL478" s="62" t="s">
        <v>216</v>
      </c>
      <c r="AM478" s="62" t="s">
        <v>216</v>
      </c>
      <c r="AN478" s="62" t="s">
        <v>216</v>
      </c>
      <c r="AO478" s="63" t="s">
        <v>216</v>
      </c>
    </row>
    <row r="479" spans="1:41">
      <c r="A479" s="48">
        <f t="shared" si="45"/>
        <v>477</v>
      </c>
      <c r="B479" s="49">
        <v>476</v>
      </c>
      <c r="C479" s="50">
        <f t="shared" si="46"/>
        <v>-1</v>
      </c>
      <c r="D479" s="49">
        <f>COUNTIF($L$3:$L479,$L479)</f>
        <v>27</v>
      </c>
      <c r="E479" s="51">
        <v>27</v>
      </c>
      <c r="F479" s="50" t="str">
        <f t="shared" si="47"/>
        <v>=</v>
      </c>
      <c r="G479" s="52">
        <v>50368</v>
      </c>
      <c r="H479" s="53" t="s">
        <v>999</v>
      </c>
      <c r="I479" s="53" t="s">
        <v>1168</v>
      </c>
      <c r="J479" s="53" t="s">
        <v>1107</v>
      </c>
      <c r="K479" s="54">
        <v>2002</v>
      </c>
      <c r="L479" s="64" t="s">
        <v>224</v>
      </c>
      <c r="M479" s="55" t="s">
        <v>52</v>
      </c>
      <c r="N479" s="56">
        <v>3</v>
      </c>
      <c r="O479" s="57">
        <v>421.5</v>
      </c>
      <c r="P479" s="57" t="str">
        <f>IFERROR( VLOOKUP($G479,Liga16_1!$B:$Q,16,0), "")</f>
        <v/>
      </c>
      <c r="Q479" s="58">
        <f t="shared" si="48"/>
        <v>421.5</v>
      </c>
      <c r="R479" s="59">
        <f t="shared" si="49"/>
        <v>421.5</v>
      </c>
      <c r="S479" s="60" t="s">
        <v>216</v>
      </c>
      <c r="T479" s="61" t="s">
        <v>216</v>
      </c>
      <c r="U479" s="61" t="s">
        <v>216</v>
      </c>
      <c r="V479" s="61" t="s">
        <v>216</v>
      </c>
      <c r="W479" s="61" t="s">
        <v>216</v>
      </c>
      <c r="X479" s="61" t="s">
        <v>216</v>
      </c>
      <c r="Y479" s="61" t="s">
        <v>216</v>
      </c>
      <c r="Z479" s="61" t="s">
        <v>216</v>
      </c>
      <c r="AA479" s="61" t="s">
        <v>216</v>
      </c>
      <c r="AB479" s="62" t="s">
        <v>216</v>
      </c>
      <c r="AC479" s="63"/>
      <c r="AD479" s="62" t="s">
        <v>216</v>
      </c>
      <c r="AE479" s="62" t="s">
        <v>216</v>
      </c>
      <c r="AF479" s="67" t="s">
        <v>216</v>
      </c>
      <c r="AG479" s="62" t="s">
        <v>216</v>
      </c>
      <c r="AH479" s="62" t="s">
        <v>216</v>
      </c>
      <c r="AI479" s="62" t="s">
        <v>216</v>
      </c>
      <c r="AJ479" s="62" t="s">
        <v>216</v>
      </c>
      <c r="AK479" s="62" t="s">
        <v>216</v>
      </c>
      <c r="AL479" s="62" t="s">
        <v>216</v>
      </c>
      <c r="AM479" s="62" t="s">
        <v>216</v>
      </c>
      <c r="AN479" s="62" t="s">
        <v>216</v>
      </c>
      <c r="AO479" s="63" t="s">
        <v>216</v>
      </c>
    </row>
    <row r="480" spans="1:41">
      <c r="A480" s="48">
        <f t="shared" si="45"/>
        <v>478</v>
      </c>
      <c r="B480" s="49">
        <v>502</v>
      </c>
      <c r="C480" s="50">
        <f t="shared" si="46"/>
        <v>24</v>
      </c>
      <c r="D480" s="49">
        <f>COUNTIF($L$3:$L480,$L480)</f>
        <v>58</v>
      </c>
      <c r="E480" s="51">
        <v>58</v>
      </c>
      <c r="F480" s="50" t="str">
        <f t="shared" si="47"/>
        <v>=</v>
      </c>
      <c r="G480" s="52" t="s">
        <v>434</v>
      </c>
      <c r="H480" s="53" t="s">
        <v>1234</v>
      </c>
      <c r="I480" s="53" t="s">
        <v>1194</v>
      </c>
      <c r="J480" s="53" t="s">
        <v>1122</v>
      </c>
      <c r="K480" s="54">
        <v>1996</v>
      </c>
      <c r="L480" s="64" t="s">
        <v>228</v>
      </c>
      <c r="M480" s="55" t="s">
        <v>52</v>
      </c>
      <c r="N480" s="56">
        <v>3</v>
      </c>
      <c r="O480" s="57"/>
      <c r="P480" s="57" t="str">
        <f>IFERROR( VLOOKUP($G480,Liga16_1!$B:$Q,16,0), "")</f>
        <v/>
      </c>
      <c r="Q480" s="58">
        <f t="shared" ca="1" si="48"/>
        <v>421</v>
      </c>
      <c r="R480" s="59">
        <v>400</v>
      </c>
      <c r="S480" s="60" t="s">
        <v>216</v>
      </c>
      <c r="T480" s="61" t="s">
        <v>216</v>
      </c>
      <c r="U480" s="61" t="s">
        <v>216</v>
      </c>
      <c r="V480" s="61" t="s">
        <v>216</v>
      </c>
      <c r="W480" s="61" t="s">
        <v>216</v>
      </c>
      <c r="X480" s="61"/>
      <c r="Y480" s="61"/>
      <c r="Z480" s="61"/>
      <c r="AA480" s="61"/>
      <c r="AB480" s="62">
        <v>21</v>
      </c>
      <c r="AC480" s="63"/>
      <c r="AD480" s="62" t="str">
        <f ca="1" xml:space="preserve"> IF(AND(
IFERROR( COUNTIF(  INDIRECT(CONCATENATE("[CampeonatosGallegos_2017.xlsx]",AD$2,"M","!$S:$S")),  $G480), 0)=0,
IFERROR( COUNTIF(  INDIRECT(CONCATENATE("[CampeonatosGallegos_2017.xlsx]",AD$2,"M","!$V:$V")),  $G480), 0)=0,
IFERROR( COUNTIF(  INDIRECT(CONCATENATE("[CampeonatosGallegos_2017.xlsx]",AD$2,"F","!$S:$S")),  $G480), 0)=0,
IFERROR( COUNTIF(  INDIRECT(CONCATENATE("[CampeonatosGallegos_2017.xlsx]",AD$2,"F","!$V:$V")),  $G480), 0)=0
), "",
IFERROR( HLOOKUP(CONCATENATE(AD$2,"F"),#REF!,ROW($G480)-1,0),0) +
IFERROR( HLOOKUP(CONCATENATE(AD$2,"F_FF"),#REF!,ROW($G480)-1,0),0) +
IFERROR( HLOOKUP(CONCATENATE(AD$2,"M"),#REF!,ROW($G480)-1,0),0) +
IFERROR( HLOOKUP(CONCATENATE(AD$2,"M_FF"),#REF!,ROW($G480)-1,0),0)
+25)</f>
        <v/>
      </c>
      <c r="AE480" s="62" t="str">
        <f ca="1" xml:space="preserve"> IF(AND(
IFERROR( COUNTIF(  INDIRECT(CONCATENATE("[CampeonatosGallegos_2017.xlsx]",AE$2,"M","!$S:$S")),  $G480), 0)=0,
IFERROR( COUNTIF(  INDIRECT(CONCATENATE("[CampeonatosGallegos_2017.xlsx]",AE$2,"M","!$V:$V")),  $G480), 0)=0,
IFERROR( COUNTIF(  INDIRECT(CONCATENATE("[CampeonatosGallegos_2017.xlsx]",AE$2,"F","!$S:$S")),  $G480), 0)=0,
IFERROR( COUNTIF(  INDIRECT(CONCATENATE("[CampeonatosGallegos_2017.xlsx]",AE$2,"F","!$V:$V")),  $G480), 0)=0
), "",
IFERROR( HLOOKUP(CONCATENATE(AE$2,"F"),#REF!,ROW($G480)-1,0),0) +
IFERROR( HLOOKUP(CONCATENATE(AE$2,"F_FF"),#REF!,ROW($G480)-1,0),0) +
IFERROR( HLOOKUP(CONCATENATE(AE$2,"M"),#REF!,ROW($G480)-1,0),0) +
IFERROR( HLOOKUP(CONCATENATE(AE$2,"M_FF"),#REF!,ROW($G480)-1,0),0)
+25)</f>
        <v/>
      </c>
      <c r="AF480" s="67" t="str">
        <f ca="1" xml:space="preserve"> IF(AND(
IFERROR( COUNTIF(  INDIRECT(CONCATENATE("[CampeonatosGallegos_2017.xlsx]",AF$2,"M","!$S:$S")),  $G480), 0)=0,
IFERROR( COUNTIF(  INDIRECT(CONCATENATE("[CampeonatosGallegos_2017.xlsx]",AF$2,"M","!$V:$V")),  $G480), 0)=0,
IFERROR( COUNTIF(  INDIRECT(CONCATENATE("[CampeonatosGallegos_2017.xlsx]",AF$2,"F","!$S:$S")),  $G480), 0)=0,
IFERROR( COUNTIF(  INDIRECT(CONCATENATE("[CampeonatosGallegos_2017.xlsx]",AF$2,"F","!$V:$V")),  $G480), 0)=0
), "",
IFERROR( HLOOKUP(CONCATENATE(AF$2,"F"),#REF!,ROW($G480)-1,0),0) +
IFERROR( HLOOKUP(CONCATENATE(AF$2,"F_FF"),#REF!,ROW($G480)-1,0),0) +
IFERROR( HLOOKUP(CONCATENATE(AF$2,"M"),#REF!,ROW($G480)-1,0),0) +
IFERROR( HLOOKUP(CONCATENATE(AF$2,"M_FF"),#REF!,ROW($G480)-1,0),0)
+25)</f>
        <v/>
      </c>
      <c r="AG480" s="62" t="str">
        <f ca="1" xml:space="preserve"> IF(AND(
IFERROR( COUNTIF(  INDIRECT(CONCATENATE("[CampeonatosGallegos_2017.xlsx]",AG$2,"M","!$S:$S")),  $G480), 0)=0,
IFERROR( COUNTIF(  INDIRECT(CONCATENATE("[CampeonatosGallegos_2017.xlsx]",AG$2,"M","!$V:$V")),  $G480), 0)=0,
IFERROR( COUNTIF(  INDIRECT(CONCATENATE("[CampeonatosGallegos_2017.xlsx]",AG$2,"F","!$S:$S")),  $G480), 0)=0,
IFERROR( COUNTIF(  INDIRECT(CONCATENATE("[CampeonatosGallegos_2017.xlsx]",AG$2,"F","!$V:$V")),  $G480), 0)=0
), "",
IFERROR( HLOOKUP(CONCATENATE(AG$2,"F"),#REF!,ROW($G480)-1,0),0) +
IFERROR( HLOOKUP(CONCATENATE(AG$2,"F_FF"),#REF!,ROW($G480)-1,0),0) +
IFERROR( HLOOKUP(CONCATENATE(AG$2,"M"),#REF!,ROW($G480)-1,0),0) +
IFERROR( HLOOKUP(CONCATENATE(AG$2,"M_FF"),#REF!,ROW($G480)-1,0),0)
+25)</f>
        <v/>
      </c>
      <c r="AH480" s="62" t="str">
        <f ca="1" xml:space="preserve"> IF(AND(
IFERROR( COUNTIF(  INDIRECT(CONCATENATE("[CampeonatosGallegos_2017.xlsx]",AH$2,"M","!$S:$S")),  $G480), 0)=0,
IFERROR( COUNTIF(  INDIRECT(CONCATENATE("[CampeonatosGallegos_2017.xlsx]",AH$2,"M","!$V:$V")),  $G480), 0)=0,
IFERROR( COUNTIF(  INDIRECT(CONCATENATE("[CampeonatosGallegos_2017.xlsx]",AH$2,"F","!$S:$S")),  $G480), 0)=0,
IFERROR( COUNTIF(  INDIRECT(CONCATENATE("[CampeonatosGallegos_2017.xlsx]",AH$2,"F","!$V:$V")),  $G480), 0)=0
), "",
IFERROR( HLOOKUP(CONCATENATE(AH$2,"F"),#REF!,ROW($G480)-1,0),0) +
IFERROR( HLOOKUP(CONCATENATE(AH$2,"F_FF"),#REF!,ROW($G480)-1,0),0) +
IFERROR( HLOOKUP(CONCATENATE(AH$2,"M"),#REF!,ROW($G480)-1,0),0) +
IFERROR( HLOOKUP(CONCATENATE(AH$2,"M_FF"),#REF!,ROW($G480)-1,0),0)
+25)</f>
        <v/>
      </c>
      <c r="AI480" s="62" t="str">
        <f ca="1" xml:space="preserve"> IF(AND(
IFERROR( COUNTIF(  INDIRECT(CONCATENATE("[CampeonatosGallegos_2017.xlsx]",AI$2,"M","!$S:$S")),  $G480), 0)=0,
IFERROR( COUNTIF(  INDIRECT(CONCATENATE("[CampeonatosGallegos_2017.xlsx]",AI$2,"M","!$V:$V")),  $G480), 0)=0,
IFERROR( COUNTIF(  INDIRECT(CONCATENATE("[CampeonatosGallegos_2017.xlsx]",AI$2,"F","!$S:$S")),  $G480), 0)=0,
IFERROR( COUNTIF(  INDIRECT(CONCATENATE("[CampeonatosGallegos_2017.xlsx]",AI$2,"F","!$V:$V")),  $G480), 0)=0
), "",
IFERROR( HLOOKUP(CONCATENATE(AI$2,"F"),#REF!,ROW($G480)-1,0),0) +
IFERROR( HLOOKUP(CONCATENATE(AI$2,"F_FF"),#REF!,ROW($G480)-1,0),0) +
IFERROR( HLOOKUP(CONCATENATE(AI$2,"M"),#REF!,ROW($G480)-1,0),0) +
IFERROR( HLOOKUP(CONCATENATE(AI$2,"M_FF"),#REF!,ROW($G480)-1,0),0)
+25)</f>
        <v/>
      </c>
      <c r="AJ480" s="62" t="str">
        <f ca="1" xml:space="preserve"> IF(AND(
IFERROR( COUNTIF(  INDIRECT(CONCATENATE("[CampeonatosGallegos_2017.xlsx]",AJ$2,"M","!$S:$S")),  $G480), 0)=0,
IFERROR( COUNTIF(  INDIRECT(CONCATENATE("[CampeonatosGallegos_2017.xlsx]",AJ$2,"M","!$V:$V")),  $G480), 0)=0,
IFERROR( COUNTIF(  INDIRECT(CONCATENATE("[CampeonatosGallegos_2017.xlsx]",AJ$2,"F","!$S:$S")),  $G480), 0)=0,
IFERROR( COUNTIF(  INDIRECT(CONCATENATE("[CampeonatosGallegos_2017.xlsx]",AJ$2,"F","!$V:$V")),  $G480), 0)=0
), "",
IFERROR( HLOOKUP(CONCATENATE(AJ$2,"F"),#REF!,ROW($G480)-1,0),0) +
IFERROR( HLOOKUP(CONCATENATE(AJ$2,"F_FF"),#REF!,ROW($G480)-1,0),0) +
IFERROR( HLOOKUP(CONCATENATE(AJ$2,"M"),#REF!,ROW($G480)-1,0),0) +
IFERROR( HLOOKUP(CONCATENATE(AJ$2,"M_FF"),#REF!,ROW($G480)-1,0),0)
+25)</f>
        <v/>
      </c>
      <c r="AK480" s="62" t="str">
        <f ca="1" xml:space="preserve"> IF(AND(
IFERROR( COUNTIF(  INDIRECT(CONCATENATE("[CampeonatosGallegos_2017.xlsx]",AK$2,"M","!$S:$S")),  $G480), 0)=0,
IFERROR( COUNTIF(  INDIRECT(CONCATENATE("[CampeonatosGallegos_2017.xlsx]",AK$2,"M","!$V:$V")),  $G480), 0)=0,
IFERROR( COUNTIF(  INDIRECT(CONCATENATE("[CampeonatosGallegos_2017.xlsx]",AK$2,"F","!$S:$S")),  $G480), 0)=0,
IFERROR( COUNTIF(  INDIRECT(CONCATENATE("[CampeonatosGallegos_2017.xlsx]",AK$2,"F","!$V:$V")),  $G480), 0)=0
), "",
IFERROR( HLOOKUP(CONCATENATE(AK$2,"F"),#REF!,ROW($G480)-1,0),0) +
IFERROR( HLOOKUP(CONCATENATE(AK$2,"F_FF"),#REF!,ROW($G480)-1,0),0) +
IFERROR( HLOOKUP(CONCATENATE(AK$2,"M"),#REF!,ROW($G480)-1,0),0) +
IFERROR( HLOOKUP(CONCATENATE(AK$2,"M_FF"),#REF!,ROW($G480)-1,0),0)
+25)</f>
        <v/>
      </c>
      <c r="AL480" s="62" t="str">
        <f ca="1" xml:space="preserve"> IF(AND(
IFERROR( COUNTIF(  INDIRECT(CONCATENATE("[CampeonatosGallegos_2017.xlsx]",AL$2,"M","!$S:$S")),  $G480), 0)=0,
IFERROR( COUNTIF(  INDIRECT(CONCATENATE("[CampeonatosGallegos_2017.xlsx]",AL$2,"M","!$V:$V")),  $G480), 0)=0,
IFERROR( COUNTIF(  INDIRECT(CONCATENATE("[CampeonatosGallegos_2017.xlsx]",AL$2,"F","!$S:$S")),  $G480), 0)=0,
IFERROR( COUNTIF(  INDIRECT(CONCATENATE("[CampeonatosGallegos_2017.xlsx]",AL$2,"F","!$V:$V")),  $G480), 0)=0
), "",
IFERROR( HLOOKUP(CONCATENATE(AL$2,"F"),#REF!,ROW($G480)-1,0),0) +
IFERROR( HLOOKUP(CONCATENATE(AL$2,"F_FF"),#REF!,ROW($G480)-1,0),0) +
IFERROR( HLOOKUP(CONCATENATE(AL$2,"M"),#REF!,ROW($G480)-1,0),0) +
IFERROR( HLOOKUP(CONCATENATE(AL$2,"M_FF"),#REF!,ROW($G480)-1,0),0)
+25)</f>
        <v/>
      </c>
      <c r="AM480" s="62" t="str">
        <f ca="1" xml:space="preserve"> IF(AND(
IFERROR( COUNTIF(  INDIRECT(CONCATENATE("[CampeonatosGallegos_2017.xlsx]",AM$2,"M","!$S:$S")),  $G480), 0)=0,
IFERROR( COUNTIF(  INDIRECT(CONCATENATE("[CampeonatosGallegos_2017.xlsx]",AM$2,"M","!$V:$V")),  $G480), 0)=0,
IFERROR( COUNTIF(  INDIRECT(CONCATENATE("[CampeonatosGallegos_2017.xlsx]",AM$2,"F","!$S:$S")),  $G480), 0)=0,
IFERROR( COUNTIF(  INDIRECT(CONCATENATE("[CampeonatosGallegos_2017.xlsx]",AM$2,"F","!$V:$V")),  $G480), 0)=0
), "",
IFERROR( HLOOKUP(CONCATENATE(AM$2,"F"),#REF!,ROW($G480)-1,0),0) +
IFERROR( HLOOKUP(CONCATENATE(AM$2,"F_FF"),#REF!,ROW($G480)-1,0),0) +
IFERROR( HLOOKUP(CONCATENATE(AM$2,"M"),#REF!,ROW($G480)-1,0),0) +
IFERROR( HLOOKUP(CONCATENATE(AM$2,"M_FF"),#REF!,ROW($G480)-1,0),0)
+25)</f>
        <v/>
      </c>
      <c r="AN480" s="62" t="str">
        <f ca="1" xml:space="preserve"> IF(AND(
IFERROR( COUNTIF(  INDIRECT(CONCATENATE("[CampeonatosGallegos_2017.xlsx]",AN$2,"M","!$S:$S")),  $G480), 0)=0,
IFERROR( COUNTIF(  INDIRECT(CONCATENATE("[CampeonatosGallegos_2017.xlsx]",AN$2,"M","!$V:$V")),  $G480), 0)=0,
IFERROR( COUNTIF(  INDIRECT(CONCATENATE("[CampeonatosGallegos_2017.xlsx]",AN$2,"F","!$S:$S")),  $G480), 0)=0,
IFERROR( COUNTIF(  INDIRECT(CONCATENATE("[CampeonatosGallegos_2017.xlsx]",AN$2,"F","!$V:$V")),  $G480), 0)=0
), "",
IFERROR( HLOOKUP(CONCATENATE(AN$2,"F"),#REF!,ROW($G480)-1,0),0) +
IFERROR( HLOOKUP(CONCATENATE(AN$2,"F_FF"),#REF!,ROW($G480)-1,0),0) +
IFERROR( HLOOKUP(CONCATENATE(AN$2,"M"),#REF!,ROW($G480)-1,0),0) +
IFERROR( HLOOKUP(CONCATENATE(AN$2,"M_FF"),#REF!,ROW($G480)-1,0),0)
+25)</f>
        <v/>
      </c>
      <c r="AO480" s="63" t="str">
        <f ca="1" xml:space="preserve"> IF(AND(
IFERROR( COUNTIF(  INDIRECT(CONCATENATE("[CampeonatosGallegos_2017.xlsx]",AO$2,"M","!$S:$S")),  $G480), 0)=0,
IFERROR( COUNTIF(  INDIRECT(CONCATENATE("[CampeonatosGallegos_2017.xlsx]",AO$2,"M","!$V:$V")),  $G480), 0)=0,
IFERROR( COUNTIF(  INDIRECT(CONCATENATE("[CampeonatosGallegos_2017.xlsx]",AO$2,"F","!$S:$S")),  $G480), 0)=0,
IFERROR( COUNTIF(  INDIRECT(CONCATENATE("[CampeonatosGallegos_2017.xlsx]",AO$2,"F","!$V:$V")),  $G480), 0)=0
), "",
IFERROR( HLOOKUP(CONCATENATE(AO$2,"F"),#REF!,ROW($G480)-1,0),0) +
IFERROR( HLOOKUP(CONCATENATE(AO$2,"F_FF"),#REF!,ROW($G480)-1,0),0) +
IFERROR( HLOOKUP(CONCATENATE(AO$2,"M"),#REF!,ROW($G480)-1,0),0) +
IFERROR( HLOOKUP(CONCATENATE(AO$2,"M_FF"),#REF!,ROW($G480)-1,0),0)
+25)</f>
        <v/>
      </c>
    </row>
    <row r="481" spans="1:41">
      <c r="A481" s="48">
        <f t="shared" si="45"/>
        <v>479</v>
      </c>
      <c r="B481" s="49">
        <v>477</v>
      </c>
      <c r="C481" s="50">
        <f t="shared" si="46"/>
        <v>-2</v>
      </c>
      <c r="D481" s="49">
        <f>COUNTIF($L$3:$L481,$L481)</f>
        <v>57</v>
      </c>
      <c r="E481" s="51">
        <v>57</v>
      </c>
      <c r="F481" s="50" t="str">
        <f t="shared" si="47"/>
        <v>=</v>
      </c>
      <c r="G481" s="52">
        <v>23288</v>
      </c>
      <c r="H481" s="53" t="s">
        <v>693</v>
      </c>
      <c r="I481" s="53" t="s">
        <v>1136</v>
      </c>
      <c r="J481" s="53" t="s">
        <v>1107</v>
      </c>
      <c r="K481" s="54">
        <v>1971</v>
      </c>
      <c r="L481" s="64" t="s">
        <v>232</v>
      </c>
      <c r="M481" s="55" t="s">
        <v>52</v>
      </c>
      <c r="N481" s="56">
        <v>3</v>
      </c>
      <c r="O481" s="57">
        <v>420</v>
      </c>
      <c r="P481" s="57" t="str">
        <f>IFERROR( VLOOKUP($G481,Liga16_1!$B:$Q,16,0), "")</f>
        <v/>
      </c>
      <c r="Q481" s="58">
        <f t="shared" si="48"/>
        <v>420</v>
      </c>
      <c r="R481" s="59">
        <f t="shared" ref="R481:R486" si="50">AVERAGE(O481:P481)</f>
        <v>420</v>
      </c>
      <c r="S481" s="60" t="s">
        <v>216</v>
      </c>
      <c r="T481" s="61" t="s">
        <v>216</v>
      </c>
      <c r="U481" s="61" t="s">
        <v>216</v>
      </c>
      <c r="V481" s="61">
        <v>-10</v>
      </c>
      <c r="W481" s="61" t="s">
        <v>216</v>
      </c>
      <c r="X481" s="61" t="s">
        <v>216</v>
      </c>
      <c r="Y481" s="61" t="s">
        <v>216</v>
      </c>
      <c r="Z481" s="61" t="s">
        <v>216</v>
      </c>
      <c r="AA481" s="61">
        <v>35</v>
      </c>
      <c r="AB481" s="62" t="s">
        <v>216</v>
      </c>
      <c r="AC481" s="63"/>
      <c r="AD481" s="62" t="s">
        <v>216</v>
      </c>
      <c r="AE481" s="62" t="s">
        <v>216</v>
      </c>
      <c r="AF481" s="67" t="s">
        <v>216</v>
      </c>
      <c r="AG481" s="62" t="s">
        <v>216</v>
      </c>
      <c r="AH481" s="62" t="s">
        <v>216</v>
      </c>
      <c r="AI481" s="62" t="s">
        <v>216</v>
      </c>
      <c r="AJ481" s="62" t="s">
        <v>216</v>
      </c>
      <c r="AK481" s="62" t="s">
        <v>216</v>
      </c>
      <c r="AL481" s="62" t="s">
        <v>216</v>
      </c>
      <c r="AM481" s="62" t="s">
        <v>216</v>
      </c>
      <c r="AN481" s="62" t="s">
        <v>216</v>
      </c>
      <c r="AO481" s="63" t="s">
        <v>216</v>
      </c>
    </row>
    <row r="482" spans="1:41">
      <c r="A482" s="48">
        <f t="shared" si="45"/>
        <v>480</v>
      </c>
      <c r="B482" s="49">
        <v>478</v>
      </c>
      <c r="C482" s="50">
        <f t="shared" si="46"/>
        <v>-2</v>
      </c>
      <c r="D482" s="49">
        <f>COUNTIF($L$3:$L482,$L482)</f>
        <v>28</v>
      </c>
      <c r="E482" s="51">
        <v>28</v>
      </c>
      <c r="F482" s="50" t="str">
        <f t="shared" si="47"/>
        <v>=</v>
      </c>
      <c r="G482" s="52" t="s">
        <v>24</v>
      </c>
      <c r="H482" s="53" t="s">
        <v>1235</v>
      </c>
      <c r="I482" s="53" t="s">
        <v>1121</v>
      </c>
      <c r="J482" s="53" t="s">
        <v>1122</v>
      </c>
      <c r="K482" s="54">
        <v>2003</v>
      </c>
      <c r="L482" s="64" t="s">
        <v>224</v>
      </c>
      <c r="M482" s="55" t="s">
        <v>52</v>
      </c>
      <c r="N482" s="56">
        <v>3</v>
      </c>
      <c r="O482" s="57">
        <v>419</v>
      </c>
      <c r="P482" s="57" t="str">
        <f>IFERROR( VLOOKUP($G482,Liga16_1!$B:$Q,16,0), "")</f>
        <v/>
      </c>
      <c r="Q482" s="58">
        <f t="shared" si="48"/>
        <v>419</v>
      </c>
      <c r="R482" s="59">
        <f t="shared" si="50"/>
        <v>419</v>
      </c>
      <c r="S482" s="60" t="s">
        <v>216</v>
      </c>
      <c r="T482" s="61" t="s">
        <v>216</v>
      </c>
      <c r="U482" s="61" t="s">
        <v>216</v>
      </c>
      <c r="V482" s="61" t="s">
        <v>216</v>
      </c>
      <c r="W482" s="61" t="s">
        <v>216</v>
      </c>
      <c r="X482" s="61" t="s">
        <v>216</v>
      </c>
      <c r="Y482" s="61">
        <v>3</v>
      </c>
      <c r="Z482" s="61" t="s">
        <v>216</v>
      </c>
      <c r="AA482" s="61" t="s">
        <v>216</v>
      </c>
      <c r="AB482" s="62" t="s">
        <v>216</v>
      </c>
      <c r="AC482" s="63"/>
      <c r="AD482" s="62" t="s">
        <v>216</v>
      </c>
      <c r="AE482" s="62" t="s">
        <v>216</v>
      </c>
      <c r="AF482" s="67" t="s">
        <v>216</v>
      </c>
      <c r="AG482" s="62" t="s">
        <v>216</v>
      </c>
      <c r="AH482" s="62" t="s">
        <v>216</v>
      </c>
      <c r="AI482" s="62" t="s">
        <v>216</v>
      </c>
      <c r="AJ482" s="62" t="s">
        <v>216</v>
      </c>
      <c r="AK482" s="62" t="s">
        <v>216</v>
      </c>
      <c r="AL482" s="62" t="s">
        <v>216</v>
      </c>
      <c r="AM482" s="62" t="s">
        <v>216</v>
      </c>
      <c r="AN482" s="62" t="s">
        <v>216</v>
      </c>
      <c r="AO482" s="63" t="s">
        <v>216</v>
      </c>
    </row>
    <row r="483" spans="1:41">
      <c r="A483" s="48">
        <f t="shared" si="45"/>
        <v>481</v>
      </c>
      <c r="B483" s="49">
        <v>479</v>
      </c>
      <c r="C483" s="50">
        <f t="shared" si="46"/>
        <v>-2</v>
      </c>
      <c r="D483" s="49">
        <f>COUNTIF($L$3:$L483,$L483)</f>
        <v>29</v>
      </c>
      <c r="E483" s="51">
        <v>29</v>
      </c>
      <c r="F483" s="50" t="str">
        <f t="shared" si="47"/>
        <v>=</v>
      </c>
      <c r="G483" s="52" t="s">
        <v>36</v>
      </c>
      <c r="H483" s="53" t="s">
        <v>1236</v>
      </c>
      <c r="I483" s="53" t="s">
        <v>1121</v>
      </c>
      <c r="J483" s="53" t="s">
        <v>1122</v>
      </c>
      <c r="K483" s="54">
        <v>2003</v>
      </c>
      <c r="L483" s="64" t="s">
        <v>224</v>
      </c>
      <c r="M483" s="55" t="s">
        <v>52</v>
      </c>
      <c r="N483" s="56">
        <v>3</v>
      </c>
      <c r="O483" s="57">
        <v>419</v>
      </c>
      <c r="P483" s="57" t="str">
        <f>IFERROR( VLOOKUP($G483,Liga16_1!$B:$Q,16,0), "")</f>
        <v/>
      </c>
      <c r="Q483" s="58">
        <f t="shared" si="48"/>
        <v>419</v>
      </c>
      <c r="R483" s="59">
        <f t="shared" si="50"/>
        <v>419</v>
      </c>
      <c r="S483" s="60" t="s">
        <v>216</v>
      </c>
      <c r="T483" s="61" t="s">
        <v>216</v>
      </c>
      <c r="U483" s="61" t="s">
        <v>216</v>
      </c>
      <c r="V483" s="61" t="s">
        <v>216</v>
      </c>
      <c r="W483" s="61" t="s">
        <v>216</v>
      </c>
      <c r="X483" s="61" t="s">
        <v>216</v>
      </c>
      <c r="Y483" s="61">
        <v>-2</v>
      </c>
      <c r="Z483" s="61" t="s">
        <v>216</v>
      </c>
      <c r="AA483" s="61" t="s">
        <v>216</v>
      </c>
      <c r="AB483" s="62" t="s">
        <v>216</v>
      </c>
      <c r="AC483" s="63"/>
      <c r="AD483" s="62" t="s">
        <v>216</v>
      </c>
      <c r="AE483" s="62" t="s">
        <v>216</v>
      </c>
      <c r="AF483" s="67" t="s">
        <v>216</v>
      </c>
      <c r="AG483" s="62" t="s">
        <v>216</v>
      </c>
      <c r="AH483" s="62" t="s">
        <v>216</v>
      </c>
      <c r="AI483" s="62" t="s">
        <v>216</v>
      </c>
      <c r="AJ483" s="62" t="s">
        <v>216</v>
      </c>
      <c r="AK483" s="62" t="s">
        <v>216</v>
      </c>
      <c r="AL483" s="62" t="s">
        <v>216</v>
      </c>
      <c r="AM483" s="62" t="s">
        <v>216</v>
      </c>
      <c r="AN483" s="62" t="s">
        <v>216</v>
      </c>
      <c r="AO483" s="63" t="s">
        <v>216</v>
      </c>
    </row>
    <row r="484" spans="1:41">
      <c r="A484" s="48">
        <f t="shared" si="45"/>
        <v>482</v>
      </c>
      <c r="B484" s="49">
        <v>480</v>
      </c>
      <c r="C484" s="50">
        <f t="shared" si="46"/>
        <v>-2</v>
      </c>
      <c r="D484" s="49">
        <f>COUNTIF($L$3:$L484,$L484)</f>
        <v>68</v>
      </c>
      <c r="E484" s="51">
        <v>68</v>
      </c>
      <c r="F484" s="50" t="str">
        <f t="shared" si="47"/>
        <v>=</v>
      </c>
      <c r="G484" s="52">
        <v>15605</v>
      </c>
      <c r="H484" s="53" t="s">
        <v>1237</v>
      </c>
      <c r="I484" s="53" t="s">
        <v>1109</v>
      </c>
      <c r="J484" s="53" t="s">
        <v>1107</v>
      </c>
      <c r="K484" s="54">
        <v>1965</v>
      </c>
      <c r="L484" s="64" t="s">
        <v>234</v>
      </c>
      <c r="M484" s="55" t="s">
        <v>52</v>
      </c>
      <c r="N484" s="56">
        <v>3</v>
      </c>
      <c r="O484" s="57">
        <v>419</v>
      </c>
      <c r="P484" s="57" t="str">
        <f>IFERROR( VLOOKUP($G484,Liga16_1!$B:$Q,16,0), "")</f>
        <v/>
      </c>
      <c r="Q484" s="58">
        <f t="shared" si="48"/>
        <v>419</v>
      </c>
      <c r="R484" s="59">
        <f t="shared" si="50"/>
        <v>419</v>
      </c>
      <c r="S484" s="60" t="s">
        <v>216</v>
      </c>
      <c r="T484" s="61" t="s">
        <v>216</v>
      </c>
      <c r="U484" s="61">
        <v>-32</v>
      </c>
      <c r="V484" s="61" t="s">
        <v>216</v>
      </c>
      <c r="W484" s="61">
        <v>-43</v>
      </c>
      <c r="X484" s="61" t="s">
        <v>216</v>
      </c>
      <c r="Y484" s="61" t="s">
        <v>216</v>
      </c>
      <c r="Z484" s="61" t="s">
        <v>216</v>
      </c>
      <c r="AA484" s="61" t="s">
        <v>216</v>
      </c>
      <c r="AB484" s="62" t="s">
        <v>216</v>
      </c>
      <c r="AC484" s="63"/>
      <c r="AD484" s="62" t="s">
        <v>216</v>
      </c>
      <c r="AE484" s="62" t="s">
        <v>216</v>
      </c>
      <c r="AF484" s="67" t="s">
        <v>216</v>
      </c>
      <c r="AG484" s="62" t="s">
        <v>216</v>
      </c>
      <c r="AH484" s="62" t="s">
        <v>216</v>
      </c>
      <c r="AI484" s="62" t="s">
        <v>216</v>
      </c>
      <c r="AJ484" s="62" t="s">
        <v>216</v>
      </c>
      <c r="AK484" s="62" t="s">
        <v>216</v>
      </c>
      <c r="AL484" s="62" t="s">
        <v>216</v>
      </c>
      <c r="AM484" s="62" t="s">
        <v>216</v>
      </c>
      <c r="AN484" s="62" t="s">
        <v>216</v>
      </c>
      <c r="AO484" s="63" t="s">
        <v>216</v>
      </c>
    </row>
    <row r="485" spans="1:41">
      <c r="A485" s="48">
        <f t="shared" si="45"/>
        <v>483</v>
      </c>
      <c r="B485" s="49">
        <v>484</v>
      </c>
      <c r="C485" s="50">
        <f t="shared" si="46"/>
        <v>1</v>
      </c>
      <c r="D485" s="49">
        <f>COUNTIF($L$3:$L485,$L485)</f>
        <v>89</v>
      </c>
      <c r="E485" s="51">
        <v>89</v>
      </c>
      <c r="F485" s="50" t="str">
        <f t="shared" si="47"/>
        <v>=</v>
      </c>
      <c r="G485" s="52">
        <v>23278</v>
      </c>
      <c r="H485" s="53" t="s">
        <v>508</v>
      </c>
      <c r="I485" s="53" t="s">
        <v>1152</v>
      </c>
      <c r="J485" s="53" t="s">
        <v>1107</v>
      </c>
      <c r="K485" s="54">
        <v>1988</v>
      </c>
      <c r="L485" s="64" t="s">
        <v>230</v>
      </c>
      <c r="M485" s="55" t="s">
        <v>52</v>
      </c>
      <c r="N485" s="56">
        <v>3</v>
      </c>
      <c r="O485" s="57">
        <v>449.5</v>
      </c>
      <c r="P485" s="57">
        <f>IFERROR( VLOOKUP($G485,Liga16_1!$B:$Q,16,0), "")</f>
        <v>384</v>
      </c>
      <c r="Q485" s="58">
        <f t="shared" si="48"/>
        <v>418.75</v>
      </c>
      <c r="R485" s="59">
        <f t="shared" si="50"/>
        <v>416.75</v>
      </c>
      <c r="S485" s="60" t="s">
        <v>216</v>
      </c>
      <c r="T485" s="61" t="s">
        <v>216</v>
      </c>
      <c r="U485" s="61" t="s">
        <v>216</v>
      </c>
      <c r="V485" s="61" t="s">
        <v>216</v>
      </c>
      <c r="W485" s="61" t="s">
        <v>216</v>
      </c>
      <c r="X485" s="61" t="s">
        <v>216</v>
      </c>
      <c r="Y485" s="61" t="s">
        <v>216</v>
      </c>
      <c r="Z485" s="61" t="s">
        <v>216</v>
      </c>
      <c r="AA485" s="61">
        <v>-13</v>
      </c>
      <c r="AB485" s="62">
        <v>2</v>
      </c>
      <c r="AC485" s="63"/>
      <c r="AD485" s="62" t="s">
        <v>216</v>
      </c>
      <c r="AE485" s="62" t="s">
        <v>216</v>
      </c>
      <c r="AF485" s="67" t="s">
        <v>216</v>
      </c>
      <c r="AG485" s="62" t="s">
        <v>216</v>
      </c>
      <c r="AH485" s="62" t="s">
        <v>216</v>
      </c>
      <c r="AI485" s="62" t="s">
        <v>216</v>
      </c>
      <c r="AJ485" s="62" t="s">
        <v>216</v>
      </c>
      <c r="AK485" s="62" t="s">
        <v>216</v>
      </c>
      <c r="AL485" s="62" t="s">
        <v>216</v>
      </c>
      <c r="AM485" s="62" t="s">
        <v>216</v>
      </c>
      <c r="AN485" s="62" t="s">
        <v>216</v>
      </c>
      <c r="AO485" s="63" t="s">
        <v>216</v>
      </c>
    </row>
    <row r="486" spans="1:41">
      <c r="A486" s="48">
        <f t="shared" si="45"/>
        <v>484</v>
      </c>
      <c r="B486" s="49">
        <v>481</v>
      </c>
      <c r="C486" s="50">
        <f t="shared" si="46"/>
        <v>-3</v>
      </c>
      <c r="D486" s="49">
        <f>COUNTIF($L$3:$L486,$L486)</f>
        <v>51</v>
      </c>
      <c r="E486" s="51">
        <v>51</v>
      </c>
      <c r="F486" s="50" t="str">
        <f t="shared" si="47"/>
        <v>=</v>
      </c>
      <c r="G486" s="52">
        <v>50065</v>
      </c>
      <c r="H486" s="53" t="s">
        <v>684</v>
      </c>
      <c r="I486" s="53" t="s">
        <v>1198</v>
      </c>
      <c r="J486" s="53" t="s">
        <v>1107</v>
      </c>
      <c r="K486" s="54">
        <v>2000</v>
      </c>
      <c r="L486" s="64" t="s">
        <v>226</v>
      </c>
      <c r="M486" s="55" t="s">
        <v>52</v>
      </c>
      <c r="N486" s="56">
        <v>3</v>
      </c>
      <c r="O486" s="57">
        <v>368.5</v>
      </c>
      <c r="P486" s="57">
        <f>IFERROR( VLOOKUP($G486,Liga16_1!$B:$Q,16,0), "")</f>
        <v>468</v>
      </c>
      <c r="Q486" s="58">
        <f t="shared" si="48"/>
        <v>418.25</v>
      </c>
      <c r="R486" s="59">
        <f t="shared" si="50"/>
        <v>418.25</v>
      </c>
      <c r="S486" s="60" t="s">
        <v>216</v>
      </c>
      <c r="T486" s="61" t="s">
        <v>216</v>
      </c>
      <c r="U486" s="61" t="s">
        <v>216</v>
      </c>
      <c r="V486" s="61" t="s">
        <v>216</v>
      </c>
      <c r="W486" s="61" t="s">
        <v>216</v>
      </c>
      <c r="X486" s="61" t="s">
        <v>216</v>
      </c>
      <c r="Y486" s="61" t="s">
        <v>216</v>
      </c>
      <c r="Z486" s="61" t="s">
        <v>216</v>
      </c>
      <c r="AA486" s="61" t="s">
        <v>216</v>
      </c>
      <c r="AB486" s="62" t="s">
        <v>216</v>
      </c>
      <c r="AC486" s="63"/>
      <c r="AD486" s="62" t="s">
        <v>216</v>
      </c>
      <c r="AE486" s="62" t="s">
        <v>216</v>
      </c>
      <c r="AF486" s="67" t="s">
        <v>216</v>
      </c>
      <c r="AG486" s="62" t="s">
        <v>216</v>
      </c>
      <c r="AH486" s="62" t="s">
        <v>216</v>
      </c>
      <c r="AI486" s="62" t="s">
        <v>216</v>
      </c>
      <c r="AJ486" s="62" t="s">
        <v>216</v>
      </c>
      <c r="AK486" s="62" t="s">
        <v>216</v>
      </c>
      <c r="AL486" s="62" t="s">
        <v>216</v>
      </c>
      <c r="AM486" s="62" t="s">
        <v>216</v>
      </c>
      <c r="AN486" s="62" t="s">
        <v>216</v>
      </c>
      <c r="AO486" s="63" t="s">
        <v>216</v>
      </c>
    </row>
    <row r="487" spans="1:41">
      <c r="A487" s="48">
        <f t="shared" si="45"/>
        <v>485</v>
      </c>
      <c r="B487" s="49">
        <v>482</v>
      </c>
      <c r="C487" s="50">
        <f t="shared" si="46"/>
        <v>-3</v>
      </c>
      <c r="D487" s="49">
        <f>COUNTIF($L$3:$L487,$L487)</f>
        <v>18</v>
      </c>
      <c r="E487" s="51">
        <v>18</v>
      </c>
      <c r="F487" s="50" t="str">
        <f t="shared" si="47"/>
        <v>=</v>
      </c>
      <c r="G487" s="52">
        <v>30</v>
      </c>
      <c r="H487" s="53" t="s">
        <v>1238</v>
      </c>
      <c r="I487" s="53" t="s">
        <v>1186</v>
      </c>
      <c r="J487" s="53" t="s">
        <v>1107</v>
      </c>
      <c r="K487" s="54">
        <v>1936</v>
      </c>
      <c r="L487" s="64" t="s">
        <v>235</v>
      </c>
      <c r="M487" s="55" t="s">
        <v>52</v>
      </c>
      <c r="N487" s="56">
        <v>3</v>
      </c>
      <c r="O487" s="57"/>
      <c r="P487" s="57" t="str">
        <f>IFERROR( VLOOKUP($G487,Liga16_1!$B:$Q,16,0), "")</f>
        <v/>
      </c>
      <c r="Q487" s="58">
        <f t="shared" si="48"/>
        <v>418</v>
      </c>
      <c r="R487" s="59">
        <v>400</v>
      </c>
      <c r="S487" s="60" t="s">
        <v>216</v>
      </c>
      <c r="T487" s="61" t="s">
        <v>216</v>
      </c>
      <c r="U487" s="61" t="s">
        <v>216</v>
      </c>
      <c r="V487" s="61" t="s">
        <v>216</v>
      </c>
      <c r="W487" s="61" t="s">
        <v>216</v>
      </c>
      <c r="X487" s="61"/>
      <c r="Y487" s="61"/>
      <c r="Z487" s="61"/>
      <c r="AA487" s="61"/>
      <c r="AB487" s="62" t="s">
        <v>216</v>
      </c>
      <c r="AC487" s="63"/>
      <c r="AD487" s="62" t="s">
        <v>216</v>
      </c>
      <c r="AE487" s="62" t="s">
        <v>216</v>
      </c>
      <c r="AF487" s="67" t="s">
        <v>216</v>
      </c>
      <c r="AG487" s="62" t="s">
        <v>216</v>
      </c>
      <c r="AH487" s="62" t="s">
        <v>216</v>
      </c>
      <c r="AI487" s="62" t="s">
        <v>216</v>
      </c>
      <c r="AJ487" s="62" t="s">
        <v>216</v>
      </c>
      <c r="AK487" s="62" t="s">
        <v>216</v>
      </c>
      <c r="AL487" s="62" t="s">
        <v>216</v>
      </c>
      <c r="AM487" s="62">
        <v>18</v>
      </c>
      <c r="AN487" s="62" t="s">
        <v>216</v>
      </c>
      <c r="AO487" s="63" t="s">
        <v>216</v>
      </c>
    </row>
    <row r="488" spans="1:41">
      <c r="A488" s="48">
        <f t="shared" si="45"/>
        <v>486</v>
      </c>
      <c r="B488" s="49">
        <v>483</v>
      </c>
      <c r="C488" s="50">
        <f t="shared" si="46"/>
        <v>-3</v>
      </c>
      <c r="D488" s="49">
        <f>COUNTIF($L$3:$L488,$L488)</f>
        <v>69</v>
      </c>
      <c r="E488" s="51">
        <v>69</v>
      </c>
      <c r="F488" s="50" t="str">
        <f t="shared" si="47"/>
        <v>=</v>
      </c>
      <c r="G488" s="52">
        <v>19958</v>
      </c>
      <c r="H488" s="53" t="s">
        <v>742</v>
      </c>
      <c r="I488" s="53" t="s">
        <v>1201</v>
      </c>
      <c r="J488" s="53" t="s">
        <v>1107</v>
      </c>
      <c r="K488" s="54">
        <v>1965</v>
      </c>
      <c r="L488" s="64" t="s">
        <v>234</v>
      </c>
      <c r="M488" s="55" t="s">
        <v>52</v>
      </c>
      <c r="N488" s="56">
        <v>3</v>
      </c>
      <c r="O488" s="57">
        <v>417</v>
      </c>
      <c r="P488" s="57">
        <f>IFERROR( VLOOKUP($G488,Liga16_1!$B:$Q,16,0), "")</f>
        <v>418</v>
      </c>
      <c r="Q488" s="58">
        <f t="shared" si="48"/>
        <v>417.5</v>
      </c>
      <c r="R488" s="59">
        <f t="shared" ref="R488:R496" si="51">AVERAGE(O488:P488)</f>
        <v>417.5</v>
      </c>
      <c r="S488" s="60" t="s">
        <v>216</v>
      </c>
      <c r="T488" s="61" t="s">
        <v>216</v>
      </c>
      <c r="U488" s="61" t="s">
        <v>216</v>
      </c>
      <c r="V488" s="61" t="s">
        <v>216</v>
      </c>
      <c r="W488" s="61" t="s">
        <v>216</v>
      </c>
      <c r="X488" s="61" t="s">
        <v>216</v>
      </c>
      <c r="Y488" s="61" t="s">
        <v>216</v>
      </c>
      <c r="Z488" s="61" t="s">
        <v>216</v>
      </c>
      <c r="AA488" s="61">
        <v>15</v>
      </c>
      <c r="AB488" s="62" t="s">
        <v>216</v>
      </c>
      <c r="AC488" s="63"/>
      <c r="AD488" s="62" t="s">
        <v>216</v>
      </c>
      <c r="AE488" s="62" t="s">
        <v>216</v>
      </c>
      <c r="AF488" s="67" t="s">
        <v>216</v>
      </c>
      <c r="AG488" s="62" t="s">
        <v>216</v>
      </c>
      <c r="AH488" s="62" t="s">
        <v>216</v>
      </c>
      <c r="AI488" s="62" t="s">
        <v>216</v>
      </c>
      <c r="AJ488" s="62" t="s">
        <v>216</v>
      </c>
      <c r="AK488" s="62" t="s">
        <v>216</v>
      </c>
      <c r="AL488" s="62" t="s">
        <v>216</v>
      </c>
      <c r="AM488" s="62" t="s">
        <v>216</v>
      </c>
      <c r="AN488" s="62" t="s">
        <v>216</v>
      </c>
      <c r="AO488" s="63" t="s">
        <v>216</v>
      </c>
    </row>
    <row r="489" spans="1:41">
      <c r="A489" s="48">
        <f t="shared" si="45"/>
        <v>487</v>
      </c>
      <c r="B489" s="49">
        <v>485</v>
      </c>
      <c r="C489" s="50">
        <f t="shared" si="46"/>
        <v>-2</v>
      </c>
      <c r="D489" s="49">
        <f>COUNTIF($L$3:$L489,$L489)</f>
        <v>90</v>
      </c>
      <c r="E489" s="51">
        <v>90</v>
      </c>
      <c r="F489" s="50" t="str">
        <f t="shared" si="47"/>
        <v>=</v>
      </c>
      <c r="G489" s="52">
        <v>11049</v>
      </c>
      <c r="H489" s="53" t="s">
        <v>1038</v>
      </c>
      <c r="I489" s="53" t="s">
        <v>1119</v>
      </c>
      <c r="J489" s="53" t="s">
        <v>1107</v>
      </c>
      <c r="K489" s="54">
        <v>1979</v>
      </c>
      <c r="L489" s="64" t="s">
        <v>230</v>
      </c>
      <c r="M489" s="55" t="s">
        <v>52</v>
      </c>
      <c r="N489" s="56">
        <v>3</v>
      </c>
      <c r="O489" s="57">
        <v>416</v>
      </c>
      <c r="P489" s="57" t="str">
        <f>IFERROR( VLOOKUP($G489,Liga16_1!$B:$Q,16,0), "")</f>
        <v/>
      </c>
      <c r="Q489" s="58">
        <f t="shared" si="48"/>
        <v>416</v>
      </c>
      <c r="R489" s="59">
        <f t="shared" si="51"/>
        <v>416</v>
      </c>
      <c r="S489" s="60" t="s">
        <v>216</v>
      </c>
      <c r="T489" s="61" t="s">
        <v>216</v>
      </c>
      <c r="U489" s="61" t="s">
        <v>216</v>
      </c>
      <c r="V489" s="61" t="s">
        <v>216</v>
      </c>
      <c r="W489" s="61" t="s">
        <v>216</v>
      </c>
      <c r="X489" s="61" t="s">
        <v>216</v>
      </c>
      <c r="Y489" s="61" t="s">
        <v>216</v>
      </c>
      <c r="Z489" s="61" t="s">
        <v>216</v>
      </c>
      <c r="AA489" s="61" t="s">
        <v>216</v>
      </c>
      <c r="AB489" s="62" t="s">
        <v>216</v>
      </c>
      <c r="AC489" s="63"/>
      <c r="AD489" s="62" t="s">
        <v>216</v>
      </c>
      <c r="AE489" s="62" t="s">
        <v>216</v>
      </c>
      <c r="AF489" s="67" t="s">
        <v>216</v>
      </c>
      <c r="AG489" s="62" t="s">
        <v>216</v>
      </c>
      <c r="AH489" s="62" t="s">
        <v>216</v>
      </c>
      <c r="AI489" s="62" t="s">
        <v>216</v>
      </c>
      <c r="AJ489" s="62" t="s">
        <v>216</v>
      </c>
      <c r="AK489" s="62" t="s">
        <v>216</v>
      </c>
      <c r="AL489" s="62" t="s">
        <v>216</v>
      </c>
      <c r="AM489" s="62" t="s">
        <v>216</v>
      </c>
      <c r="AN489" s="62" t="s">
        <v>216</v>
      </c>
      <c r="AO489" s="63" t="s">
        <v>216</v>
      </c>
    </row>
    <row r="490" spans="1:41">
      <c r="A490" s="48">
        <f t="shared" si="45"/>
        <v>488</v>
      </c>
      <c r="B490" s="49">
        <v>486</v>
      </c>
      <c r="C490" s="50">
        <f t="shared" si="46"/>
        <v>-2</v>
      </c>
      <c r="D490" s="49">
        <f>COUNTIF($L$3:$L490,$L490)</f>
        <v>70</v>
      </c>
      <c r="E490" s="51">
        <v>70</v>
      </c>
      <c r="F490" s="50" t="str">
        <f t="shared" si="47"/>
        <v>=</v>
      </c>
      <c r="G490" s="52">
        <v>26405</v>
      </c>
      <c r="H490" s="53" t="s">
        <v>1064</v>
      </c>
      <c r="I490" s="53" t="s">
        <v>1109</v>
      </c>
      <c r="J490" s="53" t="s">
        <v>1107</v>
      </c>
      <c r="K490" s="54">
        <v>1967</v>
      </c>
      <c r="L490" s="64" t="s">
        <v>234</v>
      </c>
      <c r="M490" s="55" t="s">
        <v>52</v>
      </c>
      <c r="N490" s="56">
        <v>3</v>
      </c>
      <c r="O490" s="57"/>
      <c r="P490" s="57">
        <f>IFERROR( VLOOKUP($G490,Liga16_1!$B:$Q,16,0), "")</f>
        <v>415</v>
      </c>
      <c r="Q490" s="58">
        <f t="shared" si="48"/>
        <v>415</v>
      </c>
      <c r="R490" s="59">
        <f t="shared" si="51"/>
        <v>415</v>
      </c>
      <c r="S490" s="60" t="s">
        <v>216</v>
      </c>
      <c r="T490" s="61" t="s">
        <v>216</v>
      </c>
      <c r="U490" s="61" t="s">
        <v>216</v>
      </c>
      <c r="V490" s="61" t="s">
        <v>216</v>
      </c>
      <c r="W490" s="61" t="s">
        <v>216</v>
      </c>
      <c r="X490" s="61"/>
      <c r="Y490" s="61"/>
      <c r="Z490" s="61"/>
      <c r="AA490" s="61"/>
      <c r="AB490" s="62" t="s">
        <v>216</v>
      </c>
      <c r="AC490" s="63"/>
      <c r="AD490" s="62" t="s">
        <v>216</v>
      </c>
      <c r="AE490" s="62" t="s">
        <v>216</v>
      </c>
      <c r="AF490" s="67" t="s">
        <v>216</v>
      </c>
      <c r="AG490" s="62" t="s">
        <v>216</v>
      </c>
      <c r="AH490" s="62" t="s">
        <v>216</v>
      </c>
      <c r="AI490" s="62" t="s">
        <v>216</v>
      </c>
      <c r="AJ490" s="62" t="s">
        <v>216</v>
      </c>
      <c r="AK490" s="62" t="s">
        <v>216</v>
      </c>
      <c r="AL490" s="62" t="s">
        <v>216</v>
      </c>
      <c r="AM490" s="62" t="s">
        <v>216</v>
      </c>
      <c r="AN490" s="62" t="s">
        <v>216</v>
      </c>
      <c r="AO490" s="63" t="s">
        <v>216</v>
      </c>
    </row>
    <row r="491" spans="1:41">
      <c r="A491" s="48">
        <f t="shared" si="45"/>
        <v>489</v>
      </c>
      <c r="B491" s="49">
        <v>487</v>
      </c>
      <c r="C491" s="50">
        <f t="shared" si="46"/>
        <v>-2</v>
      </c>
      <c r="D491" s="49">
        <f>COUNTIF($L$3:$L491,$L491)</f>
        <v>19</v>
      </c>
      <c r="E491" s="51">
        <v>19</v>
      </c>
      <c r="F491" s="50" t="str">
        <f t="shared" si="47"/>
        <v>=</v>
      </c>
      <c r="G491" s="52">
        <v>53</v>
      </c>
      <c r="H491" s="53" t="s">
        <v>708</v>
      </c>
      <c r="I491" s="53" t="s">
        <v>1186</v>
      </c>
      <c r="J491" s="53" t="s">
        <v>1107</v>
      </c>
      <c r="K491" s="54">
        <v>1939</v>
      </c>
      <c r="L491" s="64" t="s">
        <v>235</v>
      </c>
      <c r="M491" s="55" t="s">
        <v>52</v>
      </c>
      <c r="N491" s="56">
        <v>3</v>
      </c>
      <c r="O491" s="57">
        <v>369</v>
      </c>
      <c r="P491" s="57">
        <f>IFERROR( VLOOKUP($G491,Liga16_1!$B:$Q,16,0), "")</f>
        <v>454</v>
      </c>
      <c r="Q491" s="58">
        <f t="shared" si="48"/>
        <v>411.5</v>
      </c>
      <c r="R491" s="59">
        <f t="shared" si="51"/>
        <v>411.5</v>
      </c>
      <c r="S491" s="60" t="s">
        <v>216</v>
      </c>
      <c r="T491" s="61" t="s">
        <v>216</v>
      </c>
      <c r="U491" s="61" t="s">
        <v>216</v>
      </c>
      <c r="V491" s="61" t="s">
        <v>216</v>
      </c>
      <c r="W491" s="61" t="s">
        <v>216</v>
      </c>
      <c r="X491" s="61" t="s">
        <v>216</v>
      </c>
      <c r="Y491" s="61" t="s">
        <v>216</v>
      </c>
      <c r="Z491" s="61" t="s">
        <v>216</v>
      </c>
      <c r="AA491" s="61" t="s">
        <v>216</v>
      </c>
      <c r="AB491" s="62" t="s">
        <v>216</v>
      </c>
      <c r="AC491" s="63"/>
      <c r="AD491" s="62" t="s">
        <v>216</v>
      </c>
      <c r="AE491" s="62" t="s">
        <v>216</v>
      </c>
      <c r="AF491" s="67" t="s">
        <v>216</v>
      </c>
      <c r="AG491" s="62" t="s">
        <v>216</v>
      </c>
      <c r="AH491" s="62" t="s">
        <v>216</v>
      </c>
      <c r="AI491" s="62" t="s">
        <v>216</v>
      </c>
      <c r="AJ491" s="62" t="s">
        <v>216</v>
      </c>
      <c r="AK491" s="62" t="s">
        <v>216</v>
      </c>
      <c r="AL491" s="62" t="s">
        <v>216</v>
      </c>
      <c r="AM491" s="62" t="s">
        <v>216</v>
      </c>
      <c r="AN491" s="62" t="s">
        <v>216</v>
      </c>
      <c r="AO491" s="63" t="s">
        <v>216</v>
      </c>
    </row>
    <row r="492" spans="1:41">
      <c r="A492" s="48">
        <f t="shared" si="45"/>
        <v>490</v>
      </c>
      <c r="B492" s="49">
        <v>494</v>
      </c>
      <c r="C492" s="50">
        <f t="shared" si="46"/>
        <v>4</v>
      </c>
      <c r="D492" s="49">
        <f>COUNTIF($L$3:$L492,$L492)</f>
        <v>30</v>
      </c>
      <c r="E492" s="51">
        <v>32</v>
      </c>
      <c r="F492" s="50">
        <f t="shared" si="47"/>
        <v>2</v>
      </c>
      <c r="G492" s="52">
        <v>20875</v>
      </c>
      <c r="H492" s="53" t="s">
        <v>764</v>
      </c>
      <c r="I492" s="53" t="s">
        <v>1131</v>
      </c>
      <c r="J492" s="53" t="s">
        <v>1107</v>
      </c>
      <c r="K492" s="54">
        <v>2002</v>
      </c>
      <c r="L492" s="64" t="s">
        <v>224</v>
      </c>
      <c r="M492" s="55" t="s">
        <v>52</v>
      </c>
      <c r="N492" s="56">
        <v>3</v>
      </c>
      <c r="O492" s="57">
        <v>293</v>
      </c>
      <c r="P492" s="57">
        <f>IFERROR( VLOOKUP($G492,Liga16_1!$B:$Q,16,0), "")</f>
        <v>472</v>
      </c>
      <c r="Q492" s="58">
        <f t="shared" si="48"/>
        <v>410.5</v>
      </c>
      <c r="R492" s="59">
        <f t="shared" si="51"/>
        <v>382.5</v>
      </c>
      <c r="S492" s="60">
        <v>9</v>
      </c>
      <c r="T492" s="61">
        <v>-15</v>
      </c>
      <c r="U492" s="61" t="s">
        <v>216</v>
      </c>
      <c r="V492" s="61" t="s">
        <v>216</v>
      </c>
      <c r="W492" s="61">
        <v>-22</v>
      </c>
      <c r="X492" s="61">
        <v>-9</v>
      </c>
      <c r="Y492" s="61">
        <v>24</v>
      </c>
      <c r="Z492" s="61">
        <v>-27</v>
      </c>
      <c r="AA492" s="61" t="s">
        <v>216</v>
      </c>
      <c r="AB492" s="62">
        <v>7</v>
      </c>
      <c r="AC492" s="63"/>
      <c r="AD492" s="62" t="s">
        <v>216</v>
      </c>
      <c r="AE492" s="62" t="s">
        <v>216</v>
      </c>
      <c r="AF492" s="67" t="s">
        <v>216</v>
      </c>
      <c r="AG492" s="62">
        <v>21</v>
      </c>
      <c r="AH492" s="62" t="s">
        <v>216</v>
      </c>
      <c r="AI492" s="62" t="s">
        <v>216</v>
      </c>
      <c r="AJ492" s="62" t="s">
        <v>216</v>
      </c>
      <c r="AK492" s="62" t="s">
        <v>216</v>
      </c>
      <c r="AL492" s="62" t="s">
        <v>216</v>
      </c>
      <c r="AM492" s="62" t="s">
        <v>216</v>
      </c>
      <c r="AN492" s="62" t="s">
        <v>216</v>
      </c>
      <c r="AO492" s="63" t="s">
        <v>216</v>
      </c>
    </row>
    <row r="493" spans="1:41">
      <c r="A493" s="48">
        <f t="shared" si="45"/>
        <v>491</v>
      </c>
      <c r="B493" s="49">
        <v>488</v>
      </c>
      <c r="C493" s="50">
        <f t="shared" si="46"/>
        <v>-3</v>
      </c>
      <c r="D493" s="49">
        <f>COUNTIF($L$3:$L493,$L493)</f>
        <v>31</v>
      </c>
      <c r="E493" s="51">
        <v>30</v>
      </c>
      <c r="F493" s="50">
        <f t="shared" si="47"/>
        <v>-1</v>
      </c>
      <c r="G493" s="52">
        <v>17242</v>
      </c>
      <c r="H493" s="53" t="s">
        <v>644</v>
      </c>
      <c r="I493" s="53" t="s">
        <v>1130</v>
      </c>
      <c r="J493" s="53" t="s">
        <v>1107</v>
      </c>
      <c r="K493" s="54">
        <v>2003</v>
      </c>
      <c r="L493" s="64" t="s">
        <v>224</v>
      </c>
      <c r="M493" s="55" t="s">
        <v>52</v>
      </c>
      <c r="N493" s="56">
        <v>3</v>
      </c>
      <c r="O493" s="57">
        <v>410</v>
      </c>
      <c r="P493" s="57" t="str">
        <f>IFERROR( VLOOKUP($G493,Liga16_1!$B:$Q,16,0), "")</f>
        <v/>
      </c>
      <c r="Q493" s="58">
        <f t="shared" si="48"/>
        <v>410</v>
      </c>
      <c r="R493" s="59">
        <f t="shared" si="51"/>
        <v>410</v>
      </c>
      <c r="S493" s="60">
        <v>18</v>
      </c>
      <c r="T493" s="61" t="s">
        <v>216</v>
      </c>
      <c r="U493" s="61">
        <v>5</v>
      </c>
      <c r="V493" s="61" t="s">
        <v>216</v>
      </c>
      <c r="W493" s="61">
        <v>-9</v>
      </c>
      <c r="X493" s="61" t="s">
        <v>216</v>
      </c>
      <c r="Y493" s="61" t="s">
        <v>216</v>
      </c>
      <c r="Z493" s="61" t="s">
        <v>216</v>
      </c>
      <c r="AA493" s="61">
        <v>-5</v>
      </c>
      <c r="AB493" s="62" t="s">
        <v>216</v>
      </c>
      <c r="AC493" s="63"/>
      <c r="AD493" s="62" t="s">
        <v>216</v>
      </c>
      <c r="AE493" s="62" t="s">
        <v>216</v>
      </c>
      <c r="AF493" s="67" t="s">
        <v>216</v>
      </c>
      <c r="AG493" s="62" t="s">
        <v>216</v>
      </c>
      <c r="AH493" s="62" t="s">
        <v>216</v>
      </c>
      <c r="AI493" s="62" t="s">
        <v>216</v>
      </c>
      <c r="AJ493" s="62" t="s">
        <v>216</v>
      </c>
      <c r="AK493" s="62" t="s">
        <v>216</v>
      </c>
      <c r="AL493" s="62" t="s">
        <v>216</v>
      </c>
      <c r="AM493" s="62" t="s">
        <v>216</v>
      </c>
      <c r="AN493" s="62" t="s">
        <v>216</v>
      </c>
      <c r="AO493" s="63" t="s">
        <v>216</v>
      </c>
    </row>
    <row r="494" spans="1:41">
      <c r="A494" s="48">
        <f t="shared" si="45"/>
        <v>492</v>
      </c>
      <c r="B494" s="49">
        <v>489</v>
      </c>
      <c r="C494" s="50">
        <f t="shared" si="46"/>
        <v>-3</v>
      </c>
      <c r="D494" s="49">
        <f>COUNTIF($L$3:$L494,$L494)</f>
        <v>12</v>
      </c>
      <c r="E494" s="51">
        <v>12</v>
      </c>
      <c r="F494" s="50" t="str">
        <f t="shared" si="47"/>
        <v>=</v>
      </c>
      <c r="G494" s="52" t="s">
        <v>287</v>
      </c>
      <c r="H494" s="53" t="s">
        <v>1239</v>
      </c>
      <c r="I494" s="53" t="s">
        <v>1160</v>
      </c>
      <c r="J494" s="53" t="s">
        <v>1122</v>
      </c>
      <c r="K494" s="54">
        <v>2004</v>
      </c>
      <c r="L494" s="64" t="s">
        <v>222</v>
      </c>
      <c r="M494" s="55" t="s">
        <v>52</v>
      </c>
      <c r="N494" s="56">
        <v>3</v>
      </c>
      <c r="O494" s="57">
        <v>410</v>
      </c>
      <c r="P494" s="57" t="str">
        <f>IFERROR( VLOOKUP($G494,Liga16_1!$B:$Q,16,0), "")</f>
        <v/>
      </c>
      <c r="Q494" s="58">
        <f t="shared" si="48"/>
        <v>410</v>
      </c>
      <c r="R494" s="59">
        <f t="shared" si="51"/>
        <v>410</v>
      </c>
      <c r="S494" s="60" t="s">
        <v>216</v>
      </c>
      <c r="T494" s="61" t="s">
        <v>216</v>
      </c>
      <c r="U494" s="61" t="s">
        <v>216</v>
      </c>
      <c r="V494" s="61" t="s">
        <v>216</v>
      </c>
      <c r="W494" s="61" t="s">
        <v>216</v>
      </c>
      <c r="X494" s="61" t="s">
        <v>216</v>
      </c>
      <c r="Y494" s="61">
        <v>10</v>
      </c>
      <c r="Z494" s="61" t="s">
        <v>216</v>
      </c>
      <c r="AA494" s="61" t="s">
        <v>216</v>
      </c>
      <c r="AB494" s="62" t="s">
        <v>216</v>
      </c>
      <c r="AC494" s="63"/>
      <c r="AD494" s="62" t="s">
        <v>216</v>
      </c>
      <c r="AE494" s="62" t="s">
        <v>216</v>
      </c>
      <c r="AF494" s="67" t="s">
        <v>216</v>
      </c>
      <c r="AG494" s="62" t="s">
        <v>216</v>
      </c>
      <c r="AH494" s="62" t="s">
        <v>216</v>
      </c>
      <c r="AI494" s="62" t="s">
        <v>216</v>
      </c>
      <c r="AJ494" s="62" t="s">
        <v>216</v>
      </c>
      <c r="AK494" s="62" t="s">
        <v>216</v>
      </c>
      <c r="AL494" s="62" t="s">
        <v>216</v>
      </c>
      <c r="AM494" s="62" t="s">
        <v>216</v>
      </c>
      <c r="AN494" s="62" t="s">
        <v>216</v>
      </c>
      <c r="AO494" s="63" t="s">
        <v>216</v>
      </c>
    </row>
    <row r="495" spans="1:41">
      <c r="A495" s="48">
        <f t="shared" si="45"/>
        <v>493</v>
      </c>
      <c r="B495" s="49">
        <v>490</v>
      </c>
      <c r="C495" s="50">
        <f t="shared" si="46"/>
        <v>-3</v>
      </c>
      <c r="D495" s="49">
        <f>COUNTIF($L$3:$L495,$L495)</f>
        <v>13</v>
      </c>
      <c r="E495" s="51">
        <v>13</v>
      </c>
      <c r="F495" s="50" t="str">
        <f t="shared" si="47"/>
        <v>=</v>
      </c>
      <c r="G495" s="52">
        <v>22037</v>
      </c>
      <c r="H495" s="53" t="s">
        <v>828</v>
      </c>
      <c r="I495" s="53" t="s">
        <v>1109</v>
      </c>
      <c r="J495" s="53" t="s">
        <v>1107</v>
      </c>
      <c r="K495" s="54">
        <v>2004</v>
      </c>
      <c r="L495" s="64" t="s">
        <v>222</v>
      </c>
      <c r="M495" s="55" t="s">
        <v>52</v>
      </c>
      <c r="N495" s="56">
        <v>3</v>
      </c>
      <c r="O495" s="57">
        <v>306</v>
      </c>
      <c r="P495" s="57">
        <f>IFERROR( VLOOKUP($G495,Liga16_1!$B:$Q,16,0), "")</f>
        <v>399</v>
      </c>
      <c r="Q495" s="58">
        <f t="shared" si="48"/>
        <v>408.5</v>
      </c>
      <c r="R495" s="59">
        <f t="shared" si="51"/>
        <v>352.5</v>
      </c>
      <c r="S495" s="60" t="s">
        <v>216</v>
      </c>
      <c r="T495" s="61" t="s">
        <v>216</v>
      </c>
      <c r="U495" s="61">
        <v>58</v>
      </c>
      <c r="V495" s="61" t="s">
        <v>216</v>
      </c>
      <c r="W495" s="61">
        <v>-4</v>
      </c>
      <c r="X495" s="61" t="s">
        <v>216</v>
      </c>
      <c r="Y495" s="61" t="s">
        <v>216</v>
      </c>
      <c r="Z495" s="61">
        <v>-2</v>
      </c>
      <c r="AA495" s="61" t="s">
        <v>216</v>
      </c>
      <c r="AB495" s="62" t="s">
        <v>216</v>
      </c>
      <c r="AC495" s="63"/>
      <c r="AD495" s="62" t="s">
        <v>216</v>
      </c>
      <c r="AE495" s="62" t="s">
        <v>216</v>
      </c>
      <c r="AF495" s="67">
        <v>56</v>
      </c>
      <c r="AG495" s="62" t="s">
        <v>216</v>
      </c>
      <c r="AH495" s="62" t="s">
        <v>216</v>
      </c>
      <c r="AI495" s="62" t="s">
        <v>216</v>
      </c>
      <c r="AJ495" s="62" t="s">
        <v>216</v>
      </c>
      <c r="AK495" s="62" t="s">
        <v>216</v>
      </c>
      <c r="AL495" s="62" t="s">
        <v>216</v>
      </c>
      <c r="AM495" s="62" t="s">
        <v>216</v>
      </c>
      <c r="AN495" s="62" t="s">
        <v>216</v>
      </c>
      <c r="AO495" s="63" t="s">
        <v>216</v>
      </c>
    </row>
    <row r="496" spans="1:41">
      <c r="A496" s="48">
        <f t="shared" si="45"/>
        <v>494</v>
      </c>
      <c r="B496" s="49">
        <v>491</v>
      </c>
      <c r="C496" s="50">
        <f t="shared" si="46"/>
        <v>-3</v>
      </c>
      <c r="D496" s="49">
        <f>COUNTIF($L$3:$L496,$L496)</f>
        <v>32</v>
      </c>
      <c r="E496" s="51">
        <v>31</v>
      </c>
      <c r="F496" s="50">
        <f t="shared" si="47"/>
        <v>-1</v>
      </c>
      <c r="G496" s="52" t="s">
        <v>22</v>
      </c>
      <c r="H496" s="53" t="s">
        <v>1240</v>
      </c>
      <c r="I496" s="53" t="s">
        <v>1121</v>
      </c>
      <c r="J496" s="53" t="s">
        <v>1122</v>
      </c>
      <c r="K496" s="54">
        <v>2002</v>
      </c>
      <c r="L496" s="64" t="s">
        <v>224</v>
      </c>
      <c r="M496" s="55" t="s">
        <v>52</v>
      </c>
      <c r="N496" s="56">
        <v>3</v>
      </c>
      <c r="O496" s="57">
        <v>407</v>
      </c>
      <c r="P496" s="57" t="str">
        <f>IFERROR( VLOOKUP($G496,Liga16_1!$B:$Q,16,0), "")</f>
        <v/>
      </c>
      <c r="Q496" s="58">
        <f t="shared" si="48"/>
        <v>407</v>
      </c>
      <c r="R496" s="59">
        <f t="shared" si="51"/>
        <v>407</v>
      </c>
      <c r="S496" s="60" t="s">
        <v>216</v>
      </c>
      <c r="T496" s="61" t="s">
        <v>216</v>
      </c>
      <c r="U496" s="61" t="s">
        <v>216</v>
      </c>
      <c r="V496" s="61" t="s">
        <v>216</v>
      </c>
      <c r="W496" s="61" t="s">
        <v>216</v>
      </c>
      <c r="X496" s="61" t="s">
        <v>216</v>
      </c>
      <c r="Y496" s="61">
        <v>-3</v>
      </c>
      <c r="Z496" s="61" t="s">
        <v>216</v>
      </c>
      <c r="AA496" s="61" t="s">
        <v>216</v>
      </c>
      <c r="AB496" s="62" t="s">
        <v>216</v>
      </c>
      <c r="AC496" s="63"/>
      <c r="AD496" s="62" t="s">
        <v>216</v>
      </c>
      <c r="AE496" s="62" t="s">
        <v>216</v>
      </c>
      <c r="AF496" s="67" t="s">
        <v>216</v>
      </c>
      <c r="AG496" s="62" t="s">
        <v>216</v>
      </c>
      <c r="AH496" s="62" t="s">
        <v>216</v>
      </c>
      <c r="AI496" s="62" t="s">
        <v>216</v>
      </c>
      <c r="AJ496" s="62" t="s">
        <v>216</v>
      </c>
      <c r="AK496" s="62" t="s">
        <v>216</v>
      </c>
      <c r="AL496" s="62" t="s">
        <v>216</v>
      </c>
      <c r="AM496" s="62" t="s">
        <v>216</v>
      </c>
      <c r="AN496" s="62" t="s">
        <v>216</v>
      </c>
      <c r="AO496" s="63" t="s">
        <v>216</v>
      </c>
    </row>
    <row r="497" spans="1:41">
      <c r="A497" s="48">
        <f t="shared" si="45"/>
        <v>495</v>
      </c>
      <c r="B497" s="49">
        <v>501</v>
      </c>
      <c r="C497" s="50">
        <f t="shared" si="46"/>
        <v>6</v>
      </c>
      <c r="D497" s="49">
        <f>COUNTIF($L$3:$L497,$L497)</f>
        <v>91</v>
      </c>
      <c r="E497" s="51">
        <v>91</v>
      </c>
      <c r="F497" s="50" t="str">
        <f t="shared" si="47"/>
        <v>=</v>
      </c>
      <c r="G497" s="52" t="s">
        <v>432</v>
      </c>
      <c r="H497" s="53" t="s">
        <v>1241</v>
      </c>
      <c r="I497" s="53" t="s">
        <v>1194</v>
      </c>
      <c r="J497" s="53" t="s">
        <v>1122</v>
      </c>
      <c r="K497" s="54">
        <v>1991</v>
      </c>
      <c r="L497" s="64" t="s">
        <v>230</v>
      </c>
      <c r="M497" s="55" t="s">
        <v>52</v>
      </c>
      <c r="N497" s="56">
        <v>3</v>
      </c>
      <c r="O497" s="57"/>
      <c r="P497" s="57" t="str">
        <f>IFERROR( VLOOKUP($G497,Liga16_1!$B:$Q,16,0), "")</f>
        <v/>
      </c>
      <c r="Q497" s="58">
        <f t="shared" ca="1" si="48"/>
        <v>405</v>
      </c>
      <c r="R497" s="59">
        <v>400</v>
      </c>
      <c r="S497" s="60" t="s">
        <v>216</v>
      </c>
      <c r="T497" s="61" t="s">
        <v>216</v>
      </c>
      <c r="U497" s="61" t="s">
        <v>216</v>
      </c>
      <c r="V497" s="61" t="s">
        <v>216</v>
      </c>
      <c r="W497" s="61" t="s">
        <v>216</v>
      </c>
      <c r="X497" s="61"/>
      <c r="Y497" s="61"/>
      <c r="Z497" s="61"/>
      <c r="AA497" s="61"/>
      <c r="AB497" s="62">
        <v>5</v>
      </c>
      <c r="AC497" s="63"/>
      <c r="AD497" s="62" t="str">
        <f ca="1" xml:space="preserve"> IF(AND(
IFERROR( COUNTIF(  INDIRECT(CONCATENATE("[CampeonatosGallegos_2017.xlsx]",AD$2,"M","!$S:$S")),  $G497), 0)=0,
IFERROR( COUNTIF(  INDIRECT(CONCATENATE("[CampeonatosGallegos_2017.xlsx]",AD$2,"M","!$V:$V")),  $G497), 0)=0,
IFERROR( COUNTIF(  INDIRECT(CONCATENATE("[CampeonatosGallegos_2017.xlsx]",AD$2,"F","!$S:$S")),  $G497), 0)=0,
IFERROR( COUNTIF(  INDIRECT(CONCATENATE("[CampeonatosGallegos_2017.xlsx]",AD$2,"F","!$V:$V")),  $G497), 0)=0
), "",
IFERROR( HLOOKUP(CONCATENATE(AD$2,"F"),#REF!,ROW($G497)-1,0),0) +
IFERROR( HLOOKUP(CONCATENATE(AD$2,"F_FF"),#REF!,ROW($G497)-1,0),0) +
IFERROR( HLOOKUP(CONCATENATE(AD$2,"M"),#REF!,ROW($G497)-1,0),0) +
IFERROR( HLOOKUP(CONCATENATE(AD$2,"M_FF"),#REF!,ROW($G497)-1,0),0)
+25)</f>
        <v/>
      </c>
      <c r="AE497" s="62" t="str">
        <f ca="1" xml:space="preserve"> IF(AND(
IFERROR( COUNTIF(  INDIRECT(CONCATENATE("[CampeonatosGallegos_2017.xlsx]",AE$2,"M","!$S:$S")),  $G497), 0)=0,
IFERROR( COUNTIF(  INDIRECT(CONCATENATE("[CampeonatosGallegos_2017.xlsx]",AE$2,"M","!$V:$V")),  $G497), 0)=0,
IFERROR( COUNTIF(  INDIRECT(CONCATENATE("[CampeonatosGallegos_2017.xlsx]",AE$2,"F","!$S:$S")),  $G497), 0)=0,
IFERROR( COUNTIF(  INDIRECT(CONCATENATE("[CampeonatosGallegos_2017.xlsx]",AE$2,"F","!$V:$V")),  $G497), 0)=0
), "",
IFERROR( HLOOKUP(CONCATENATE(AE$2,"F"),#REF!,ROW($G497)-1,0),0) +
IFERROR( HLOOKUP(CONCATENATE(AE$2,"F_FF"),#REF!,ROW($G497)-1,0),0) +
IFERROR( HLOOKUP(CONCATENATE(AE$2,"M"),#REF!,ROW($G497)-1,0),0) +
IFERROR( HLOOKUP(CONCATENATE(AE$2,"M_FF"),#REF!,ROW($G497)-1,0),0)
+25)</f>
        <v/>
      </c>
      <c r="AF497" s="67" t="str">
        <f ca="1" xml:space="preserve"> IF(AND(
IFERROR( COUNTIF(  INDIRECT(CONCATENATE("[CampeonatosGallegos_2017.xlsx]",AF$2,"M","!$S:$S")),  $G497), 0)=0,
IFERROR( COUNTIF(  INDIRECT(CONCATENATE("[CampeonatosGallegos_2017.xlsx]",AF$2,"M","!$V:$V")),  $G497), 0)=0,
IFERROR( COUNTIF(  INDIRECT(CONCATENATE("[CampeonatosGallegos_2017.xlsx]",AF$2,"F","!$S:$S")),  $G497), 0)=0,
IFERROR( COUNTIF(  INDIRECT(CONCATENATE("[CampeonatosGallegos_2017.xlsx]",AF$2,"F","!$V:$V")),  $G497), 0)=0
), "",
IFERROR( HLOOKUP(CONCATENATE(AF$2,"F"),#REF!,ROW($G497)-1,0),0) +
IFERROR( HLOOKUP(CONCATENATE(AF$2,"F_FF"),#REF!,ROW($G497)-1,0),0) +
IFERROR( HLOOKUP(CONCATENATE(AF$2,"M"),#REF!,ROW($G497)-1,0),0) +
IFERROR( HLOOKUP(CONCATENATE(AF$2,"M_FF"),#REF!,ROW($G497)-1,0),0)
+25)</f>
        <v/>
      </c>
      <c r="AG497" s="62" t="str">
        <f ca="1" xml:space="preserve"> IF(AND(
IFERROR( COUNTIF(  INDIRECT(CONCATENATE("[CampeonatosGallegos_2017.xlsx]",AG$2,"M","!$S:$S")),  $G497), 0)=0,
IFERROR( COUNTIF(  INDIRECT(CONCATENATE("[CampeonatosGallegos_2017.xlsx]",AG$2,"M","!$V:$V")),  $G497), 0)=0,
IFERROR( COUNTIF(  INDIRECT(CONCATENATE("[CampeonatosGallegos_2017.xlsx]",AG$2,"F","!$S:$S")),  $G497), 0)=0,
IFERROR( COUNTIF(  INDIRECT(CONCATENATE("[CampeonatosGallegos_2017.xlsx]",AG$2,"F","!$V:$V")),  $G497), 0)=0
), "",
IFERROR( HLOOKUP(CONCATENATE(AG$2,"F"),#REF!,ROW($G497)-1,0),0) +
IFERROR( HLOOKUP(CONCATENATE(AG$2,"F_FF"),#REF!,ROW($G497)-1,0),0) +
IFERROR( HLOOKUP(CONCATENATE(AG$2,"M"),#REF!,ROW($G497)-1,0),0) +
IFERROR( HLOOKUP(CONCATENATE(AG$2,"M_FF"),#REF!,ROW($G497)-1,0),0)
+25)</f>
        <v/>
      </c>
      <c r="AH497" s="62" t="str">
        <f ca="1" xml:space="preserve"> IF(AND(
IFERROR( COUNTIF(  INDIRECT(CONCATENATE("[CampeonatosGallegos_2017.xlsx]",AH$2,"M","!$S:$S")),  $G497), 0)=0,
IFERROR( COUNTIF(  INDIRECT(CONCATENATE("[CampeonatosGallegos_2017.xlsx]",AH$2,"M","!$V:$V")),  $G497), 0)=0,
IFERROR( COUNTIF(  INDIRECT(CONCATENATE("[CampeonatosGallegos_2017.xlsx]",AH$2,"F","!$S:$S")),  $G497), 0)=0,
IFERROR( COUNTIF(  INDIRECT(CONCATENATE("[CampeonatosGallegos_2017.xlsx]",AH$2,"F","!$V:$V")),  $G497), 0)=0
), "",
IFERROR( HLOOKUP(CONCATENATE(AH$2,"F"),#REF!,ROW($G497)-1,0),0) +
IFERROR( HLOOKUP(CONCATENATE(AH$2,"F_FF"),#REF!,ROW($G497)-1,0),0) +
IFERROR( HLOOKUP(CONCATENATE(AH$2,"M"),#REF!,ROW($G497)-1,0),0) +
IFERROR( HLOOKUP(CONCATENATE(AH$2,"M_FF"),#REF!,ROW($G497)-1,0),0)
+25)</f>
        <v/>
      </c>
      <c r="AI497" s="62" t="str">
        <f ca="1" xml:space="preserve"> IF(AND(
IFERROR( COUNTIF(  INDIRECT(CONCATENATE("[CampeonatosGallegos_2017.xlsx]",AI$2,"M","!$S:$S")),  $G497), 0)=0,
IFERROR( COUNTIF(  INDIRECT(CONCATENATE("[CampeonatosGallegos_2017.xlsx]",AI$2,"M","!$V:$V")),  $G497), 0)=0,
IFERROR( COUNTIF(  INDIRECT(CONCATENATE("[CampeonatosGallegos_2017.xlsx]",AI$2,"F","!$S:$S")),  $G497), 0)=0,
IFERROR( COUNTIF(  INDIRECT(CONCATENATE("[CampeonatosGallegos_2017.xlsx]",AI$2,"F","!$V:$V")),  $G497), 0)=0
), "",
IFERROR( HLOOKUP(CONCATENATE(AI$2,"F"),#REF!,ROW($G497)-1,0),0) +
IFERROR( HLOOKUP(CONCATENATE(AI$2,"F_FF"),#REF!,ROW($G497)-1,0),0) +
IFERROR( HLOOKUP(CONCATENATE(AI$2,"M"),#REF!,ROW($G497)-1,0),0) +
IFERROR( HLOOKUP(CONCATENATE(AI$2,"M_FF"),#REF!,ROW($G497)-1,0),0)
+25)</f>
        <v/>
      </c>
      <c r="AJ497" s="62" t="str">
        <f ca="1" xml:space="preserve"> IF(AND(
IFERROR( COUNTIF(  INDIRECT(CONCATENATE("[CampeonatosGallegos_2017.xlsx]",AJ$2,"M","!$S:$S")),  $G497), 0)=0,
IFERROR( COUNTIF(  INDIRECT(CONCATENATE("[CampeonatosGallegos_2017.xlsx]",AJ$2,"M","!$V:$V")),  $G497), 0)=0,
IFERROR( COUNTIF(  INDIRECT(CONCATENATE("[CampeonatosGallegos_2017.xlsx]",AJ$2,"F","!$S:$S")),  $G497), 0)=0,
IFERROR( COUNTIF(  INDIRECT(CONCATENATE("[CampeonatosGallegos_2017.xlsx]",AJ$2,"F","!$V:$V")),  $G497), 0)=0
), "",
IFERROR( HLOOKUP(CONCATENATE(AJ$2,"F"),#REF!,ROW($G497)-1,0),0) +
IFERROR( HLOOKUP(CONCATENATE(AJ$2,"F_FF"),#REF!,ROW($G497)-1,0),0) +
IFERROR( HLOOKUP(CONCATENATE(AJ$2,"M"),#REF!,ROW($G497)-1,0),0) +
IFERROR( HLOOKUP(CONCATENATE(AJ$2,"M_FF"),#REF!,ROW($G497)-1,0),0)
+25)</f>
        <v/>
      </c>
      <c r="AK497" s="62" t="str">
        <f ca="1" xml:space="preserve"> IF(AND(
IFERROR( COUNTIF(  INDIRECT(CONCATENATE("[CampeonatosGallegos_2017.xlsx]",AK$2,"M","!$S:$S")),  $G497), 0)=0,
IFERROR( COUNTIF(  INDIRECT(CONCATENATE("[CampeonatosGallegos_2017.xlsx]",AK$2,"M","!$V:$V")),  $G497), 0)=0,
IFERROR( COUNTIF(  INDIRECT(CONCATENATE("[CampeonatosGallegos_2017.xlsx]",AK$2,"F","!$S:$S")),  $G497), 0)=0,
IFERROR( COUNTIF(  INDIRECT(CONCATENATE("[CampeonatosGallegos_2017.xlsx]",AK$2,"F","!$V:$V")),  $G497), 0)=0
), "",
IFERROR( HLOOKUP(CONCATENATE(AK$2,"F"),#REF!,ROW($G497)-1,0),0) +
IFERROR( HLOOKUP(CONCATENATE(AK$2,"F_FF"),#REF!,ROW($G497)-1,0),0) +
IFERROR( HLOOKUP(CONCATENATE(AK$2,"M"),#REF!,ROW($G497)-1,0),0) +
IFERROR( HLOOKUP(CONCATENATE(AK$2,"M_FF"),#REF!,ROW($G497)-1,0),0)
+25)</f>
        <v/>
      </c>
      <c r="AL497" s="62" t="str">
        <f ca="1" xml:space="preserve"> IF(AND(
IFERROR( COUNTIF(  INDIRECT(CONCATENATE("[CampeonatosGallegos_2017.xlsx]",AL$2,"M","!$S:$S")),  $G497), 0)=0,
IFERROR( COUNTIF(  INDIRECT(CONCATENATE("[CampeonatosGallegos_2017.xlsx]",AL$2,"M","!$V:$V")),  $G497), 0)=0,
IFERROR( COUNTIF(  INDIRECT(CONCATENATE("[CampeonatosGallegos_2017.xlsx]",AL$2,"F","!$S:$S")),  $G497), 0)=0,
IFERROR( COUNTIF(  INDIRECT(CONCATENATE("[CampeonatosGallegos_2017.xlsx]",AL$2,"F","!$V:$V")),  $G497), 0)=0
), "",
IFERROR( HLOOKUP(CONCATENATE(AL$2,"F"),#REF!,ROW($G497)-1,0),0) +
IFERROR( HLOOKUP(CONCATENATE(AL$2,"F_FF"),#REF!,ROW($G497)-1,0),0) +
IFERROR( HLOOKUP(CONCATENATE(AL$2,"M"),#REF!,ROW($G497)-1,0),0) +
IFERROR( HLOOKUP(CONCATENATE(AL$2,"M_FF"),#REF!,ROW($G497)-1,0),0)
+25)</f>
        <v/>
      </c>
      <c r="AM497" s="62" t="str">
        <f ca="1" xml:space="preserve"> IF(AND(
IFERROR( COUNTIF(  INDIRECT(CONCATENATE("[CampeonatosGallegos_2017.xlsx]",AM$2,"M","!$S:$S")),  $G497), 0)=0,
IFERROR( COUNTIF(  INDIRECT(CONCATENATE("[CampeonatosGallegos_2017.xlsx]",AM$2,"M","!$V:$V")),  $G497), 0)=0,
IFERROR( COUNTIF(  INDIRECT(CONCATENATE("[CampeonatosGallegos_2017.xlsx]",AM$2,"F","!$S:$S")),  $G497), 0)=0,
IFERROR( COUNTIF(  INDIRECT(CONCATENATE("[CampeonatosGallegos_2017.xlsx]",AM$2,"F","!$V:$V")),  $G497), 0)=0
), "",
IFERROR( HLOOKUP(CONCATENATE(AM$2,"F"),#REF!,ROW($G497)-1,0),0) +
IFERROR( HLOOKUP(CONCATENATE(AM$2,"F_FF"),#REF!,ROW($G497)-1,0),0) +
IFERROR( HLOOKUP(CONCATENATE(AM$2,"M"),#REF!,ROW($G497)-1,0),0) +
IFERROR( HLOOKUP(CONCATENATE(AM$2,"M_FF"),#REF!,ROW($G497)-1,0),0)
+25)</f>
        <v/>
      </c>
      <c r="AN497" s="62" t="str">
        <f ca="1" xml:space="preserve"> IF(AND(
IFERROR( COUNTIF(  INDIRECT(CONCATENATE("[CampeonatosGallegos_2017.xlsx]",AN$2,"M","!$S:$S")),  $G497), 0)=0,
IFERROR( COUNTIF(  INDIRECT(CONCATENATE("[CampeonatosGallegos_2017.xlsx]",AN$2,"M","!$V:$V")),  $G497), 0)=0,
IFERROR( COUNTIF(  INDIRECT(CONCATENATE("[CampeonatosGallegos_2017.xlsx]",AN$2,"F","!$S:$S")),  $G497), 0)=0,
IFERROR( COUNTIF(  INDIRECT(CONCATENATE("[CampeonatosGallegos_2017.xlsx]",AN$2,"F","!$V:$V")),  $G497), 0)=0
), "",
IFERROR( HLOOKUP(CONCATENATE(AN$2,"F"),#REF!,ROW($G497)-1,0),0) +
IFERROR( HLOOKUP(CONCATENATE(AN$2,"F_FF"),#REF!,ROW($G497)-1,0),0) +
IFERROR( HLOOKUP(CONCATENATE(AN$2,"M"),#REF!,ROW($G497)-1,0),0) +
IFERROR( HLOOKUP(CONCATENATE(AN$2,"M_FF"),#REF!,ROW($G497)-1,0),0)
+25)</f>
        <v/>
      </c>
      <c r="AO497" s="63" t="str">
        <f ca="1" xml:space="preserve"> IF(AND(
IFERROR( COUNTIF(  INDIRECT(CONCATENATE("[CampeonatosGallegos_2017.xlsx]",AO$2,"M","!$S:$S")),  $G497), 0)=0,
IFERROR( COUNTIF(  INDIRECT(CONCATENATE("[CampeonatosGallegos_2017.xlsx]",AO$2,"M","!$V:$V")),  $G497), 0)=0,
IFERROR( COUNTIF(  INDIRECT(CONCATENATE("[CampeonatosGallegos_2017.xlsx]",AO$2,"F","!$S:$S")),  $G497), 0)=0,
IFERROR( COUNTIF(  INDIRECT(CONCATENATE("[CampeonatosGallegos_2017.xlsx]",AO$2,"F","!$V:$V")),  $G497), 0)=0
), "",
IFERROR( HLOOKUP(CONCATENATE(AO$2,"F"),#REF!,ROW($G497)-1,0),0) +
IFERROR( HLOOKUP(CONCATENATE(AO$2,"F_FF"),#REF!,ROW($G497)-1,0),0) +
IFERROR( HLOOKUP(CONCATENATE(AO$2,"M"),#REF!,ROW($G497)-1,0),0) +
IFERROR( HLOOKUP(CONCATENATE(AO$2,"M_FF"),#REF!,ROW($G497)-1,0),0)
+25)</f>
        <v/>
      </c>
    </row>
    <row r="498" spans="1:41">
      <c r="A498" s="48">
        <f t="shared" si="45"/>
        <v>496</v>
      </c>
      <c r="B498" s="49">
        <v>493</v>
      </c>
      <c r="C498" s="50">
        <f t="shared" si="46"/>
        <v>-3</v>
      </c>
      <c r="D498" s="49">
        <f>COUNTIF($L$3:$L498,$L498)</f>
        <v>18</v>
      </c>
      <c r="E498" s="51">
        <v>18</v>
      </c>
      <c r="F498" s="50" t="str">
        <f t="shared" si="47"/>
        <v>=</v>
      </c>
      <c r="G498" s="52">
        <v>8943</v>
      </c>
      <c r="H498" s="53" t="s">
        <v>548</v>
      </c>
      <c r="I498" s="53" t="s">
        <v>1112</v>
      </c>
      <c r="J498" s="53" t="s">
        <v>1107</v>
      </c>
      <c r="K498" s="54">
        <v>1999</v>
      </c>
      <c r="L498" s="64" t="s">
        <v>225</v>
      </c>
      <c r="M498" s="55" t="s">
        <v>55</v>
      </c>
      <c r="N498" s="56">
        <v>3</v>
      </c>
      <c r="O498" s="57">
        <v>456</v>
      </c>
      <c r="P498" s="57">
        <f>IFERROR( VLOOKUP($G498,Liga16_1!$B:$Q,16,0), "")</f>
        <v>321</v>
      </c>
      <c r="Q498" s="58">
        <f t="shared" si="48"/>
        <v>404.5</v>
      </c>
      <c r="R498" s="59">
        <f t="shared" ref="R498:R520" si="52">AVERAGE(O498:P498)</f>
        <v>388.5</v>
      </c>
      <c r="S498" s="60" t="s">
        <v>216</v>
      </c>
      <c r="T498" s="61" t="s">
        <v>216</v>
      </c>
      <c r="U498" s="61" t="s">
        <v>216</v>
      </c>
      <c r="V498" s="61">
        <v>-4</v>
      </c>
      <c r="W498" s="61" t="s">
        <v>216</v>
      </c>
      <c r="X498" s="61">
        <v>-8</v>
      </c>
      <c r="Y498" s="61">
        <v>58</v>
      </c>
      <c r="Z498" s="61">
        <v>52</v>
      </c>
      <c r="AA498" s="61" t="s">
        <v>216</v>
      </c>
      <c r="AB498" s="62" t="s">
        <v>216</v>
      </c>
      <c r="AC498" s="63"/>
      <c r="AD498" s="62" t="s">
        <v>216</v>
      </c>
      <c r="AE498" s="62" t="s">
        <v>216</v>
      </c>
      <c r="AF498" s="67" t="s">
        <v>216</v>
      </c>
      <c r="AG498" s="62" t="s">
        <v>216</v>
      </c>
      <c r="AH498" s="62">
        <v>16</v>
      </c>
      <c r="AI498" s="62" t="s">
        <v>216</v>
      </c>
      <c r="AJ498" s="62" t="s">
        <v>216</v>
      </c>
      <c r="AK498" s="62" t="s">
        <v>216</v>
      </c>
      <c r="AL498" s="62" t="s">
        <v>216</v>
      </c>
      <c r="AM498" s="62" t="s">
        <v>216</v>
      </c>
      <c r="AN498" s="62" t="s">
        <v>216</v>
      </c>
      <c r="AO498" s="63" t="s">
        <v>216</v>
      </c>
    </row>
    <row r="499" spans="1:41">
      <c r="A499" s="48">
        <f t="shared" si="45"/>
        <v>497</v>
      </c>
      <c r="B499" s="49">
        <v>495</v>
      </c>
      <c r="C499" s="50">
        <f t="shared" si="46"/>
        <v>-2</v>
      </c>
      <c r="D499" s="49">
        <f>COUNTIF($L$3:$L499,$L499)</f>
        <v>14</v>
      </c>
      <c r="E499" s="51">
        <v>14</v>
      </c>
      <c r="F499" s="50" t="str">
        <f t="shared" si="47"/>
        <v>=</v>
      </c>
      <c r="G499" s="52" t="s">
        <v>26</v>
      </c>
      <c r="H499" s="53" t="s">
        <v>1242</v>
      </c>
      <c r="I499" s="53" t="s">
        <v>1166</v>
      </c>
      <c r="J499" s="53" t="s">
        <v>1122</v>
      </c>
      <c r="K499" s="54">
        <v>2004</v>
      </c>
      <c r="L499" s="64" t="s">
        <v>222</v>
      </c>
      <c r="M499" s="55" t="s">
        <v>52</v>
      </c>
      <c r="N499" s="56">
        <v>3</v>
      </c>
      <c r="O499" s="57">
        <v>402</v>
      </c>
      <c r="P499" s="57" t="str">
        <f>IFERROR( VLOOKUP($G499,Liga16_1!$B:$Q,16,0), "")</f>
        <v/>
      </c>
      <c r="Q499" s="58">
        <f t="shared" si="48"/>
        <v>402</v>
      </c>
      <c r="R499" s="59">
        <f t="shared" si="52"/>
        <v>402</v>
      </c>
      <c r="S499" s="60" t="s">
        <v>216</v>
      </c>
      <c r="T499" s="61" t="s">
        <v>216</v>
      </c>
      <c r="U499" s="61" t="s">
        <v>216</v>
      </c>
      <c r="V499" s="61">
        <v>61</v>
      </c>
      <c r="W499" s="61" t="s">
        <v>216</v>
      </c>
      <c r="X499" s="61" t="s">
        <v>216</v>
      </c>
      <c r="Y499" s="61">
        <v>-2</v>
      </c>
      <c r="Z499" s="61">
        <v>53</v>
      </c>
      <c r="AA499" s="61" t="s">
        <v>216</v>
      </c>
      <c r="AB499" s="62" t="s">
        <v>216</v>
      </c>
      <c r="AC499" s="63"/>
      <c r="AD499" s="62" t="s">
        <v>216</v>
      </c>
      <c r="AE499" s="62" t="s">
        <v>216</v>
      </c>
      <c r="AF499" s="67" t="s">
        <v>216</v>
      </c>
      <c r="AG499" s="62" t="s">
        <v>216</v>
      </c>
      <c r="AH499" s="62" t="s">
        <v>216</v>
      </c>
      <c r="AI499" s="62" t="s">
        <v>216</v>
      </c>
      <c r="AJ499" s="62" t="s">
        <v>216</v>
      </c>
      <c r="AK499" s="62" t="s">
        <v>216</v>
      </c>
      <c r="AL499" s="62" t="s">
        <v>216</v>
      </c>
      <c r="AM499" s="62" t="s">
        <v>216</v>
      </c>
      <c r="AN499" s="62" t="s">
        <v>216</v>
      </c>
      <c r="AO499" s="63" t="s">
        <v>216</v>
      </c>
    </row>
    <row r="500" spans="1:41">
      <c r="A500" s="48">
        <f t="shared" si="45"/>
        <v>498</v>
      </c>
      <c r="B500" s="49">
        <v>496</v>
      </c>
      <c r="C500" s="50">
        <f t="shared" si="46"/>
        <v>-2</v>
      </c>
      <c r="D500" s="49">
        <f>COUNTIF($L$3:$L500,$L500)</f>
        <v>52</v>
      </c>
      <c r="E500" s="51">
        <v>52</v>
      </c>
      <c r="F500" s="50" t="str">
        <f t="shared" si="47"/>
        <v>=</v>
      </c>
      <c r="G500" s="52" t="s">
        <v>280</v>
      </c>
      <c r="H500" s="53" t="s">
        <v>1243</v>
      </c>
      <c r="I500" s="53" t="s">
        <v>1151</v>
      </c>
      <c r="J500" s="53" t="s">
        <v>1122</v>
      </c>
      <c r="K500" s="54">
        <v>2001</v>
      </c>
      <c r="L500" s="64" t="s">
        <v>226</v>
      </c>
      <c r="M500" s="55" t="s">
        <v>52</v>
      </c>
      <c r="N500" s="56">
        <v>3</v>
      </c>
      <c r="O500" s="57">
        <v>402</v>
      </c>
      <c r="P500" s="57" t="str">
        <f>IFERROR( VLOOKUP($G500,Liga16_1!$B:$Q,16,0), "")</f>
        <v/>
      </c>
      <c r="Q500" s="58">
        <f t="shared" si="48"/>
        <v>402</v>
      </c>
      <c r="R500" s="59">
        <f t="shared" si="52"/>
        <v>402</v>
      </c>
      <c r="S500" s="60" t="s">
        <v>216</v>
      </c>
      <c r="T500" s="61" t="s">
        <v>216</v>
      </c>
      <c r="U500" s="61" t="s">
        <v>216</v>
      </c>
      <c r="V500" s="61" t="s">
        <v>216</v>
      </c>
      <c r="W500" s="61" t="s">
        <v>216</v>
      </c>
      <c r="X500" s="61" t="s">
        <v>216</v>
      </c>
      <c r="Y500" s="61">
        <v>-64</v>
      </c>
      <c r="Z500" s="61" t="s">
        <v>216</v>
      </c>
      <c r="AA500" s="61" t="s">
        <v>216</v>
      </c>
      <c r="AB500" s="62" t="s">
        <v>216</v>
      </c>
      <c r="AC500" s="63"/>
      <c r="AD500" s="62" t="s">
        <v>216</v>
      </c>
      <c r="AE500" s="62" t="s">
        <v>216</v>
      </c>
      <c r="AF500" s="67" t="s">
        <v>216</v>
      </c>
      <c r="AG500" s="62" t="s">
        <v>216</v>
      </c>
      <c r="AH500" s="62" t="s">
        <v>216</v>
      </c>
      <c r="AI500" s="62" t="s">
        <v>216</v>
      </c>
      <c r="AJ500" s="62" t="s">
        <v>216</v>
      </c>
      <c r="AK500" s="62" t="s">
        <v>216</v>
      </c>
      <c r="AL500" s="62" t="s">
        <v>216</v>
      </c>
      <c r="AM500" s="62" t="s">
        <v>216</v>
      </c>
      <c r="AN500" s="62" t="s">
        <v>216</v>
      </c>
      <c r="AO500" s="63" t="s">
        <v>216</v>
      </c>
    </row>
    <row r="501" spans="1:41">
      <c r="A501" s="48">
        <f t="shared" si="45"/>
        <v>499</v>
      </c>
      <c r="B501" s="49">
        <v>497</v>
      </c>
      <c r="C501" s="50">
        <f t="shared" si="46"/>
        <v>-2</v>
      </c>
      <c r="D501" s="49">
        <f>COUNTIF($L$3:$L501,$L501)</f>
        <v>20</v>
      </c>
      <c r="E501" s="51">
        <v>20</v>
      </c>
      <c r="F501" s="50" t="str">
        <f t="shared" si="47"/>
        <v>=</v>
      </c>
      <c r="G501" s="52">
        <v>6638</v>
      </c>
      <c r="H501" s="53" t="s">
        <v>1244</v>
      </c>
      <c r="I501" s="53" t="s">
        <v>1108</v>
      </c>
      <c r="J501" s="53" t="s">
        <v>1107</v>
      </c>
      <c r="K501" s="54">
        <v>1945</v>
      </c>
      <c r="L501" s="64" t="s">
        <v>235</v>
      </c>
      <c r="M501" s="55" t="s">
        <v>52</v>
      </c>
      <c r="N501" s="56">
        <v>3</v>
      </c>
      <c r="O501" s="57">
        <v>386</v>
      </c>
      <c r="P501" s="57" t="str">
        <f>IFERROR( VLOOKUP($G501,Liga16_1!$B:$Q,16,0), "")</f>
        <v/>
      </c>
      <c r="Q501" s="58">
        <f t="shared" si="48"/>
        <v>402</v>
      </c>
      <c r="R501" s="59">
        <f t="shared" si="52"/>
        <v>386</v>
      </c>
      <c r="S501" s="60" t="s">
        <v>216</v>
      </c>
      <c r="T501" s="61" t="s">
        <v>216</v>
      </c>
      <c r="U501" s="61" t="s">
        <v>216</v>
      </c>
      <c r="V501" s="61">
        <v>0</v>
      </c>
      <c r="W501" s="61">
        <v>-6</v>
      </c>
      <c r="X501" s="61" t="s">
        <v>216</v>
      </c>
      <c r="Y501" s="61" t="s">
        <v>216</v>
      </c>
      <c r="Z501" s="61" t="s">
        <v>216</v>
      </c>
      <c r="AA501" s="61" t="s">
        <v>216</v>
      </c>
      <c r="AB501" s="62" t="s">
        <v>216</v>
      </c>
      <c r="AC501" s="63"/>
      <c r="AD501" s="62" t="s">
        <v>216</v>
      </c>
      <c r="AE501" s="62" t="s">
        <v>216</v>
      </c>
      <c r="AF501" s="67" t="s">
        <v>216</v>
      </c>
      <c r="AG501" s="62" t="s">
        <v>216</v>
      </c>
      <c r="AH501" s="62" t="s">
        <v>216</v>
      </c>
      <c r="AI501" s="62" t="s">
        <v>216</v>
      </c>
      <c r="AJ501" s="62" t="s">
        <v>216</v>
      </c>
      <c r="AK501" s="62" t="s">
        <v>216</v>
      </c>
      <c r="AL501" s="62" t="s">
        <v>216</v>
      </c>
      <c r="AM501" s="62">
        <v>16</v>
      </c>
      <c r="AN501" s="62" t="s">
        <v>216</v>
      </c>
      <c r="AO501" s="63" t="s">
        <v>216</v>
      </c>
    </row>
    <row r="502" spans="1:41">
      <c r="A502" s="48">
        <f t="shared" si="45"/>
        <v>500</v>
      </c>
      <c r="B502" s="49">
        <v>499</v>
      </c>
      <c r="C502" s="50">
        <f t="shared" si="46"/>
        <v>-1</v>
      </c>
      <c r="D502" s="49">
        <f>COUNTIF($L$3:$L502,$L502)</f>
        <v>71</v>
      </c>
      <c r="E502" s="51">
        <v>71</v>
      </c>
      <c r="F502" s="50" t="str">
        <f t="shared" si="47"/>
        <v>=</v>
      </c>
      <c r="G502" s="52">
        <v>11048</v>
      </c>
      <c r="H502" s="53" t="s">
        <v>469</v>
      </c>
      <c r="I502" s="53" t="s">
        <v>1119</v>
      </c>
      <c r="J502" s="53" t="s">
        <v>1107</v>
      </c>
      <c r="K502" s="54">
        <v>1967</v>
      </c>
      <c r="L502" s="64" t="s">
        <v>234</v>
      </c>
      <c r="M502" s="55" t="s">
        <v>52</v>
      </c>
      <c r="N502" s="56">
        <v>3</v>
      </c>
      <c r="O502" s="57">
        <v>401</v>
      </c>
      <c r="P502" s="57" t="str">
        <f>IFERROR( VLOOKUP($G502,Liga16_1!$B:$Q,16,0), "")</f>
        <v/>
      </c>
      <c r="Q502" s="58">
        <f t="shared" si="48"/>
        <v>401</v>
      </c>
      <c r="R502" s="59">
        <f t="shared" si="52"/>
        <v>401</v>
      </c>
      <c r="S502" s="60" t="s">
        <v>216</v>
      </c>
      <c r="T502" s="61">
        <v>-8</v>
      </c>
      <c r="U502" s="61" t="s">
        <v>216</v>
      </c>
      <c r="V502" s="61" t="s">
        <v>216</v>
      </c>
      <c r="W502" s="61" t="s">
        <v>216</v>
      </c>
      <c r="X502" s="61" t="s">
        <v>216</v>
      </c>
      <c r="Y502" s="61" t="s">
        <v>216</v>
      </c>
      <c r="Z502" s="61" t="s">
        <v>216</v>
      </c>
      <c r="AA502" s="61">
        <v>-46</v>
      </c>
      <c r="AB502" s="62" t="s">
        <v>216</v>
      </c>
      <c r="AC502" s="63"/>
      <c r="AD502" s="62" t="s">
        <v>216</v>
      </c>
      <c r="AE502" s="62" t="s">
        <v>216</v>
      </c>
      <c r="AF502" s="67" t="s">
        <v>216</v>
      </c>
      <c r="AG502" s="62" t="s">
        <v>216</v>
      </c>
      <c r="AH502" s="62" t="s">
        <v>216</v>
      </c>
      <c r="AI502" s="62" t="s">
        <v>216</v>
      </c>
      <c r="AJ502" s="62" t="s">
        <v>216</v>
      </c>
      <c r="AK502" s="62" t="s">
        <v>216</v>
      </c>
      <c r="AL502" s="62" t="s">
        <v>216</v>
      </c>
      <c r="AM502" s="62" t="s">
        <v>216</v>
      </c>
      <c r="AN502" s="62" t="s">
        <v>216</v>
      </c>
      <c r="AO502" s="63" t="s">
        <v>216</v>
      </c>
    </row>
    <row r="503" spans="1:41">
      <c r="A503" s="48">
        <f t="shared" si="45"/>
        <v>501</v>
      </c>
      <c r="B503" s="49">
        <v>500</v>
      </c>
      <c r="C503" s="50">
        <f t="shared" si="46"/>
        <v>-1</v>
      </c>
      <c r="D503" s="49">
        <f>COUNTIF($L$3:$L503,$L503)</f>
        <v>72</v>
      </c>
      <c r="E503" s="51">
        <v>72</v>
      </c>
      <c r="F503" s="50" t="str">
        <f t="shared" si="47"/>
        <v>=</v>
      </c>
      <c r="G503" s="52">
        <v>50041</v>
      </c>
      <c r="H503" s="53" t="s">
        <v>1075</v>
      </c>
      <c r="I503" s="53" t="s">
        <v>133</v>
      </c>
      <c r="J503" s="53" t="s">
        <v>1107</v>
      </c>
      <c r="K503" s="54">
        <v>1965</v>
      </c>
      <c r="L503" s="64" t="s">
        <v>234</v>
      </c>
      <c r="M503" s="55" t="s">
        <v>52</v>
      </c>
      <c r="N503" s="56">
        <v>3</v>
      </c>
      <c r="O503" s="57">
        <v>401</v>
      </c>
      <c r="P503" s="57">
        <f>IFERROR( VLOOKUP($G503,Liga16_1!$B:$Q,16,0), "")</f>
        <v>401</v>
      </c>
      <c r="Q503" s="58">
        <f t="shared" si="48"/>
        <v>401</v>
      </c>
      <c r="R503" s="59">
        <f t="shared" si="52"/>
        <v>401</v>
      </c>
      <c r="S503" s="60" t="s">
        <v>216</v>
      </c>
      <c r="T503" s="61" t="s">
        <v>216</v>
      </c>
      <c r="U503" s="61" t="s">
        <v>216</v>
      </c>
      <c r="V503" s="61" t="s">
        <v>216</v>
      </c>
      <c r="W503" s="61" t="s">
        <v>216</v>
      </c>
      <c r="X503" s="61" t="s">
        <v>216</v>
      </c>
      <c r="Y503" s="61" t="s">
        <v>216</v>
      </c>
      <c r="Z503" s="61" t="s">
        <v>216</v>
      </c>
      <c r="AA503" s="61" t="s">
        <v>216</v>
      </c>
      <c r="AB503" s="62" t="s">
        <v>216</v>
      </c>
      <c r="AC503" s="63"/>
      <c r="AD503" s="62" t="s">
        <v>216</v>
      </c>
      <c r="AE503" s="62" t="s">
        <v>216</v>
      </c>
      <c r="AF503" s="67" t="s">
        <v>216</v>
      </c>
      <c r="AG503" s="62" t="s">
        <v>216</v>
      </c>
      <c r="AH503" s="62" t="s">
        <v>216</v>
      </c>
      <c r="AI503" s="62" t="s">
        <v>216</v>
      </c>
      <c r="AJ503" s="62" t="s">
        <v>216</v>
      </c>
      <c r="AK503" s="62" t="s">
        <v>216</v>
      </c>
      <c r="AL503" s="62" t="s">
        <v>216</v>
      </c>
      <c r="AM503" s="62" t="s">
        <v>216</v>
      </c>
      <c r="AN503" s="62" t="s">
        <v>216</v>
      </c>
      <c r="AO503" s="63" t="s">
        <v>216</v>
      </c>
    </row>
    <row r="504" spans="1:41">
      <c r="A504" s="48">
        <f t="shared" si="45"/>
        <v>502</v>
      </c>
      <c r="B504" s="49">
        <v>560</v>
      </c>
      <c r="C504" s="50">
        <f t="shared" si="46"/>
        <v>58</v>
      </c>
      <c r="D504" s="49">
        <f>COUNTIF($L$3:$L504,$L504)</f>
        <v>53</v>
      </c>
      <c r="E504" s="51">
        <v>58</v>
      </c>
      <c r="F504" s="50">
        <f t="shared" si="47"/>
        <v>5</v>
      </c>
      <c r="G504" s="52">
        <v>22336</v>
      </c>
      <c r="H504" s="53" t="s">
        <v>977</v>
      </c>
      <c r="I504" s="53" t="s">
        <v>1168</v>
      </c>
      <c r="J504" s="53" t="s">
        <v>1107</v>
      </c>
      <c r="K504" s="54">
        <v>2001</v>
      </c>
      <c r="L504" s="64" t="s">
        <v>226</v>
      </c>
      <c r="M504" s="55" t="s">
        <v>52</v>
      </c>
      <c r="N504" s="56">
        <v>3</v>
      </c>
      <c r="O504" s="57">
        <v>244.5</v>
      </c>
      <c r="P504" s="57">
        <f>IFERROR( VLOOKUP($G504,Liga16_1!$B:$Q,16,0), "")</f>
        <v>454</v>
      </c>
      <c r="Q504" s="58">
        <f t="shared" si="48"/>
        <v>399.25</v>
      </c>
      <c r="R504" s="59">
        <f t="shared" si="52"/>
        <v>349.25</v>
      </c>
      <c r="S504" s="60">
        <v>6</v>
      </c>
      <c r="T504" s="61">
        <v>-64</v>
      </c>
      <c r="U504" s="61">
        <v>56</v>
      </c>
      <c r="V504" s="61" t="s">
        <v>216</v>
      </c>
      <c r="W504" s="61">
        <v>-64</v>
      </c>
      <c r="X504" s="61" t="s">
        <v>216</v>
      </c>
      <c r="Y504" s="61" t="s">
        <v>216</v>
      </c>
      <c r="Z504" s="61" t="s">
        <v>216</v>
      </c>
      <c r="AA504" s="61" t="s">
        <v>216</v>
      </c>
      <c r="AB504" s="62">
        <v>50</v>
      </c>
      <c r="AC504" s="63"/>
      <c r="AD504" s="62" t="s">
        <v>216</v>
      </c>
      <c r="AE504" s="62" t="s">
        <v>216</v>
      </c>
      <c r="AF504" s="67" t="s">
        <v>216</v>
      </c>
      <c r="AG504" s="62" t="s">
        <v>216</v>
      </c>
      <c r="AH504" s="62" t="s">
        <v>216</v>
      </c>
      <c r="AI504" s="62" t="s">
        <v>216</v>
      </c>
      <c r="AJ504" s="62" t="s">
        <v>216</v>
      </c>
      <c r="AK504" s="62" t="s">
        <v>216</v>
      </c>
      <c r="AL504" s="62" t="s">
        <v>216</v>
      </c>
      <c r="AM504" s="62" t="s">
        <v>216</v>
      </c>
      <c r="AN504" s="62" t="s">
        <v>216</v>
      </c>
      <c r="AO504" s="63" t="s">
        <v>216</v>
      </c>
    </row>
    <row r="505" spans="1:41">
      <c r="A505" s="48">
        <f t="shared" si="45"/>
        <v>503</v>
      </c>
      <c r="B505" s="49">
        <v>503</v>
      </c>
      <c r="C505" s="50" t="str">
        <f t="shared" si="46"/>
        <v>=</v>
      </c>
      <c r="D505" s="49">
        <f>COUNTIF($L$3:$L505,$L505)</f>
        <v>73</v>
      </c>
      <c r="E505" s="51">
        <v>73</v>
      </c>
      <c r="F505" s="50" t="str">
        <f t="shared" si="47"/>
        <v>=</v>
      </c>
      <c r="G505" s="52">
        <v>10014</v>
      </c>
      <c r="H505" s="53" t="s">
        <v>1072</v>
      </c>
      <c r="I505" s="53" t="s">
        <v>1124</v>
      </c>
      <c r="J505" s="53" t="s">
        <v>1107</v>
      </c>
      <c r="K505" s="54">
        <v>1963</v>
      </c>
      <c r="L505" s="64" t="s">
        <v>234</v>
      </c>
      <c r="M505" s="55" t="s">
        <v>52</v>
      </c>
      <c r="N505" s="56">
        <v>3</v>
      </c>
      <c r="O505" s="57">
        <v>412.5</v>
      </c>
      <c r="P505" s="57">
        <f>IFERROR( VLOOKUP($G505,Liga16_1!$B:$Q,16,0), "")</f>
        <v>386</v>
      </c>
      <c r="Q505" s="58">
        <f t="shared" si="48"/>
        <v>399.25</v>
      </c>
      <c r="R505" s="59">
        <f t="shared" si="52"/>
        <v>399.25</v>
      </c>
      <c r="S505" s="60" t="s">
        <v>216</v>
      </c>
      <c r="T505" s="61" t="s">
        <v>216</v>
      </c>
      <c r="U505" s="61" t="s">
        <v>216</v>
      </c>
      <c r="V505" s="61" t="s">
        <v>216</v>
      </c>
      <c r="W505" s="61" t="s">
        <v>216</v>
      </c>
      <c r="X505" s="61" t="s">
        <v>216</v>
      </c>
      <c r="Y505" s="61">
        <v>-13</v>
      </c>
      <c r="Z505" s="61" t="s">
        <v>216</v>
      </c>
      <c r="AA505" s="61" t="s">
        <v>216</v>
      </c>
      <c r="AB505" s="62" t="s">
        <v>216</v>
      </c>
      <c r="AC505" s="63"/>
      <c r="AD505" s="62" t="s">
        <v>216</v>
      </c>
      <c r="AE505" s="62" t="s">
        <v>216</v>
      </c>
      <c r="AF505" s="67" t="s">
        <v>216</v>
      </c>
      <c r="AG505" s="62" t="s">
        <v>216</v>
      </c>
      <c r="AH505" s="62" t="s">
        <v>216</v>
      </c>
      <c r="AI505" s="62" t="s">
        <v>216</v>
      </c>
      <c r="AJ505" s="62" t="s">
        <v>216</v>
      </c>
      <c r="AK505" s="62" t="s">
        <v>216</v>
      </c>
      <c r="AL505" s="62" t="s">
        <v>216</v>
      </c>
      <c r="AM505" s="62" t="s">
        <v>216</v>
      </c>
      <c r="AN505" s="62" t="s">
        <v>216</v>
      </c>
      <c r="AO505" s="63" t="s">
        <v>216</v>
      </c>
    </row>
    <row r="506" spans="1:41">
      <c r="A506" s="48">
        <f t="shared" si="45"/>
        <v>504</v>
      </c>
      <c r="B506" s="49">
        <v>504</v>
      </c>
      <c r="C506" s="50" t="str">
        <f t="shared" si="46"/>
        <v>=</v>
      </c>
      <c r="D506" s="49">
        <f>COUNTIF($L$3:$L506,$L506)</f>
        <v>54</v>
      </c>
      <c r="E506" s="51">
        <v>53</v>
      </c>
      <c r="F506" s="50">
        <f t="shared" si="47"/>
        <v>-1</v>
      </c>
      <c r="G506" s="52" t="s">
        <v>31</v>
      </c>
      <c r="H506" s="53" t="s">
        <v>1245</v>
      </c>
      <c r="I506" s="53" t="s">
        <v>1160</v>
      </c>
      <c r="J506" s="53" t="s">
        <v>1122</v>
      </c>
      <c r="K506" s="54">
        <v>2001</v>
      </c>
      <c r="L506" s="64" t="s">
        <v>226</v>
      </c>
      <c r="M506" s="55" t="s">
        <v>52</v>
      </c>
      <c r="N506" s="56">
        <v>3</v>
      </c>
      <c r="O506" s="57">
        <v>399</v>
      </c>
      <c r="P506" s="57" t="str">
        <f>IFERROR( VLOOKUP($G506,Liga16_1!$B:$Q,16,0), "")</f>
        <v/>
      </c>
      <c r="Q506" s="58">
        <f t="shared" si="48"/>
        <v>399</v>
      </c>
      <c r="R506" s="59">
        <f t="shared" si="52"/>
        <v>399</v>
      </c>
      <c r="S506" s="60" t="s">
        <v>216</v>
      </c>
      <c r="T506" s="61" t="s">
        <v>216</v>
      </c>
      <c r="U506" s="61" t="s">
        <v>216</v>
      </c>
      <c r="V506" s="61" t="s">
        <v>216</v>
      </c>
      <c r="W506" s="61" t="s">
        <v>216</v>
      </c>
      <c r="X506" s="61" t="s">
        <v>216</v>
      </c>
      <c r="Y506" s="61">
        <v>-84</v>
      </c>
      <c r="Z506" s="61" t="s">
        <v>216</v>
      </c>
      <c r="AA506" s="61" t="s">
        <v>216</v>
      </c>
      <c r="AB506" s="62" t="s">
        <v>216</v>
      </c>
      <c r="AC506" s="63"/>
      <c r="AD506" s="62" t="s">
        <v>216</v>
      </c>
      <c r="AE506" s="62" t="s">
        <v>216</v>
      </c>
      <c r="AF506" s="67" t="s">
        <v>216</v>
      </c>
      <c r="AG506" s="62" t="s">
        <v>216</v>
      </c>
      <c r="AH506" s="62" t="s">
        <v>216</v>
      </c>
      <c r="AI506" s="62" t="s">
        <v>216</v>
      </c>
      <c r="AJ506" s="62" t="s">
        <v>216</v>
      </c>
      <c r="AK506" s="62" t="s">
        <v>216</v>
      </c>
      <c r="AL506" s="62" t="s">
        <v>216</v>
      </c>
      <c r="AM506" s="62" t="s">
        <v>216</v>
      </c>
      <c r="AN506" s="62" t="s">
        <v>216</v>
      </c>
      <c r="AO506" s="63" t="s">
        <v>216</v>
      </c>
    </row>
    <row r="507" spans="1:41">
      <c r="A507" s="48">
        <f t="shared" si="45"/>
        <v>505</v>
      </c>
      <c r="B507" s="49">
        <v>505</v>
      </c>
      <c r="C507" s="50" t="str">
        <f t="shared" si="46"/>
        <v>=</v>
      </c>
      <c r="D507" s="49">
        <f>COUNTIF($L$3:$L507,$L507)</f>
        <v>92</v>
      </c>
      <c r="E507" s="51">
        <v>92</v>
      </c>
      <c r="F507" s="50" t="str">
        <f t="shared" si="47"/>
        <v>=</v>
      </c>
      <c r="G507" s="52">
        <v>26520</v>
      </c>
      <c r="H507" s="53" t="s">
        <v>1078</v>
      </c>
      <c r="I507" s="53" t="s">
        <v>1191</v>
      </c>
      <c r="J507" s="53" t="s">
        <v>1107</v>
      </c>
      <c r="K507" s="54">
        <v>1979</v>
      </c>
      <c r="L507" s="64" t="s">
        <v>230</v>
      </c>
      <c r="M507" s="55" t="s">
        <v>52</v>
      </c>
      <c r="N507" s="56">
        <v>3</v>
      </c>
      <c r="O507" s="57">
        <v>399</v>
      </c>
      <c r="P507" s="57" t="str">
        <f>IFERROR( VLOOKUP($G507,Liga16_1!$B:$Q,16,0), "")</f>
        <v/>
      </c>
      <c r="Q507" s="58">
        <f t="shared" si="48"/>
        <v>399</v>
      </c>
      <c r="R507" s="59">
        <f t="shared" si="52"/>
        <v>399</v>
      </c>
      <c r="S507" s="60" t="s">
        <v>216</v>
      </c>
      <c r="T507" s="61" t="s">
        <v>216</v>
      </c>
      <c r="U507" s="61" t="s">
        <v>216</v>
      </c>
      <c r="V507" s="61" t="s">
        <v>216</v>
      </c>
      <c r="W507" s="61" t="s">
        <v>216</v>
      </c>
      <c r="X507" s="61" t="s">
        <v>216</v>
      </c>
      <c r="Y507" s="61" t="s">
        <v>216</v>
      </c>
      <c r="Z507" s="61" t="s">
        <v>216</v>
      </c>
      <c r="AA507" s="61" t="s">
        <v>216</v>
      </c>
      <c r="AB507" s="62" t="s">
        <v>216</v>
      </c>
      <c r="AC507" s="63"/>
      <c r="AD507" s="62" t="s">
        <v>216</v>
      </c>
      <c r="AE507" s="62" t="s">
        <v>216</v>
      </c>
      <c r="AF507" s="67" t="s">
        <v>216</v>
      </c>
      <c r="AG507" s="62" t="s">
        <v>216</v>
      </c>
      <c r="AH507" s="62" t="s">
        <v>216</v>
      </c>
      <c r="AI507" s="62" t="s">
        <v>216</v>
      </c>
      <c r="AJ507" s="62" t="s">
        <v>216</v>
      </c>
      <c r="AK507" s="62" t="s">
        <v>216</v>
      </c>
      <c r="AL507" s="62" t="s">
        <v>216</v>
      </c>
      <c r="AM507" s="62" t="s">
        <v>216</v>
      </c>
      <c r="AN507" s="62" t="s">
        <v>216</v>
      </c>
      <c r="AO507" s="63" t="s">
        <v>216</v>
      </c>
    </row>
    <row r="508" spans="1:41">
      <c r="A508" s="48">
        <f t="shared" si="45"/>
        <v>506</v>
      </c>
      <c r="B508" s="49">
        <v>506</v>
      </c>
      <c r="C508" s="50" t="str">
        <f t="shared" si="46"/>
        <v>=</v>
      </c>
      <c r="D508" s="49">
        <f>COUNTIF($L$3:$L508,$L508)</f>
        <v>55</v>
      </c>
      <c r="E508" s="51">
        <v>54</v>
      </c>
      <c r="F508" s="50">
        <f t="shared" si="47"/>
        <v>-1</v>
      </c>
      <c r="G508" s="52">
        <v>22527</v>
      </c>
      <c r="H508" s="53" t="s">
        <v>559</v>
      </c>
      <c r="I508" s="53" t="s">
        <v>1186</v>
      </c>
      <c r="J508" s="53" t="s">
        <v>1107</v>
      </c>
      <c r="K508" s="54">
        <v>2000</v>
      </c>
      <c r="L508" s="64" t="s">
        <v>226</v>
      </c>
      <c r="M508" s="55" t="s">
        <v>52</v>
      </c>
      <c r="N508" s="56">
        <v>3</v>
      </c>
      <c r="O508" s="57"/>
      <c r="P508" s="57">
        <f>IFERROR( VLOOKUP($G508,Liga16_1!$B:$Q,16,0), "")</f>
        <v>398</v>
      </c>
      <c r="Q508" s="58">
        <f t="shared" si="48"/>
        <v>398</v>
      </c>
      <c r="R508" s="59">
        <f t="shared" si="52"/>
        <v>398</v>
      </c>
      <c r="S508" s="60" t="s">
        <v>216</v>
      </c>
      <c r="T508" s="61" t="s">
        <v>216</v>
      </c>
      <c r="U508" s="61" t="s">
        <v>216</v>
      </c>
      <c r="V508" s="61" t="s">
        <v>216</v>
      </c>
      <c r="W508" s="61" t="s">
        <v>216</v>
      </c>
      <c r="X508" s="61"/>
      <c r="Y508" s="61"/>
      <c r="Z508" s="61"/>
      <c r="AA508" s="61"/>
      <c r="AB508" s="62" t="s">
        <v>216</v>
      </c>
      <c r="AC508" s="63"/>
      <c r="AD508" s="62" t="s">
        <v>216</v>
      </c>
      <c r="AE508" s="62" t="s">
        <v>216</v>
      </c>
      <c r="AF508" s="67" t="s">
        <v>216</v>
      </c>
      <c r="AG508" s="62" t="s">
        <v>216</v>
      </c>
      <c r="AH508" s="62" t="s">
        <v>216</v>
      </c>
      <c r="AI508" s="62" t="s">
        <v>216</v>
      </c>
      <c r="AJ508" s="62" t="s">
        <v>216</v>
      </c>
      <c r="AK508" s="62" t="s">
        <v>216</v>
      </c>
      <c r="AL508" s="62" t="s">
        <v>216</v>
      </c>
      <c r="AM508" s="62" t="s">
        <v>216</v>
      </c>
      <c r="AN508" s="62" t="s">
        <v>216</v>
      </c>
      <c r="AO508" s="63" t="s">
        <v>216</v>
      </c>
    </row>
    <row r="509" spans="1:41">
      <c r="A509" s="48">
        <f t="shared" si="45"/>
        <v>507</v>
      </c>
      <c r="B509" s="49">
        <v>492</v>
      </c>
      <c r="C509" s="50">
        <f t="shared" si="46"/>
        <v>-15</v>
      </c>
      <c r="D509" s="49">
        <f>COUNTIF($L$3:$L509,$L509)</f>
        <v>58</v>
      </c>
      <c r="E509" s="51">
        <v>58</v>
      </c>
      <c r="F509" s="50" t="str">
        <f t="shared" si="47"/>
        <v>=</v>
      </c>
      <c r="G509" s="52">
        <v>50087</v>
      </c>
      <c r="H509" s="53" t="s">
        <v>706</v>
      </c>
      <c r="I509" s="53" t="s">
        <v>1108</v>
      </c>
      <c r="J509" s="53" t="s">
        <v>1107</v>
      </c>
      <c r="K509" s="54">
        <v>1972</v>
      </c>
      <c r="L509" s="64" t="s">
        <v>232</v>
      </c>
      <c r="M509" s="55" t="s">
        <v>52</v>
      </c>
      <c r="N509" s="56">
        <v>3</v>
      </c>
      <c r="O509" s="57">
        <v>367</v>
      </c>
      <c r="P509" s="57">
        <f>IFERROR( VLOOKUP($G509,Liga16_1!$B:$Q,16,0), "")</f>
        <v>418</v>
      </c>
      <c r="Q509" s="58">
        <f t="shared" si="48"/>
        <v>397.5</v>
      </c>
      <c r="R509" s="59">
        <f t="shared" si="52"/>
        <v>392.5</v>
      </c>
      <c r="S509" s="60" t="s">
        <v>216</v>
      </c>
      <c r="T509" s="61" t="s">
        <v>216</v>
      </c>
      <c r="U509" s="61" t="s">
        <v>216</v>
      </c>
      <c r="V509" s="61" t="s">
        <v>216</v>
      </c>
      <c r="W509" s="61">
        <v>-25</v>
      </c>
      <c r="X509" s="61" t="s">
        <v>216</v>
      </c>
      <c r="Y509" s="61" t="s">
        <v>216</v>
      </c>
      <c r="Z509" s="61" t="s">
        <v>216</v>
      </c>
      <c r="AA509" s="61" t="s">
        <v>216</v>
      </c>
      <c r="AB509" s="62">
        <v>-8</v>
      </c>
      <c r="AC509" s="63"/>
      <c r="AD509" s="62" t="s">
        <v>216</v>
      </c>
      <c r="AE509" s="62" t="s">
        <v>216</v>
      </c>
      <c r="AF509" s="67" t="s">
        <v>216</v>
      </c>
      <c r="AG509" s="62" t="s">
        <v>216</v>
      </c>
      <c r="AH509" s="62" t="s">
        <v>216</v>
      </c>
      <c r="AI509" s="62" t="s">
        <v>216</v>
      </c>
      <c r="AJ509" s="62" t="s">
        <v>216</v>
      </c>
      <c r="AK509" s="62">
        <v>13</v>
      </c>
      <c r="AL509" s="62" t="s">
        <v>216</v>
      </c>
      <c r="AM509" s="62" t="s">
        <v>216</v>
      </c>
      <c r="AN509" s="62" t="s">
        <v>216</v>
      </c>
      <c r="AO509" s="63" t="s">
        <v>216</v>
      </c>
    </row>
    <row r="510" spans="1:41">
      <c r="A510" s="48">
        <f t="shared" si="45"/>
        <v>508</v>
      </c>
      <c r="B510" s="49">
        <v>507</v>
      </c>
      <c r="C510" s="50">
        <f t="shared" si="46"/>
        <v>-1</v>
      </c>
      <c r="D510" s="49">
        <f>COUNTIF($L$3:$L510,$L510)</f>
        <v>3</v>
      </c>
      <c r="E510" s="51">
        <v>3</v>
      </c>
      <c r="F510" s="50" t="str">
        <f t="shared" si="47"/>
        <v>=</v>
      </c>
      <c r="G510" s="52">
        <v>20548</v>
      </c>
      <c r="H510" s="53" t="s">
        <v>954</v>
      </c>
      <c r="I510" s="53" t="s">
        <v>1123</v>
      </c>
      <c r="J510" s="53" t="s">
        <v>1107</v>
      </c>
      <c r="K510" s="54">
        <v>2004</v>
      </c>
      <c r="L510" s="64" t="s">
        <v>221</v>
      </c>
      <c r="M510" s="55" t="s">
        <v>55</v>
      </c>
      <c r="N510" s="56">
        <v>3</v>
      </c>
      <c r="O510" s="57">
        <v>273</v>
      </c>
      <c r="P510" s="57">
        <f>IFERROR( VLOOKUP($G510,Liga16_1!$B:$Q,16,0), "")</f>
        <v>443</v>
      </c>
      <c r="Q510" s="58">
        <f t="shared" si="48"/>
        <v>397</v>
      </c>
      <c r="R510" s="59">
        <f t="shared" si="52"/>
        <v>358</v>
      </c>
      <c r="S510" s="60">
        <v>-6</v>
      </c>
      <c r="T510" s="61">
        <v>-3</v>
      </c>
      <c r="U510" s="61">
        <v>-25</v>
      </c>
      <c r="V510" s="61">
        <v>-11</v>
      </c>
      <c r="W510" s="61">
        <v>-13</v>
      </c>
      <c r="X510" s="61" t="s">
        <v>216</v>
      </c>
      <c r="Y510" s="61" t="s">
        <v>216</v>
      </c>
      <c r="Z510" s="61" t="s">
        <v>216</v>
      </c>
      <c r="AA510" s="61" t="s">
        <v>216</v>
      </c>
      <c r="AB510" s="62" t="s">
        <v>216</v>
      </c>
      <c r="AC510" s="63"/>
      <c r="AD510" s="62" t="s">
        <v>216</v>
      </c>
      <c r="AE510" s="62" t="s">
        <v>216</v>
      </c>
      <c r="AF510" s="67">
        <v>28</v>
      </c>
      <c r="AG510" s="62">
        <v>11</v>
      </c>
      <c r="AH510" s="62" t="s">
        <v>216</v>
      </c>
      <c r="AI510" s="62" t="s">
        <v>216</v>
      </c>
      <c r="AJ510" s="62" t="s">
        <v>216</v>
      </c>
      <c r="AK510" s="62" t="s">
        <v>216</v>
      </c>
      <c r="AL510" s="62" t="s">
        <v>216</v>
      </c>
      <c r="AM510" s="62" t="s">
        <v>216</v>
      </c>
      <c r="AN510" s="62" t="s">
        <v>216</v>
      </c>
      <c r="AO510" s="63" t="s">
        <v>216</v>
      </c>
    </row>
    <row r="511" spans="1:41">
      <c r="A511" s="48">
        <f t="shared" si="45"/>
        <v>509</v>
      </c>
      <c r="B511" s="49">
        <v>509</v>
      </c>
      <c r="C511" s="50" t="str">
        <f t="shared" si="46"/>
        <v>=</v>
      </c>
      <c r="D511" s="49">
        <f>COUNTIF($L$3:$L511,$L511)</f>
        <v>74</v>
      </c>
      <c r="E511" s="51">
        <v>74</v>
      </c>
      <c r="F511" s="50" t="str">
        <f t="shared" si="47"/>
        <v>=</v>
      </c>
      <c r="G511" s="52">
        <v>15790</v>
      </c>
      <c r="H511" s="53" t="s">
        <v>1246</v>
      </c>
      <c r="I511" s="53" t="s">
        <v>1201</v>
      </c>
      <c r="J511" s="53" t="s">
        <v>1107</v>
      </c>
      <c r="K511" s="54">
        <v>1962</v>
      </c>
      <c r="L511" s="64" t="s">
        <v>234</v>
      </c>
      <c r="M511" s="55" t="s">
        <v>52</v>
      </c>
      <c r="N511" s="56">
        <v>3</v>
      </c>
      <c r="O511" s="57">
        <v>394</v>
      </c>
      <c r="P511" s="57" t="str">
        <f>IFERROR( VLOOKUP($G511,Liga16_1!$B:$Q,16,0), "")</f>
        <v/>
      </c>
      <c r="Q511" s="58">
        <f t="shared" si="48"/>
        <v>394</v>
      </c>
      <c r="R511" s="59">
        <f t="shared" si="52"/>
        <v>394</v>
      </c>
      <c r="S511" s="60" t="s">
        <v>216</v>
      </c>
      <c r="T511" s="61" t="s">
        <v>216</v>
      </c>
      <c r="U511" s="61" t="s">
        <v>216</v>
      </c>
      <c r="V511" s="61" t="s">
        <v>216</v>
      </c>
      <c r="W511" s="61" t="s">
        <v>216</v>
      </c>
      <c r="X511" s="61" t="s">
        <v>216</v>
      </c>
      <c r="Y511" s="61" t="s">
        <v>216</v>
      </c>
      <c r="Z511" s="61" t="s">
        <v>216</v>
      </c>
      <c r="AA511" s="61">
        <v>18</v>
      </c>
      <c r="AB511" s="62" t="s">
        <v>216</v>
      </c>
      <c r="AC511" s="63"/>
      <c r="AD511" s="62" t="s">
        <v>216</v>
      </c>
      <c r="AE511" s="62" t="s">
        <v>216</v>
      </c>
      <c r="AF511" s="67" t="s">
        <v>216</v>
      </c>
      <c r="AG511" s="62" t="s">
        <v>216</v>
      </c>
      <c r="AH511" s="62" t="s">
        <v>216</v>
      </c>
      <c r="AI511" s="62" t="s">
        <v>216</v>
      </c>
      <c r="AJ511" s="62" t="s">
        <v>216</v>
      </c>
      <c r="AK511" s="62" t="s">
        <v>216</v>
      </c>
      <c r="AL511" s="62" t="s">
        <v>216</v>
      </c>
      <c r="AM511" s="62" t="s">
        <v>216</v>
      </c>
      <c r="AN511" s="62" t="s">
        <v>216</v>
      </c>
      <c r="AO511" s="63" t="s">
        <v>216</v>
      </c>
    </row>
    <row r="512" spans="1:41">
      <c r="A512" s="48">
        <f t="shared" si="45"/>
        <v>510</v>
      </c>
      <c r="B512" s="49">
        <v>510</v>
      </c>
      <c r="C512" s="50" t="str">
        <f t="shared" si="46"/>
        <v>=</v>
      </c>
      <c r="D512" s="49">
        <f>COUNTIF($L$3:$L512,$L512)</f>
        <v>59</v>
      </c>
      <c r="E512" s="51">
        <v>59</v>
      </c>
      <c r="F512" s="50" t="str">
        <f t="shared" si="47"/>
        <v>=</v>
      </c>
      <c r="G512" s="52">
        <v>22483</v>
      </c>
      <c r="H512" s="53" t="s">
        <v>809</v>
      </c>
      <c r="I512" s="53" t="s">
        <v>1114</v>
      </c>
      <c r="J512" s="53" t="s">
        <v>1107</v>
      </c>
      <c r="K512" s="54">
        <v>1971</v>
      </c>
      <c r="L512" s="64" t="s">
        <v>232</v>
      </c>
      <c r="M512" s="55" t="s">
        <v>52</v>
      </c>
      <c r="N512" s="56">
        <v>3</v>
      </c>
      <c r="O512" s="57">
        <v>393</v>
      </c>
      <c r="P512" s="57" t="str">
        <f>IFERROR( VLOOKUP($G512,Liga16_1!$B:$Q,16,0), "")</f>
        <v/>
      </c>
      <c r="Q512" s="58">
        <f t="shared" si="48"/>
        <v>393</v>
      </c>
      <c r="R512" s="59">
        <f t="shared" si="52"/>
        <v>393</v>
      </c>
      <c r="S512" s="60" t="s">
        <v>216</v>
      </c>
      <c r="T512" s="61" t="s">
        <v>216</v>
      </c>
      <c r="U512" s="61">
        <v>-9</v>
      </c>
      <c r="V512" s="61">
        <v>-6</v>
      </c>
      <c r="W512" s="61">
        <v>-11</v>
      </c>
      <c r="X512" s="61" t="s">
        <v>216</v>
      </c>
      <c r="Y512" s="61" t="s">
        <v>216</v>
      </c>
      <c r="Z512" s="61" t="s">
        <v>216</v>
      </c>
      <c r="AA512" s="61" t="s">
        <v>216</v>
      </c>
      <c r="AB512" s="62" t="s">
        <v>216</v>
      </c>
      <c r="AC512" s="63"/>
      <c r="AD512" s="62" t="s">
        <v>216</v>
      </c>
      <c r="AE512" s="62" t="s">
        <v>216</v>
      </c>
      <c r="AF512" s="67" t="s">
        <v>216</v>
      </c>
      <c r="AG512" s="62" t="s">
        <v>216</v>
      </c>
      <c r="AH512" s="62" t="s">
        <v>216</v>
      </c>
      <c r="AI512" s="62" t="s">
        <v>216</v>
      </c>
      <c r="AJ512" s="62" t="s">
        <v>216</v>
      </c>
      <c r="AK512" s="62" t="s">
        <v>216</v>
      </c>
      <c r="AL512" s="62" t="s">
        <v>216</v>
      </c>
      <c r="AM512" s="62" t="s">
        <v>216</v>
      </c>
      <c r="AN512" s="62" t="s">
        <v>216</v>
      </c>
      <c r="AO512" s="63" t="s">
        <v>216</v>
      </c>
    </row>
    <row r="513" spans="1:41">
      <c r="A513" s="48">
        <f t="shared" si="45"/>
        <v>511</v>
      </c>
      <c r="B513" s="49">
        <v>508</v>
      </c>
      <c r="C513" s="50">
        <f t="shared" si="46"/>
        <v>-3</v>
      </c>
      <c r="D513" s="49">
        <f>COUNTIF($L$3:$L513,$L513)</f>
        <v>15</v>
      </c>
      <c r="E513" s="51">
        <v>15</v>
      </c>
      <c r="F513" s="50" t="str">
        <f t="shared" si="47"/>
        <v>=</v>
      </c>
      <c r="G513" s="52">
        <v>18446</v>
      </c>
      <c r="H513" s="53" t="s">
        <v>515</v>
      </c>
      <c r="I513" s="53" t="s">
        <v>1119</v>
      </c>
      <c r="J513" s="53" t="s">
        <v>1107</v>
      </c>
      <c r="K513" s="54">
        <v>2005</v>
      </c>
      <c r="L513" s="64" t="s">
        <v>222</v>
      </c>
      <c r="M513" s="55" t="s">
        <v>52</v>
      </c>
      <c r="N513" s="56">
        <v>3</v>
      </c>
      <c r="O513" s="57">
        <v>356</v>
      </c>
      <c r="P513" s="57">
        <f>IFERROR( VLOOKUP($G513,Liga16_1!$B:$Q,16,0), "")</f>
        <v>376</v>
      </c>
      <c r="Q513" s="58">
        <f t="shared" si="48"/>
        <v>393</v>
      </c>
      <c r="R513" s="59">
        <f t="shared" si="52"/>
        <v>366</v>
      </c>
      <c r="S513" s="60" t="s">
        <v>216</v>
      </c>
      <c r="T513" s="61">
        <v>-16</v>
      </c>
      <c r="U513" s="61" t="s">
        <v>216</v>
      </c>
      <c r="V513" s="61" t="s">
        <v>216</v>
      </c>
      <c r="W513" s="61" t="s">
        <v>216</v>
      </c>
      <c r="X513" s="61" t="s">
        <v>216</v>
      </c>
      <c r="Y513" s="61" t="s">
        <v>216</v>
      </c>
      <c r="Z513" s="61" t="s">
        <v>216</v>
      </c>
      <c r="AA513" s="61" t="s">
        <v>216</v>
      </c>
      <c r="AB513" s="62">
        <v>-2</v>
      </c>
      <c r="AC513" s="63"/>
      <c r="AD513" s="62" t="s">
        <v>216</v>
      </c>
      <c r="AE513" s="62" t="s">
        <v>216</v>
      </c>
      <c r="AF513" s="67">
        <v>21</v>
      </c>
      <c r="AG513" s="62">
        <v>8</v>
      </c>
      <c r="AH513" s="62" t="s">
        <v>216</v>
      </c>
      <c r="AI513" s="62" t="s">
        <v>216</v>
      </c>
      <c r="AJ513" s="62" t="s">
        <v>216</v>
      </c>
      <c r="AK513" s="62" t="s">
        <v>216</v>
      </c>
      <c r="AL513" s="62" t="s">
        <v>216</v>
      </c>
      <c r="AM513" s="62" t="s">
        <v>216</v>
      </c>
      <c r="AN513" s="62" t="s">
        <v>216</v>
      </c>
      <c r="AO513" s="63" t="s">
        <v>216</v>
      </c>
    </row>
    <row r="514" spans="1:41">
      <c r="A514" s="48">
        <f t="shared" si="45"/>
        <v>512</v>
      </c>
      <c r="B514" s="49">
        <v>511</v>
      </c>
      <c r="C514" s="50">
        <f t="shared" si="46"/>
        <v>-1</v>
      </c>
      <c r="D514" s="49">
        <f>COUNTIF($L$3:$L514,$L514)</f>
        <v>16</v>
      </c>
      <c r="E514" s="51">
        <v>16</v>
      </c>
      <c r="F514" s="50" t="str">
        <f t="shared" si="47"/>
        <v>=</v>
      </c>
      <c r="G514" s="52">
        <v>50520</v>
      </c>
      <c r="H514" s="53" t="s">
        <v>555</v>
      </c>
      <c r="I514" s="53" t="s">
        <v>1106</v>
      </c>
      <c r="J514" s="53" t="s">
        <v>1107</v>
      </c>
      <c r="K514" s="54">
        <v>2004</v>
      </c>
      <c r="L514" s="64" t="s">
        <v>222</v>
      </c>
      <c r="M514" s="55" t="s">
        <v>52</v>
      </c>
      <c r="N514" s="56">
        <v>3</v>
      </c>
      <c r="O514" s="57">
        <v>277</v>
      </c>
      <c r="P514" s="57">
        <f>IFERROR( VLOOKUP($G514,Liga16_1!$B:$Q,16,0), "")</f>
        <v>442</v>
      </c>
      <c r="Q514" s="58">
        <f t="shared" si="48"/>
        <v>392.5</v>
      </c>
      <c r="R514" s="59">
        <f t="shared" si="52"/>
        <v>359.5</v>
      </c>
      <c r="S514" s="60" t="s">
        <v>216</v>
      </c>
      <c r="T514" s="61" t="s">
        <v>216</v>
      </c>
      <c r="U514" s="61" t="s">
        <v>216</v>
      </c>
      <c r="V514" s="61" t="s">
        <v>216</v>
      </c>
      <c r="W514" s="61" t="s">
        <v>216</v>
      </c>
      <c r="X514" s="61">
        <v>51</v>
      </c>
      <c r="Y514" s="61">
        <v>-9</v>
      </c>
      <c r="Z514" s="61">
        <v>-64</v>
      </c>
      <c r="AA514" s="61" t="s">
        <v>216</v>
      </c>
      <c r="AB514" s="62" t="s">
        <v>216</v>
      </c>
      <c r="AC514" s="63"/>
      <c r="AD514" s="62" t="s">
        <v>216</v>
      </c>
      <c r="AE514" s="62" t="s">
        <v>216</v>
      </c>
      <c r="AF514" s="67">
        <v>20</v>
      </c>
      <c r="AG514" s="62">
        <v>13</v>
      </c>
      <c r="AH514" s="62" t="s">
        <v>216</v>
      </c>
      <c r="AI514" s="62" t="s">
        <v>216</v>
      </c>
      <c r="AJ514" s="62" t="s">
        <v>216</v>
      </c>
      <c r="AK514" s="62" t="s">
        <v>216</v>
      </c>
      <c r="AL514" s="62" t="s">
        <v>216</v>
      </c>
      <c r="AM514" s="62" t="s">
        <v>216</v>
      </c>
      <c r="AN514" s="62" t="s">
        <v>216</v>
      </c>
      <c r="AO514" s="63" t="s">
        <v>216</v>
      </c>
    </row>
    <row r="515" spans="1:41">
      <c r="A515" s="48">
        <f t="shared" ref="A515:A578" si="53">ROW(G515)-2</f>
        <v>513</v>
      </c>
      <c r="B515" s="49">
        <v>512</v>
      </c>
      <c r="C515" s="50">
        <f t="shared" ref="C515:C578" si="54">IF(B515="","",IF(B515=A515,"=",B515-A515))</f>
        <v>-1</v>
      </c>
      <c r="D515" s="49">
        <f>COUNTIF($L$3:$L515,$L515)</f>
        <v>33</v>
      </c>
      <c r="E515" s="51">
        <v>33</v>
      </c>
      <c r="F515" s="50" t="str">
        <f t="shared" ref="F515:F578" si="55">IF(E515="","",IF(E515=D515,"=",E515-D515))</f>
        <v>=</v>
      </c>
      <c r="G515" s="52">
        <v>27417</v>
      </c>
      <c r="H515" s="53" t="s">
        <v>709</v>
      </c>
      <c r="I515" s="53" t="s">
        <v>1168</v>
      </c>
      <c r="J515" s="53" t="s">
        <v>1107</v>
      </c>
      <c r="K515" s="54">
        <v>2002</v>
      </c>
      <c r="L515" s="64" t="s">
        <v>224</v>
      </c>
      <c r="M515" s="55" t="s">
        <v>52</v>
      </c>
      <c r="N515" s="56">
        <v>3</v>
      </c>
      <c r="O515" s="57"/>
      <c r="P515" s="57">
        <f>IFERROR( VLOOKUP($G515,Liga16_1!$B:$Q,16,0), "")</f>
        <v>392</v>
      </c>
      <c r="Q515" s="58">
        <f t="shared" ref="Q515:Q578" si="56">IFERROR(SUM(R515,AB515:AO515), R515)</f>
        <v>392</v>
      </c>
      <c r="R515" s="59">
        <f t="shared" si="52"/>
        <v>392</v>
      </c>
      <c r="S515" s="60" t="s">
        <v>216</v>
      </c>
      <c r="T515" s="61" t="s">
        <v>216</v>
      </c>
      <c r="U515" s="61" t="s">
        <v>216</v>
      </c>
      <c r="V515" s="61" t="s">
        <v>216</v>
      </c>
      <c r="W515" s="61" t="s">
        <v>216</v>
      </c>
      <c r="X515" s="61"/>
      <c r="Y515" s="61"/>
      <c r="Z515" s="61"/>
      <c r="AA515" s="61"/>
      <c r="AB515" s="62" t="s">
        <v>216</v>
      </c>
      <c r="AC515" s="63"/>
      <c r="AD515" s="62" t="s">
        <v>216</v>
      </c>
      <c r="AE515" s="62" t="s">
        <v>216</v>
      </c>
      <c r="AF515" s="67" t="s">
        <v>216</v>
      </c>
      <c r="AG515" s="62" t="s">
        <v>216</v>
      </c>
      <c r="AH515" s="62" t="s">
        <v>216</v>
      </c>
      <c r="AI515" s="62" t="s">
        <v>216</v>
      </c>
      <c r="AJ515" s="62" t="s">
        <v>216</v>
      </c>
      <c r="AK515" s="62" t="s">
        <v>216</v>
      </c>
      <c r="AL515" s="62" t="s">
        <v>216</v>
      </c>
      <c r="AM515" s="62" t="s">
        <v>216</v>
      </c>
      <c r="AN515" s="62" t="s">
        <v>216</v>
      </c>
      <c r="AO515" s="63" t="s">
        <v>216</v>
      </c>
    </row>
    <row r="516" spans="1:41">
      <c r="A516" s="48">
        <f t="shared" si="53"/>
        <v>514</v>
      </c>
      <c r="B516" s="49">
        <v>518</v>
      </c>
      <c r="C516" s="50">
        <f t="shared" si="54"/>
        <v>4</v>
      </c>
      <c r="D516" s="49">
        <f>COUNTIF($L$3:$L516,$L516)</f>
        <v>34</v>
      </c>
      <c r="E516" s="51">
        <v>34</v>
      </c>
      <c r="F516" s="50" t="str">
        <f t="shared" si="55"/>
        <v>=</v>
      </c>
      <c r="G516" s="52">
        <v>50508</v>
      </c>
      <c r="H516" s="53" t="s">
        <v>791</v>
      </c>
      <c r="I516" s="53" t="s">
        <v>1168</v>
      </c>
      <c r="J516" s="53" t="s">
        <v>1107</v>
      </c>
      <c r="K516" s="54">
        <v>2003</v>
      </c>
      <c r="L516" s="64" t="s">
        <v>224</v>
      </c>
      <c r="M516" s="55" t="s">
        <v>52</v>
      </c>
      <c r="N516" s="56">
        <v>3</v>
      </c>
      <c r="O516" s="57">
        <v>354.5</v>
      </c>
      <c r="P516" s="57">
        <f>IFERROR( VLOOKUP($G516,Liga16_1!$B:$Q,16,0), "")</f>
        <v>352</v>
      </c>
      <c r="Q516" s="58">
        <f t="shared" si="56"/>
        <v>391.25</v>
      </c>
      <c r="R516" s="59">
        <f t="shared" si="52"/>
        <v>353.25</v>
      </c>
      <c r="S516" s="60" t="s">
        <v>216</v>
      </c>
      <c r="T516" s="61" t="s">
        <v>216</v>
      </c>
      <c r="U516" s="61" t="s">
        <v>216</v>
      </c>
      <c r="V516" s="61" t="s">
        <v>216</v>
      </c>
      <c r="W516" s="61" t="s">
        <v>216</v>
      </c>
      <c r="X516" s="61" t="s">
        <v>216</v>
      </c>
      <c r="Y516" s="61" t="s">
        <v>216</v>
      </c>
      <c r="Z516" s="61" t="s">
        <v>216</v>
      </c>
      <c r="AA516" s="61" t="s">
        <v>216</v>
      </c>
      <c r="AB516" s="62">
        <v>9</v>
      </c>
      <c r="AC516" s="63"/>
      <c r="AD516" s="62" t="s">
        <v>216</v>
      </c>
      <c r="AE516" s="62" t="s">
        <v>216</v>
      </c>
      <c r="AF516" s="67" t="s">
        <v>216</v>
      </c>
      <c r="AG516" s="62">
        <v>29</v>
      </c>
      <c r="AH516" s="62" t="s">
        <v>216</v>
      </c>
      <c r="AI516" s="62" t="s">
        <v>216</v>
      </c>
      <c r="AJ516" s="62" t="s">
        <v>216</v>
      </c>
      <c r="AK516" s="62" t="s">
        <v>216</v>
      </c>
      <c r="AL516" s="62" t="s">
        <v>216</v>
      </c>
      <c r="AM516" s="62" t="s">
        <v>216</v>
      </c>
      <c r="AN516" s="62" t="s">
        <v>216</v>
      </c>
      <c r="AO516" s="63" t="s">
        <v>216</v>
      </c>
    </row>
    <row r="517" spans="1:41">
      <c r="A517" s="48">
        <f t="shared" si="53"/>
        <v>515</v>
      </c>
      <c r="B517" s="49">
        <v>563</v>
      </c>
      <c r="C517" s="50">
        <f t="shared" si="54"/>
        <v>48</v>
      </c>
      <c r="D517" s="49">
        <f>COUNTIF($L$3:$L517,$L517)</f>
        <v>35</v>
      </c>
      <c r="E517" s="51">
        <v>39</v>
      </c>
      <c r="F517" s="50">
        <f t="shared" si="55"/>
        <v>4</v>
      </c>
      <c r="G517" s="52">
        <v>21139</v>
      </c>
      <c r="H517" s="53" t="s">
        <v>475</v>
      </c>
      <c r="I517" s="53" t="s">
        <v>1108</v>
      </c>
      <c r="J517" s="53" t="s">
        <v>1107</v>
      </c>
      <c r="K517" s="54">
        <v>2002</v>
      </c>
      <c r="L517" s="64" t="s">
        <v>224</v>
      </c>
      <c r="M517" s="55" t="s">
        <v>52</v>
      </c>
      <c r="N517" s="56">
        <v>3</v>
      </c>
      <c r="O517" s="57">
        <v>255</v>
      </c>
      <c r="P517" s="57">
        <f>IFERROR( VLOOKUP($G517,Liga16_1!$B:$Q,16,0), "")</f>
        <v>438</v>
      </c>
      <c r="Q517" s="58">
        <f t="shared" si="56"/>
        <v>390.5</v>
      </c>
      <c r="R517" s="59">
        <f t="shared" si="52"/>
        <v>346.5</v>
      </c>
      <c r="S517" s="60" t="s">
        <v>216</v>
      </c>
      <c r="T517" s="61" t="s">
        <v>216</v>
      </c>
      <c r="U517" s="61" t="s">
        <v>216</v>
      </c>
      <c r="V517" s="61" t="s">
        <v>216</v>
      </c>
      <c r="W517" s="61">
        <v>0</v>
      </c>
      <c r="X517" s="61" t="s">
        <v>216</v>
      </c>
      <c r="Y517" s="61" t="s">
        <v>216</v>
      </c>
      <c r="Z517" s="61" t="s">
        <v>216</v>
      </c>
      <c r="AA517" s="61" t="s">
        <v>216</v>
      </c>
      <c r="AB517" s="62">
        <v>44</v>
      </c>
      <c r="AC517" s="63"/>
      <c r="AD517" s="62" t="s">
        <v>216</v>
      </c>
      <c r="AE517" s="62" t="s">
        <v>216</v>
      </c>
      <c r="AF517" s="67" t="s">
        <v>216</v>
      </c>
      <c r="AG517" s="62" t="s">
        <v>216</v>
      </c>
      <c r="AH517" s="62" t="s">
        <v>216</v>
      </c>
      <c r="AI517" s="62" t="s">
        <v>216</v>
      </c>
      <c r="AJ517" s="62" t="s">
        <v>216</v>
      </c>
      <c r="AK517" s="62" t="s">
        <v>216</v>
      </c>
      <c r="AL517" s="62" t="s">
        <v>216</v>
      </c>
      <c r="AM517" s="62" t="s">
        <v>216</v>
      </c>
      <c r="AN517" s="62" t="s">
        <v>216</v>
      </c>
      <c r="AO517" s="63" t="s">
        <v>216</v>
      </c>
    </row>
    <row r="518" spans="1:41">
      <c r="A518" s="48">
        <f t="shared" si="53"/>
        <v>516</v>
      </c>
      <c r="B518" s="49">
        <v>513</v>
      </c>
      <c r="C518" s="50">
        <f t="shared" si="54"/>
        <v>-3</v>
      </c>
      <c r="D518" s="49">
        <f>COUNTIF($L$3:$L518,$L518)</f>
        <v>3</v>
      </c>
      <c r="E518" s="51">
        <v>3</v>
      </c>
      <c r="F518" s="50" t="str">
        <f t="shared" si="55"/>
        <v>=</v>
      </c>
      <c r="G518" s="52" t="s">
        <v>18</v>
      </c>
      <c r="H518" s="53" t="s">
        <v>1247</v>
      </c>
      <c r="I518" s="53" t="s">
        <v>1160</v>
      </c>
      <c r="J518" s="53" t="s">
        <v>1122</v>
      </c>
      <c r="K518" s="54">
        <v>2006</v>
      </c>
      <c r="L518" s="64" t="s">
        <v>220</v>
      </c>
      <c r="M518" s="55" t="s">
        <v>52</v>
      </c>
      <c r="N518" s="56">
        <v>3</v>
      </c>
      <c r="O518" s="57">
        <v>387</v>
      </c>
      <c r="P518" s="57" t="str">
        <f>IFERROR( VLOOKUP($G518,Liga16_1!$B:$Q,16,0), "")</f>
        <v/>
      </c>
      <c r="Q518" s="58">
        <f t="shared" si="56"/>
        <v>387</v>
      </c>
      <c r="R518" s="59">
        <f t="shared" si="52"/>
        <v>387</v>
      </c>
      <c r="S518" s="60" t="s">
        <v>216</v>
      </c>
      <c r="T518" s="61" t="s">
        <v>216</v>
      </c>
      <c r="U518" s="61" t="s">
        <v>216</v>
      </c>
      <c r="V518" s="61" t="s">
        <v>216</v>
      </c>
      <c r="W518" s="61" t="s">
        <v>216</v>
      </c>
      <c r="X518" s="61" t="s">
        <v>216</v>
      </c>
      <c r="Y518" s="61">
        <v>-19</v>
      </c>
      <c r="Z518" s="61" t="s">
        <v>216</v>
      </c>
      <c r="AA518" s="61" t="s">
        <v>216</v>
      </c>
      <c r="AB518" s="62" t="s">
        <v>216</v>
      </c>
      <c r="AC518" s="63"/>
      <c r="AD518" s="62" t="s">
        <v>216</v>
      </c>
      <c r="AE518" s="62" t="s">
        <v>216</v>
      </c>
      <c r="AF518" s="67" t="s">
        <v>216</v>
      </c>
      <c r="AG518" s="62" t="s">
        <v>216</v>
      </c>
      <c r="AH518" s="62" t="s">
        <v>216</v>
      </c>
      <c r="AI518" s="62" t="s">
        <v>216</v>
      </c>
      <c r="AJ518" s="62" t="s">
        <v>216</v>
      </c>
      <c r="AK518" s="62" t="s">
        <v>216</v>
      </c>
      <c r="AL518" s="62" t="s">
        <v>216</v>
      </c>
      <c r="AM518" s="62" t="s">
        <v>216</v>
      </c>
      <c r="AN518" s="62" t="s">
        <v>216</v>
      </c>
      <c r="AO518" s="63" t="s">
        <v>216</v>
      </c>
    </row>
    <row r="519" spans="1:41">
      <c r="A519" s="48">
        <f t="shared" si="53"/>
        <v>517</v>
      </c>
      <c r="B519" s="49">
        <v>514</v>
      </c>
      <c r="C519" s="50">
        <f t="shared" si="54"/>
        <v>-3</v>
      </c>
      <c r="D519" s="49">
        <f>COUNTIF($L$3:$L519,$L519)</f>
        <v>6</v>
      </c>
      <c r="E519" s="51">
        <v>6</v>
      </c>
      <c r="F519" s="50" t="str">
        <f t="shared" si="55"/>
        <v>=</v>
      </c>
      <c r="G519" s="52">
        <v>50599</v>
      </c>
      <c r="H519" s="53" t="s">
        <v>1088</v>
      </c>
      <c r="I519" s="53" t="s">
        <v>1232</v>
      </c>
      <c r="J519" s="53" t="s">
        <v>1107</v>
      </c>
      <c r="K519" s="54">
        <v>-1</v>
      </c>
      <c r="L519" s="64" t="s">
        <v>238</v>
      </c>
      <c r="M519" s="55" t="s">
        <v>52</v>
      </c>
      <c r="N519" s="56">
        <v>3</v>
      </c>
      <c r="O519" s="57">
        <v>205</v>
      </c>
      <c r="P519" s="57">
        <f>IFERROR( VLOOKUP($G519,Liga16_1!$B:$Q,16,0), "")</f>
        <v>519</v>
      </c>
      <c r="Q519" s="58">
        <f t="shared" si="56"/>
        <v>387</v>
      </c>
      <c r="R519" s="59">
        <f t="shared" si="52"/>
        <v>362</v>
      </c>
      <c r="S519" s="60" t="s">
        <v>216</v>
      </c>
      <c r="T519" s="61" t="s">
        <v>216</v>
      </c>
      <c r="U519" s="61">
        <v>60</v>
      </c>
      <c r="V519" s="61" t="s">
        <v>216</v>
      </c>
      <c r="W519" s="61" t="s">
        <v>216</v>
      </c>
      <c r="X519" s="61" t="s">
        <v>216</v>
      </c>
      <c r="Y519" s="61" t="s">
        <v>216</v>
      </c>
      <c r="Z519" s="61" t="s">
        <v>216</v>
      </c>
      <c r="AA519" s="61">
        <v>95</v>
      </c>
      <c r="AB519" s="62" t="s">
        <v>216</v>
      </c>
      <c r="AC519" s="63"/>
      <c r="AD519" s="62" t="s">
        <v>216</v>
      </c>
      <c r="AE519" s="62" t="s">
        <v>216</v>
      </c>
      <c r="AF519" s="67" t="s">
        <v>216</v>
      </c>
      <c r="AG519" s="62" t="s">
        <v>216</v>
      </c>
      <c r="AH519" s="62" t="s">
        <v>216</v>
      </c>
      <c r="AI519" s="62" t="s">
        <v>216</v>
      </c>
      <c r="AJ519" s="62" t="s">
        <v>216</v>
      </c>
      <c r="AK519" s="62" t="s">
        <v>216</v>
      </c>
      <c r="AL519" s="62" t="s">
        <v>216</v>
      </c>
      <c r="AM519" s="62" t="s">
        <v>216</v>
      </c>
      <c r="AN519" s="62">
        <v>25</v>
      </c>
      <c r="AO519" s="63" t="s">
        <v>216</v>
      </c>
    </row>
    <row r="520" spans="1:41">
      <c r="A520" s="48">
        <f t="shared" si="53"/>
        <v>518</v>
      </c>
      <c r="B520" s="49">
        <v>515</v>
      </c>
      <c r="C520" s="50">
        <f t="shared" si="54"/>
        <v>-3</v>
      </c>
      <c r="D520" s="49">
        <f>COUNTIF($L$3:$L520,$L520)</f>
        <v>60</v>
      </c>
      <c r="E520" s="51">
        <v>60</v>
      </c>
      <c r="F520" s="50" t="str">
        <f t="shared" si="55"/>
        <v>=</v>
      </c>
      <c r="G520" s="52">
        <v>19715</v>
      </c>
      <c r="H520" s="53" t="s">
        <v>1074</v>
      </c>
      <c r="I520" s="53" t="s">
        <v>1115</v>
      </c>
      <c r="J520" s="53" t="s">
        <v>1107</v>
      </c>
      <c r="K520" s="54">
        <v>1976</v>
      </c>
      <c r="L520" s="64" t="s">
        <v>232</v>
      </c>
      <c r="M520" s="55" t="s">
        <v>52</v>
      </c>
      <c r="N520" s="56">
        <v>3</v>
      </c>
      <c r="O520" s="57">
        <v>431</v>
      </c>
      <c r="P520" s="57">
        <f>IFERROR( VLOOKUP($G520,Liga16_1!$B:$Q,16,0), "")</f>
        <v>340</v>
      </c>
      <c r="Q520" s="58">
        <f t="shared" si="56"/>
        <v>385.5</v>
      </c>
      <c r="R520" s="59">
        <f t="shared" si="52"/>
        <v>385.5</v>
      </c>
      <c r="S520" s="60" t="s">
        <v>216</v>
      </c>
      <c r="T520" s="61" t="s">
        <v>216</v>
      </c>
      <c r="U520" s="61" t="s">
        <v>216</v>
      </c>
      <c r="V520" s="61" t="s">
        <v>216</v>
      </c>
      <c r="W520" s="61" t="s">
        <v>216</v>
      </c>
      <c r="X520" s="61" t="s">
        <v>216</v>
      </c>
      <c r="Y520" s="61" t="s">
        <v>216</v>
      </c>
      <c r="Z520" s="61">
        <v>8</v>
      </c>
      <c r="AA520" s="61" t="s">
        <v>216</v>
      </c>
      <c r="AB520" s="62" t="s">
        <v>216</v>
      </c>
      <c r="AC520" s="63"/>
      <c r="AD520" s="62" t="s">
        <v>216</v>
      </c>
      <c r="AE520" s="62" t="s">
        <v>216</v>
      </c>
      <c r="AF520" s="67" t="s">
        <v>216</v>
      </c>
      <c r="AG520" s="62" t="s">
        <v>216</v>
      </c>
      <c r="AH520" s="62" t="s">
        <v>216</v>
      </c>
      <c r="AI520" s="62" t="s">
        <v>216</v>
      </c>
      <c r="AJ520" s="62" t="s">
        <v>216</v>
      </c>
      <c r="AK520" s="62" t="s">
        <v>216</v>
      </c>
      <c r="AL520" s="62" t="s">
        <v>216</v>
      </c>
      <c r="AM520" s="62" t="s">
        <v>216</v>
      </c>
      <c r="AN520" s="62" t="s">
        <v>216</v>
      </c>
      <c r="AO520" s="63" t="s">
        <v>216</v>
      </c>
    </row>
    <row r="521" spans="1:41">
      <c r="A521" s="48">
        <f t="shared" si="53"/>
        <v>519</v>
      </c>
      <c r="B521" s="49">
        <v>519</v>
      </c>
      <c r="C521" s="50" t="str">
        <f t="shared" si="54"/>
        <v>=</v>
      </c>
      <c r="D521" s="49">
        <f>COUNTIF($L$3:$L521,$L521)</f>
        <v>61</v>
      </c>
      <c r="E521" s="51">
        <v>61</v>
      </c>
      <c r="F521" s="50" t="str">
        <f t="shared" si="55"/>
        <v>=</v>
      </c>
      <c r="G521" s="52">
        <v>26726</v>
      </c>
      <c r="H521" s="53" t="s">
        <v>1248</v>
      </c>
      <c r="I521" s="53" t="s">
        <v>1113</v>
      </c>
      <c r="J521" s="53" t="s">
        <v>1107</v>
      </c>
      <c r="K521" s="54">
        <v>1973</v>
      </c>
      <c r="L521" s="64" t="s">
        <v>232</v>
      </c>
      <c r="M521" s="55" t="s">
        <v>52</v>
      </c>
      <c r="N521" s="56">
        <v>3</v>
      </c>
      <c r="O521" s="57"/>
      <c r="P521" s="57" t="str">
        <f>IFERROR( VLOOKUP($G521,Liga16_1!$B:$Q,16,0), "")</f>
        <v/>
      </c>
      <c r="Q521" s="58">
        <f t="shared" si="56"/>
        <v>385</v>
      </c>
      <c r="R521" s="59">
        <v>350</v>
      </c>
      <c r="S521" s="60" t="s">
        <v>216</v>
      </c>
      <c r="T521" s="61" t="s">
        <v>216</v>
      </c>
      <c r="U521" s="61" t="s">
        <v>216</v>
      </c>
      <c r="V521" s="61" t="s">
        <v>216</v>
      </c>
      <c r="W521" s="61" t="s">
        <v>216</v>
      </c>
      <c r="X521" s="61"/>
      <c r="Y521" s="61"/>
      <c r="Z521" s="61"/>
      <c r="AA521" s="61"/>
      <c r="AB521" s="62">
        <v>4</v>
      </c>
      <c r="AC521" s="63"/>
      <c r="AD521" s="62" t="s">
        <v>216</v>
      </c>
      <c r="AE521" s="62" t="s">
        <v>216</v>
      </c>
      <c r="AF521" s="67" t="s">
        <v>216</v>
      </c>
      <c r="AG521" s="62" t="s">
        <v>216</v>
      </c>
      <c r="AH521" s="62" t="s">
        <v>216</v>
      </c>
      <c r="AI521" s="62" t="s">
        <v>216</v>
      </c>
      <c r="AJ521" s="62" t="s">
        <v>216</v>
      </c>
      <c r="AK521" s="62">
        <v>31</v>
      </c>
      <c r="AL521" s="62" t="s">
        <v>216</v>
      </c>
      <c r="AM521" s="62" t="s">
        <v>216</v>
      </c>
      <c r="AN521" s="62" t="s">
        <v>216</v>
      </c>
      <c r="AO521" s="63" t="s">
        <v>216</v>
      </c>
    </row>
    <row r="522" spans="1:41">
      <c r="A522" s="48">
        <f t="shared" si="53"/>
        <v>520</v>
      </c>
      <c r="B522" s="49">
        <v>516</v>
      </c>
      <c r="C522" s="50">
        <f t="shared" si="54"/>
        <v>-4</v>
      </c>
      <c r="D522" s="49">
        <f>COUNTIF($L$3:$L522,$L522)</f>
        <v>27</v>
      </c>
      <c r="E522" s="51">
        <v>27</v>
      </c>
      <c r="F522" s="50" t="str">
        <f t="shared" si="55"/>
        <v>=</v>
      </c>
      <c r="G522" s="52">
        <v>15964</v>
      </c>
      <c r="H522" s="53" t="s">
        <v>926</v>
      </c>
      <c r="I522" s="53" t="s">
        <v>1172</v>
      </c>
      <c r="J522" s="53" t="s">
        <v>1107</v>
      </c>
      <c r="K522" s="54">
        <v>1955</v>
      </c>
      <c r="L522" s="64" t="s">
        <v>237</v>
      </c>
      <c r="M522" s="55" t="s">
        <v>52</v>
      </c>
      <c r="N522" s="56">
        <v>3</v>
      </c>
      <c r="O522" s="57">
        <v>346</v>
      </c>
      <c r="P522" s="57">
        <f>IFERROR( VLOOKUP($G522,Liga16_1!$B:$Q,16,0), "")</f>
        <v>424</v>
      </c>
      <c r="Q522" s="58">
        <f t="shared" si="56"/>
        <v>385</v>
      </c>
      <c r="R522" s="59">
        <f t="shared" ref="R522:R530" si="57">AVERAGE(O522:P522)</f>
        <v>385</v>
      </c>
      <c r="S522" s="60">
        <v>-39</v>
      </c>
      <c r="T522" s="61" t="s">
        <v>216</v>
      </c>
      <c r="U522" s="61" t="s">
        <v>216</v>
      </c>
      <c r="V522" s="61" t="s">
        <v>216</v>
      </c>
      <c r="W522" s="61">
        <v>16</v>
      </c>
      <c r="X522" s="61" t="s">
        <v>216</v>
      </c>
      <c r="Y522" s="61" t="s">
        <v>216</v>
      </c>
      <c r="Z522" s="61" t="s">
        <v>216</v>
      </c>
      <c r="AA522" s="61" t="s">
        <v>216</v>
      </c>
      <c r="AB522" s="62" t="s">
        <v>216</v>
      </c>
      <c r="AC522" s="63"/>
      <c r="AD522" s="62" t="s">
        <v>216</v>
      </c>
      <c r="AE522" s="62" t="s">
        <v>216</v>
      </c>
      <c r="AF522" s="67" t="s">
        <v>216</v>
      </c>
      <c r="AG522" s="62" t="s">
        <v>216</v>
      </c>
      <c r="AH522" s="62" t="s">
        <v>216</v>
      </c>
      <c r="AI522" s="62" t="s">
        <v>216</v>
      </c>
      <c r="AJ522" s="62" t="s">
        <v>216</v>
      </c>
      <c r="AK522" s="62" t="s">
        <v>216</v>
      </c>
      <c r="AL522" s="62" t="s">
        <v>216</v>
      </c>
      <c r="AM522" s="62" t="s">
        <v>216</v>
      </c>
      <c r="AN522" s="62" t="s">
        <v>216</v>
      </c>
      <c r="AO522" s="63" t="s">
        <v>216</v>
      </c>
    </row>
    <row r="523" spans="1:41">
      <c r="A523" s="48">
        <f t="shared" si="53"/>
        <v>521</v>
      </c>
      <c r="B523" s="49">
        <v>517</v>
      </c>
      <c r="C523" s="50">
        <f t="shared" si="54"/>
        <v>-4</v>
      </c>
      <c r="D523" s="49">
        <f>COUNTIF($L$3:$L523,$L523)</f>
        <v>59</v>
      </c>
      <c r="E523" s="51">
        <v>59</v>
      </c>
      <c r="F523" s="50" t="str">
        <f t="shared" si="55"/>
        <v>=</v>
      </c>
      <c r="G523" s="52">
        <v>28262</v>
      </c>
      <c r="H523" s="53" t="s">
        <v>1102</v>
      </c>
      <c r="I523" s="53" t="s">
        <v>1191</v>
      </c>
      <c r="J523" s="53" t="s">
        <v>1107</v>
      </c>
      <c r="K523" s="54">
        <v>1997</v>
      </c>
      <c r="L523" s="64" t="s">
        <v>228</v>
      </c>
      <c r="M523" s="55" t="s">
        <v>52</v>
      </c>
      <c r="N523" s="56">
        <v>3</v>
      </c>
      <c r="O523" s="57"/>
      <c r="P523" s="57">
        <f>IFERROR( VLOOKUP($G523,Liga16_1!$B:$Q,16,0), "")</f>
        <v>383</v>
      </c>
      <c r="Q523" s="58">
        <f t="shared" si="56"/>
        <v>383</v>
      </c>
      <c r="R523" s="59">
        <f t="shared" si="57"/>
        <v>383</v>
      </c>
      <c r="S523" s="60" t="s">
        <v>216</v>
      </c>
      <c r="T523" s="61" t="s">
        <v>216</v>
      </c>
      <c r="U523" s="61" t="s">
        <v>216</v>
      </c>
      <c r="V523" s="61" t="s">
        <v>216</v>
      </c>
      <c r="W523" s="61" t="s">
        <v>216</v>
      </c>
      <c r="X523" s="61"/>
      <c r="Y523" s="61"/>
      <c r="Z523" s="61"/>
      <c r="AA523" s="61"/>
      <c r="AB523" s="62" t="s">
        <v>216</v>
      </c>
      <c r="AC523" s="63"/>
      <c r="AD523" s="62" t="s">
        <v>216</v>
      </c>
      <c r="AE523" s="62" t="s">
        <v>216</v>
      </c>
      <c r="AF523" s="67" t="s">
        <v>216</v>
      </c>
      <c r="AG523" s="62" t="s">
        <v>216</v>
      </c>
      <c r="AH523" s="62" t="s">
        <v>216</v>
      </c>
      <c r="AI523" s="62" t="s">
        <v>216</v>
      </c>
      <c r="AJ523" s="62" t="s">
        <v>216</v>
      </c>
      <c r="AK523" s="62" t="s">
        <v>216</v>
      </c>
      <c r="AL523" s="62" t="s">
        <v>216</v>
      </c>
      <c r="AM523" s="62" t="s">
        <v>216</v>
      </c>
      <c r="AN523" s="62" t="s">
        <v>216</v>
      </c>
      <c r="AO523" s="63" t="s">
        <v>216</v>
      </c>
    </row>
    <row r="524" spans="1:41">
      <c r="A524" s="48">
        <f t="shared" si="53"/>
        <v>522</v>
      </c>
      <c r="B524" s="49">
        <v>520</v>
      </c>
      <c r="C524" s="50">
        <f t="shared" si="54"/>
        <v>-2</v>
      </c>
      <c r="D524" s="49">
        <f>COUNTIF($L$3:$L524,$L524)</f>
        <v>4</v>
      </c>
      <c r="E524" s="51">
        <v>4</v>
      </c>
      <c r="F524" s="50" t="str">
        <f t="shared" si="55"/>
        <v>=</v>
      </c>
      <c r="G524" s="52" t="s">
        <v>274</v>
      </c>
      <c r="H524" s="53" t="s">
        <v>1249</v>
      </c>
      <c r="I524" s="53" t="s">
        <v>1189</v>
      </c>
      <c r="J524" s="53" t="s">
        <v>1122</v>
      </c>
      <c r="K524" s="54">
        <v>2006</v>
      </c>
      <c r="L524" s="64" t="s">
        <v>220</v>
      </c>
      <c r="M524" s="55" t="s">
        <v>52</v>
      </c>
      <c r="N524" s="56">
        <v>3</v>
      </c>
      <c r="O524" s="57">
        <v>379</v>
      </c>
      <c r="P524" s="57" t="str">
        <f>IFERROR( VLOOKUP($G524,Liga16_1!$B:$Q,16,0), "")</f>
        <v/>
      </c>
      <c r="Q524" s="58">
        <f t="shared" si="56"/>
        <v>379</v>
      </c>
      <c r="R524" s="59">
        <f t="shared" si="57"/>
        <v>379</v>
      </c>
      <c r="S524" s="60" t="s">
        <v>216</v>
      </c>
      <c r="T524" s="61" t="s">
        <v>216</v>
      </c>
      <c r="U524" s="61" t="s">
        <v>216</v>
      </c>
      <c r="V524" s="61" t="s">
        <v>216</v>
      </c>
      <c r="W524" s="61" t="s">
        <v>216</v>
      </c>
      <c r="X524" s="61" t="s">
        <v>216</v>
      </c>
      <c r="Y524" s="61">
        <v>29</v>
      </c>
      <c r="Z524" s="61" t="s">
        <v>216</v>
      </c>
      <c r="AA524" s="61" t="s">
        <v>216</v>
      </c>
      <c r="AB524" s="62" t="s">
        <v>216</v>
      </c>
      <c r="AC524" s="63"/>
      <c r="AD524" s="62" t="s">
        <v>216</v>
      </c>
      <c r="AE524" s="62" t="s">
        <v>216</v>
      </c>
      <c r="AF524" s="67" t="s">
        <v>216</v>
      </c>
      <c r="AG524" s="62" t="s">
        <v>216</v>
      </c>
      <c r="AH524" s="62" t="s">
        <v>216</v>
      </c>
      <c r="AI524" s="62" t="s">
        <v>216</v>
      </c>
      <c r="AJ524" s="62" t="s">
        <v>216</v>
      </c>
      <c r="AK524" s="62" t="s">
        <v>216</v>
      </c>
      <c r="AL524" s="62" t="s">
        <v>216</v>
      </c>
      <c r="AM524" s="62" t="s">
        <v>216</v>
      </c>
      <c r="AN524" s="62" t="s">
        <v>216</v>
      </c>
      <c r="AO524" s="63" t="s">
        <v>216</v>
      </c>
    </row>
    <row r="525" spans="1:41">
      <c r="A525" s="48">
        <f t="shared" si="53"/>
        <v>523</v>
      </c>
      <c r="B525" s="49">
        <v>521</v>
      </c>
      <c r="C525" s="50">
        <f t="shared" si="54"/>
        <v>-2</v>
      </c>
      <c r="D525" s="49">
        <f>COUNTIF($L$3:$L525,$L525)</f>
        <v>56</v>
      </c>
      <c r="E525" s="51">
        <v>55</v>
      </c>
      <c r="F525" s="50">
        <f t="shared" si="55"/>
        <v>-1</v>
      </c>
      <c r="G525" s="52">
        <v>28017</v>
      </c>
      <c r="H525" s="53" t="s">
        <v>741</v>
      </c>
      <c r="I525" s="53" t="s">
        <v>1198</v>
      </c>
      <c r="J525" s="53" t="s">
        <v>1107</v>
      </c>
      <c r="K525" s="54">
        <v>1999</v>
      </c>
      <c r="L525" s="64" t="s">
        <v>226</v>
      </c>
      <c r="M525" s="55" t="s">
        <v>52</v>
      </c>
      <c r="N525" s="56">
        <v>3</v>
      </c>
      <c r="O525" s="57"/>
      <c r="P525" s="57">
        <f>IFERROR( VLOOKUP($G525,Liga16_1!$B:$Q,16,0), "")</f>
        <v>377</v>
      </c>
      <c r="Q525" s="58">
        <f t="shared" si="56"/>
        <v>377</v>
      </c>
      <c r="R525" s="59">
        <f t="shared" si="57"/>
        <v>377</v>
      </c>
      <c r="S525" s="60" t="s">
        <v>216</v>
      </c>
      <c r="T525" s="61" t="s">
        <v>216</v>
      </c>
      <c r="U525" s="61" t="s">
        <v>216</v>
      </c>
      <c r="V525" s="61" t="s">
        <v>216</v>
      </c>
      <c r="W525" s="61" t="s">
        <v>216</v>
      </c>
      <c r="X525" s="61"/>
      <c r="Y525" s="61"/>
      <c r="Z525" s="61"/>
      <c r="AA525" s="61"/>
      <c r="AB525" s="62" t="s">
        <v>216</v>
      </c>
      <c r="AC525" s="63"/>
      <c r="AD525" s="62" t="s">
        <v>216</v>
      </c>
      <c r="AE525" s="62" t="s">
        <v>216</v>
      </c>
      <c r="AF525" s="67" t="s">
        <v>216</v>
      </c>
      <c r="AG525" s="62" t="s">
        <v>216</v>
      </c>
      <c r="AH525" s="62" t="s">
        <v>216</v>
      </c>
      <c r="AI525" s="62" t="s">
        <v>216</v>
      </c>
      <c r="AJ525" s="62" t="s">
        <v>216</v>
      </c>
      <c r="AK525" s="62" t="s">
        <v>216</v>
      </c>
      <c r="AL525" s="62" t="s">
        <v>216</v>
      </c>
      <c r="AM525" s="62" t="s">
        <v>216</v>
      </c>
      <c r="AN525" s="62" t="s">
        <v>216</v>
      </c>
      <c r="AO525" s="63" t="s">
        <v>216</v>
      </c>
    </row>
    <row r="526" spans="1:41">
      <c r="A526" s="48">
        <f t="shared" si="53"/>
        <v>524</v>
      </c>
      <c r="B526" s="49">
        <v>522</v>
      </c>
      <c r="C526" s="50">
        <f t="shared" si="54"/>
        <v>-2</v>
      </c>
      <c r="D526" s="49">
        <f>COUNTIF($L$3:$L526,$L526)</f>
        <v>75</v>
      </c>
      <c r="E526" s="51">
        <v>75</v>
      </c>
      <c r="F526" s="50" t="str">
        <f t="shared" si="55"/>
        <v>=</v>
      </c>
      <c r="G526" s="52">
        <v>50081</v>
      </c>
      <c r="H526" s="53" t="s">
        <v>539</v>
      </c>
      <c r="I526" s="53" t="s">
        <v>1200</v>
      </c>
      <c r="J526" s="53" t="s">
        <v>1107</v>
      </c>
      <c r="K526" s="54">
        <v>1964</v>
      </c>
      <c r="L526" s="64" t="s">
        <v>234</v>
      </c>
      <c r="M526" s="55" t="s">
        <v>52</v>
      </c>
      <c r="N526" s="56">
        <v>3</v>
      </c>
      <c r="O526" s="57">
        <v>376</v>
      </c>
      <c r="P526" s="57" t="str">
        <f>IFERROR( VLOOKUP($G526,Liga16_1!$B:$Q,16,0), "")</f>
        <v/>
      </c>
      <c r="Q526" s="58">
        <f t="shared" si="56"/>
        <v>376</v>
      </c>
      <c r="R526" s="59">
        <f t="shared" si="57"/>
        <v>376</v>
      </c>
      <c r="S526" s="60" t="s">
        <v>216</v>
      </c>
      <c r="T526" s="61" t="s">
        <v>216</v>
      </c>
      <c r="U526" s="61" t="s">
        <v>216</v>
      </c>
      <c r="V526" s="61" t="s">
        <v>216</v>
      </c>
      <c r="W526" s="61" t="s">
        <v>216</v>
      </c>
      <c r="X526" s="61" t="s">
        <v>216</v>
      </c>
      <c r="Y526" s="61" t="s">
        <v>216</v>
      </c>
      <c r="Z526" s="61" t="s">
        <v>216</v>
      </c>
      <c r="AA526" s="61" t="s">
        <v>216</v>
      </c>
      <c r="AB526" s="62" t="s">
        <v>216</v>
      </c>
      <c r="AC526" s="63"/>
      <c r="AD526" s="62" t="s">
        <v>216</v>
      </c>
      <c r="AE526" s="62" t="s">
        <v>216</v>
      </c>
      <c r="AF526" s="67" t="s">
        <v>216</v>
      </c>
      <c r="AG526" s="62" t="s">
        <v>216</v>
      </c>
      <c r="AH526" s="62" t="s">
        <v>216</v>
      </c>
      <c r="AI526" s="62" t="s">
        <v>216</v>
      </c>
      <c r="AJ526" s="62" t="s">
        <v>216</v>
      </c>
      <c r="AK526" s="62" t="s">
        <v>216</v>
      </c>
      <c r="AL526" s="62" t="s">
        <v>216</v>
      </c>
      <c r="AM526" s="62" t="s">
        <v>216</v>
      </c>
      <c r="AN526" s="62" t="s">
        <v>216</v>
      </c>
      <c r="AO526" s="63" t="s">
        <v>216</v>
      </c>
    </row>
    <row r="527" spans="1:41">
      <c r="A527" s="48">
        <f t="shared" si="53"/>
        <v>525</v>
      </c>
      <c r="B527" s="49">
        <v>541</v>
      </c>
      <c r="C527" s="50">
        <f t="shared" si="54"/>
        <v>16</v>
      </c>
      <c r="D527" s="49">
        <f>COUNTIF($L$3:$L527,$L527)</f>
        <v>93</v>
      </c>
      <c r="E527" s="51">
        <v>94</v>
      </c>
      <c r="F527" s="50">
        <f t="shared" si="55"/>
        <v>1</v>
      </c>
      <c r="G527" s="52">
        <v>23235</v>
      </c>
      <c r="H527" s="53" t="s">
        <v>905</v>
      </c>
      <c r="I527" s="53" t="s">
        <v>1191</v>
      </c>
      <c r="J527" s="53" t="s">
        <v>1107</v>
      </c>
      <c r="K527" s="54">
        <v>1981</v>
      </c>
      <c r="L527" s="64" t="s">
        <v>230</v>
      </c>
      <c r="M527" s="55" t="s">
        <v>52</v>
      </c>
      <c r="N527" s="56">
        <v>3</v>
      </c>
      <c r="O527" s="57">
        <v>357</v>
      </c>
      <c r="P527" s="57" t="str">
        <f>IFERROR( VLOOKUP($G527,Liga16_1!$B:$Q,16,0), "")</f>
        <v/>
      </c>
      <c r="Q527" s="58">
        <f t="shared" si="56"/>
        <v>376</v>
      </c>
      <c r="R527" s="59">
        <f t="shared" si="57"/>
        <v>357</v>
      </c>
      <c r="S527" s="60" t="s">
        <v>216</v>
      </c>
      <c r="T527" s="61" t="s">
        <v>216</v>
      </c>
      <c r="U527" s="61" t="s">
        <v>216</v>
      </c>
      <c r="V527" s="61">
        <v>-29</v>
      </c>
      <c r="W527" s="61">
        <v>-17</v>
      </c>
      <c r="X527" s="61" t="s">
        <v>216</v>
      </c>
      <c r="Y527" s="61">
        <v>-14</v>
      </c>
      <c r="Z527" s="61">
        <v>-8</v>
      </c>
      <c r="AA527" s="61">
        <v>-2</v>
      </c>
      <c r="AB527" s="62">
        <v>19</v>
      </c>
      <c r="AC527" s="63"/>
      <c r="AD527" s="62" t="s">
        <v>216</v>
      </c>
      <c r="AE527" s="62" t="s">
        <v>216</v>
      </c>
      <c r="AF527" s="67" t="s">
        <v>216</v>
      </c>
      <c r="AG527" s="62" t="s">
        <v>216</v>
      </c>
      <c r="AH527" s="62" t="s">
        <v>216</v>
      </c>
      <c r="AI527" s="62" t="s">
        <v>216</v>
      </c>
      <c r="AJ527" s="62" t="s">
        <v>216</v>
      </c>
      <c r="AK527" s="62" t="s">
        <v>216</v>
      </c>
      <c r="AL527" s="62" t="s">
        <v>216</v>
      </c>
      <c r="AM527" s="62" t="s">
        <v>216</v>
      </c>
      <c r="AN527" s="62" t="s">
        <v>216</v>
      </c>
      <c r="AO527" s="63" t="s">
        <v>216</v>
      </c>
    </row>
    <row r="528" spans="1:41">
      <c r="A528" s="48">
        <f t="shared" si="53"/>
        <v>526</v>
      </c>
      <c r="B528" s="49">
        <v>523</v>
      </c>
      <c r="C528" s="50">
        <f t="shared" si="54"/>
        <v>-3</v>
      </c>
      <c r="D528" s="49">
        <f>COUNTIF($L$3:$L528,$L528)</f>
        <v>19</v>
      </c>
      <c r="E528" s="51">
        <v>19</v>
      </c>
      <c r="F528" s="50" t="str">
        <f t="shared" si="55"/>
        <v>=</v>
      </c>
      <c r="G528" s="52">
        <v>17346</v>
      </c>
      <c r="H528" s="53" t="s">
        <v>941</v>
      </c>
      <c r="I528" s="53" t="s">
        <v>1108</v>
      </c>
      <c r="J528" s="53" t="s">
        <v>1107</v>
      </c>
      <c r="K528" s="54">
        <v>2000</v>
      </c>
      <c r="L528" s="64" t="s">
        <v>225</v>
      </c>
      <c r="M528" s="55" t="s">
        <v>55</v>
      </c>
      <c r="N528" s="56">
        <v>3</v>
      </c>
      <c r="O528" s="57">
        <v>412.5</v>
      </c>
      <c r="P528" s="57">
        <f>IFERROR( VLOOKUP($G528,Liga16_1!$B:$Q,16,0), "")</f>
        <v>338</v>
      </c>
      <c r="Q528" s="58">
        <f t="shared" si="56"/>
        <v>375.25</v>
      </c>
      <c r="R528" s="59">
        <f t="shared" si="57"/>
        <v>375.25</v>
      </c>
      <c r="S528" s="60" t="s">
        <v>216</v>
      </c>
      <c r="T528" s="61" t="s">
        <v>216</v>
      </c>
      <c r="U528" s="61" t="s">
        <v>216</v>
      </c>
      <c r="V528" s="61" t="s">
        <v>216</v>
      </c>
      <c r="W528" s="61" t="s">
        <v>216</v>
      </c>
      <c r="X528" s="61" t="s">
        <v>216</v>
      </c>
      <c r="Y528" s="61" t="s">
        <v>216</v>
      </c>
      <c r="Z528" s="61" t="s">
        <v>216</v>
      </c>
      <c r="AA528" s="61" t="s">
        <v>216</v>
      </c>
      <c r="AB528" s="62" t="s">
        <v>216</v>
      </c>
      <c r="AC528" s="63"/>
      <c r="AD528" s="62" t="s">
        <v>216</v>
      </c>
      <c r="AE528" s="62" t="s">
        <v>216</v>
      </c>
      <c r="AF528" s="67" t="s">
        <v>216</v>
      </c>
      <c r="AG528" s="62" t="s">
        <v>216</v>
      </c>
      <c r="AH528" s="62" t="s">
        <v>216</v>
      </c>
      <c r="AI528" s="62" t="s">
        <v>216</v>
      </c>
      <c r="AJ528" s="62" t="s">
        <v>216</v>
      </c>
      <c r="AK528" s="62" t="s">
        <v>216</v>
      </c>
      <c r="AL528" s="62" t="s">
        <v>216</v>
      </c>
      <c r="AM528" s="62" t="s">
        <v>216</v>
      </c>
      <c r="AN528" s="62" t="s">
        <v>216</v>
      </c>
      <c r="AO528" s="63" t="s">
        <v>216</v>
      </c>
    </row>
    <row r="529" spans="1:41">
      <c r="A529" s="48">
        <f t="shared" si="53"/>
        <v>527</v>
      </c>
      <c r="B529" s="49">
        <v>526</v>
      </c>
      <c r="C529" s="50">
        <f t="shared" si="54"/>
        <v>-1</v>
      </c>
      <c r="D529" s="49">
        <f>COUNTIF($L$3:$L529,$L529)</f>
        <v>36</v>
      </c>
      <c r="E529" s="51">
        <v>35</v>
      </c>
      <c r="F529" s="50">
        <f t="shared" si="55"/>
        <v>-1</v>
      </c>
      <c r="G529" s="52">
        <v>20938</v>
      </c>
      <c r="H529" s="53" t="s">
        <v>453</v>
      </c>
      <c r="I529" s="53" t="s">
        <v>1112</v>
      </c>
      <c r="J529" s="53" t="s">
        <v>1107</v>
      </c>
      <c r="K529" s="54">
        <v>2002</v>
      </c>
      <c r="L529" s="64" t="s">
        <v>224</v>
      </c>
      <c r="M529" s="55" t="s">
        <v>52</v>
      </c>
      <c r="N529" s="56">
        <v>3</v>
      </c>
      <c r="O529" s="57">
        <v>239</v>
      </c>
      <c r="P529" s="57">
        <f>IFERROR( VLOOKUP($G529,Liga16_1!$B:$Q,16,0), "")</f>
        <v>472</v>
      </c>
      <c r="Q529" s="58">
        <f t="shared" si="56"/>
        <v>373.5</v>
      </c>
      <c r="R529" s="59">
        <f t="shared" si="57"/>
        <v>355.5</v>
      </c>
      <c r="S529" s="60" t="s">
        <v>216</v>
      </c>
      <c r="T529" s="61">
        <v>-30</v>
      </c>
      <c r="U529" s="61" t="s">
        <v>216</v>
      </c>
      <c r="V529" s="61" t="s">
        <v>216</v>
      </c>
      <c r="W529" s="61" t="s">
        <v>216</v>
      </c>
      <c r="X529" s="61">
        <v>-3</v>
      </c>
      <c r="Y529" s="61">
        <v>-5</v>
      </c>
      <c r="Z529" s="61">
        <v>-8</v>
      </c>
      <c r="AA529" s="61" t="s">
        <v>216</v>
      </c>
      <c r="AB529" s="62" t="s">
        <v>216</v>
      </c>
      <c r="AC529" s="63"/>
      <c r="AD529" s="62" t="s">
        <v>216</v>
      </c>
      <c r="AE529" s="62" t="s">
        <v>216</v>
      </c>
      <c r="AF529" s="67" t="s">
        <v>216</v>
      </c>
      <c r="AG529" s="62">
        <v>18</v>
      </c>
      <c r="AH529" s="62" t="s">
        <v>216</v>
      </c>
      <c r="AI529" s="62" t="s">
        <v>216</v>
      </c>
      <c r="AJ529" s="62" t="s">
        <v>216</v>
      </c>
      <c r="AK529" s="62" t="s">
        <v>216</v>
      </c>
      <c r="AL529" s="62" t="s">
        <v>216</v>
      </c>
      <c r="AM529" s="62" t="s">
        <v>216</v>
      </c>
      <c r="AN529" s="62" t="s">
        <v>216</v>
      </c>
      <c r="AO529" s="63" t="s">
        <v>216</v>
      </c>
    </row>
    <row r="530" spans="1:41">
      <c r="A530" s="48">
        <f t="shared" si="53"/>
        <v>528</v>
      </c>
      <c r="B530" s="49">
        <v>527</v>
      </c>
      <c r="C530" s="50">
        <f t="shared" si="54"/>
        <v>-1</v>
      </c>
      <c r="D530" s="49">
        <f>COUNTIF($L$3:$L530,$L530)</f>
        <v>4</v>
      </c>
      <c r="E530" s="51">
        <v>4</v>
      </c>
      <c r="F530" s="50" t="str">
        <f t="shared" si="55"/>
        <v>=</v>
      </c>
      <c r="G530" s="52">
        <v>19329</v>
      </c>
      <c r="H530" s="53" t="s">
        <v>796</v>
      </c>
      <c r="I530" s="53" t="s">
        <v>1130</v>
      </c>
      <c r="J530" s="53" t="s">
        <v>1107</v>
      </c>
      <c r="K530" s="54">
        <v>2004</v>
      </c>
      <c r="L530" s="64" t="s">
        <v>221</v>
      </c>
      <c r="M530" s="55" t="s">
        <v>55</v>
      </c>
      <c r="N530" s="56">
        <v>3</v>
      </c>
      <c r="O530" s="57">
        <v>338.5</v>
      </c>
      <c r="P530" s="57">
        <f>IFERROR( VLOOKUP($G530,Liga16_1!$B:$Q,16,0), "")</f>
        <v>412</v>
      </c>
      <c r="Q530" s="58">
        <f t="shared" si="56"/>
        <v>373.25</v>
      </c>
      <c r="R530" s="59">
        <f t="shared" si="57"/>
        <v>375.25</v>
      </c>
      <c r="S530" s="60">
        <v>-7</v>
      </c>
      <c r="T530" s="61">
        <v>5</v>
      </c>
      <c r="U530" s="61" t="s">
        <v>216</v>
      </c>
      <c r="V530" s="61">
        <v>6</v>
      </c>
      <c r="W530" s="61">
        <v>2</v>
      </c>
      <c r="X530" s="61" t="s">
        <v>216</v>
      </c>
      <c r="Y530" s="61" t="s">
        <v>216</v>
      </c>
      <c r="Z530" s="61" t="s">
        <v>216</v>
      </c>
      <c r="AA530" s="61">
        <v>42</v>
      </c>
      <c r="AB530" s="62" t="s">
        <v>216</v>
      </c>
      <c r="AC530" s="63"/>
      <c r="AD530" s="62" t="s">
        <v>216</v>
      </c>
      <c r="AE530" s="62" t="s">
        <v>216</v>
      </c>
      <c r="AF530" s="67">
        <v>-21</v>
      </c>
      <c r="AG530" s="62">
        <v>19</v>
      </c>
      <c r="AH530" s="62" t="s">
        <v>216</v>
      </c>
      <c r="AI530" s="62" t="s">
        <v>216</v>
      </c>
      <c r="AJ530" s="62" t="s">
        <v>216</v>
      </c>
      <c r="AK530" s="62" t="s">
        <v>216</v>
      </c>
      <c r="AL530" s="62" t="s">
        <v>216</v>
      </c>
      <c r="AM530" s="62" t="s">
        <v>216</v>
      </c>
      <c r="AN530" s="62" t="s">
        <v>216</v>
      </c>
      <c r="AO530" s="63" t="s">
        <v>216</v>
      </c>
    </row>
    <row r="531" spans="1:41">
      <c r="A531" s="48">
        <f t="shared" si="53"/>
        <v>529</v>
      </c>
      <c r="B531" s="49">
        <v>528</v>
      </c>
      <c r="C531" s="50">
        <f t="shared" si="54"/>
        <v>-1</v>
      </c>
      <c r="D531" s="49">
        <f>COUNTIF($L$3:$L531,$L531)</f>
        <v>7</v>
      </c>
      <c r="E531" s="51">
        <v>7</v>
      </c>
      <c r="F531" s="50" t="str">
        <f t="shared" si="55"/>
        <v>=</v>
      </c>
      <c r="G531" s="52">
        <v>16611</v>
      </c>
      <c r="H531" s="53" t="s">
        <v>1087</v>
      </c>
      <c r="I531" s="53" t="s">
        <v>1109</v>
      </c>
      <c r="J531" s="53" t="s">
        <v>1107</v>
      </c>
      <c r="K531" s="54">
        <v>-1</v>
      </c>
      <c r="L531" s="64" t="s">
        <v>238</v>
      </c>
      <c r="M531" s="55" t="s">
        <v>52</v>
      </c>
      <c r="N531" s="56">
        <v>3</v>
      </c>
      <c r="O531" s="57"/>
      <c r="P531" s="57" t="str">
        <f>IFERROR( VLOOKUP($G531,Liga16_1!$B:$Q,16,0), "")</f>
        <v/>
      </c>
      <c r="Q531" s="58">
        <f t="shared" si="56"/>
        <v>373</v>
      </c>
      <c r="R531" s="59">
        <v>350</v>
      </c>
      <c r="S531" s="60" t="s">
        <v>216</v>
      </c>
      <c r="T531" s="61" t="s">
        <v>216</v>
      </c>
      <c r="U531" s="61" t="s">
        <v>216</v>
      </c>
      <c r="V531" s="61" t="s">
        <v>216</v>
      </c>
      <c r="W531" s="61" t="s">
        <v>216</v>
      </c>
      <c r="X531" s="61"/>
      <c r="Y531" s="61"/>
      <c r="Z531" s="61"/>
      <c r="AA531" s="61"/>
      <c r="AB531" s="62" t="s">
        <v>216</v>
      </c>
      <c r="AC531" s="63"/>
      <c r="AD531" s="62" t="s">
        <v>216</v>
      </c>
      <c r="AE531" s="62" t="s">
        <v>216</v>
      </c>
      <c r="AF531" s="67" t="s">
        <v>216</v>
      </c>
      <c r="AG531" s="62" t="s">
        <v>216</v>
      </c>
      <c r="AH531" s="62" t="s">
        <v>216</v>
      </c>
      <c r="AI531" s="62">
        <v>18</v>
      </c>
      <c r="AJ531" s="62" t="s">
        <v>216</v>
      </c>
      <c r="AK531" s="62" t="s">
        <v>216</v>
      </c>
      <c r="AL531" s="62" t="s">
        <v>216</v>
      </c>
      <c r="AM531" s="62" t="s">
        <v>216</v>
      </c>
      <c r="AN531" s="62">
        <v>5</v>
      </c>
      <c r="AO531" s="63" t="s">
        <v>216</v>
      </c>
    </row>
    <row r="532" spans="1:41">
      <c r="A532" s="48">
        <f t="shared" si="53"/>
        <v>530</v>
      </c>
      <c r="B532" s="49">
        <v>529</v>
      </c>
      <c r="C532" s="50">
        <f t="shared" si="54"/>
        <v>-1</v>
      </c>
      <c r="D532" s="49">
        <f>COUNTIF($L$3:$L532,$L532)</f>
        <v>37</v>
      </c>
      <c r="E532" s="51">
        <v>36</v>
      </c>
      <c r="F532" s="50">
        <f t="shared" si="55"/>
        <v>-1</v>
      </c>
      <c r="G532" s="52">
        <v>18726</v>
      </c>
      <c r="H532" s="53" t="s">
        <v>547</v>
      </c>
      <c r="I532" s="53" t="s">
        <v>1130</v>
      </c>
      <c r="J532" s="53" t="s">
        <v>1107</v>
      </c>
      <c r="K532" s="54">
        <v>2003</v>
      </c>
      <c r="L532" s="64" t="s">
        <v>224</v>
      </c>
      <c r="M532" s="55" t="s">
        <v>52</v>
      </c>
      <c r="N532" s="56">
        <v>3</v>
      </c>
      <c r="O532" s="57">
        <v>372.5</v>
      </c>
      <c r="P532" s="57" t="str">
        <f>IFERROR( VLOOKUP($G532,Liga16_1!$B:$Q,16,0), "")</f>
        <v/>
      </c>
      <c r="Q532" s="58">
        <f t="shared" si="56"/>
        <v>372.5</v>
      </c>
      <c r="R532" s="59">
        <f t="shared" ref="R532:R537" si="58">AVERAGE(O532:P532)</f>
        <v>372.5</v>
      </c>
      <c r="S532" s="60" t="s">
        <v>216</v>
      </c>
      <c r="T532" s="61" t="s">
        <v>216</v>
      </c>
      <c r="U532" s="61">
        <v>-8</v>
      </c>
      <c r="V532" s="61" t="s">
        <v>216</v>
      </c>
      <c r="W532" s="61">
        <v>11</v>
      </c>
      <c r="X532" s="61" t="s">
        <v>216</v>
      </c>
      <c r="Y532" s="61" t="s">
        <v>216</v>
      </c>
      <c r="Z532" s="61" t="s">
        <v>216</v>
      </c>
      <c r="AA532" s="61">
        <v>-7</v>
      </c>
      <c r="AB532" s="62" t="s">
        <v>216</v>
      </c>
      <c r="AC532" s="63"/>
      <c r="AD532" s="62" t="s">
        <v>216</v>
      </c>
      <c r="AE532" s="62" t="s">
        <v>216</v>
      </c>
      <c r="AF532" s="67" t="s">
        <v>216</v>
      </c>
      <c r="AG532" s="62" t="s">
        <v>216</v>
      </c>
      <c r="AH532" s="62" t="s">
        <v>216</v>
      </c>
      <c r="AI532" s="62" t="s">
        <v>216</v>
      </c>
      <c r="AJ532" s="62" t="s">
        <v>216</v>
      </c>
      <c r="AK532" s="62" t="s">
        <v>216</v>
      </c>
      <c r="AL532" s="62" t="s">
        <v>216</v>
      </c>
      <c r="AM532" s="62" t="s">
        <v>216</v>
      </c>
      <c r="AN532" s="62" t="s">
        <v>216</v>
      </c>
      <c r="AO532" s="63" t="s">
        <v>216</v>
      </c>
    </row>
    <row r="533" spans="1:41">
      <c r="A533" s="48">
        <f t="shared" si="53"/>
        <v>531</v>
      </c>
      <c r="B533" s="49">
        <v>530</v>
      </c>
      <c r="C533" s="50">
        <f t="shared" si="54"/>
        <v>-1</v>
      </c>
      <c r="D533" s="49">
        <f>COUNTIF($L$3:$L533,$L533)</f>
        <v>94</v>
      </c>
      <c r="E533" s="51">
        <v>93</v>
      </c>
      <c r="F533" s="50">
        <f t="shared" si="55"/>
        <v>-1</v>
      </c>
      <c r="G533" s="52">
        <v>50611</v>
      </c>
      <c r="H533" s="53" t="s">
        <v>1250</v>
      </c>
      <c r="I533" s="53" t="s">
        <v>1196</v>
      </c>
      <c r="J533" s="53" t="s">
        <v>1197</v>
      </c>
      <c r="K533" s="54">
        <v>1980</v>
      </c>
      <c r="L533" s="64" t="s">
        <v>230</v>
      </c>
      <c r="M533" s="55" t="s">
        <v>52</v>
      </c>
      <c r="N533" s="56">
        <v>3</v>
      </c>
      <c r="O533" s="57">
        <v>372</v>
      </c>
      <c r="P533" s="57" t="str">
        <f>IFERROR( VLOOKUP($G533,Liga16_1!$B:$Q,16,0), "")</f>
        <v/>
      </c>
      <c r="Q533" s="58">
        <f t="shared" si="56"/>
        <v>372</v>
      </c>
      <c r="R533" s="59">
        <f t="shared" si="58"/>
        <v>372</v>
      </c>
      <c r="S533" s="60" t="s">
        <v>216</v>
      </c>
      <c r="T533" s="61" t="s">
        <v>216</v>
      </c>
      <c r="U533" s="61" t="s">
        <v>216</v>
      </c>
      <c r="V533" s="61" t="s">
        <v>216</v>
      </c>
      <c r="W533" s="61" t="s">
        <v>216</v>
      </c>
      <c r="X533" s="61" t="s">
        <v>216</v>
      </c>
      <c r="Y533" s="61">
        <v>-28</v>
      </c>
      <c r="Z533" s="61" t="s">
        <v>216</v>
      </c>
      <c r="AA533" s="61" t="s">
        <v>216</v>
      </c>
      <c r="AB533" s="62" t="s">
        <v>216</v>
      </c>
      <c r="AC533" s="63"/>
      <c r="AD533" s="62" t="s">
        <v>216</v>
      </c>
      <c r="AE533" s="62" t="s">
        <v>216</v>
      </c>
      <c r="AF533" s="67" t="s">
        <v>216</v>
      </c>
      <c r="AG533" s="62" t="s">
        <v>216</v>
      </c>
      <c r="AH533" s="62" t="s">
        <v>216</v>
      </c>
      <c r="AI533" s="62" t="s">
        <v>216</v>
      </c>
      <c r="AJ533" s="62" t="s">
        <v>216</v>
      </c>
      <c r="AK533" s="62" t="s">
        <v>216</v>
      </c>
      <c r="AL533" s="62" t="s">
        <v>216</v>
      </c>
      <c r="AM533" s="62" t="s">
        <v>216</v>
      </c>
      <c r="AN533" s="62" t="s">
        <v>216</v>
      </c>
      <c r="AO533" s="63" t="s">
        <v>216</v>
      </c>
    </row>
    <row r="534" spans="1:41">
      <c r="A534" s="48">
        <f t="shared" si="53"/>
        <v>532</v>
      </c>
      <c r="B534" s="49">
        <v>524</v>
      </c>
      <c r="C534" s="50">
        <f t="shared" si="54"/>
        <v>-8</v>
      </c>
      <c r="D534" s="49">
        <f>COUNTIF($L$3:$L534,$L534)</f>
        <v>17</v>
      </c>
      <c r="E534" s="51">
        <v>17</v>
      </c>
      <c r="F534" s="50" t="str">
        <f t="shared" si="55"/>
        <v>=</v>
      </c>
      <c r="G534" s="52">
        <v>26611</v>
      </c>
      <c r="H534" s="53" t="s">
        <v>1080</v>
      </c>
      <c r="I534" s="53" t="s">
        <v>1119</v>
      </c>
      <c r="J534" s="53" t="s">
        <v>1107</v>
      </c>
      <c r="K534" s="54">
        <v>2005</v>
      </c>
      <c r="L534" s="64" t="s">
        <v>222</v>
      </c>
      <c r="M534" s="55" t="s">
        <v>52</v>
      </c>
      <c r="N534" s="56">
        <v>3</v>
      </c>
      <c r="O534" s="57">
        <v>296</v>
      </c>
      <c r="P534" s="57">
        <f>IFERROR( VLOOKUP($G534,Liga16_1!$B:$Q,16,0), "")</f>
        <v>397</v>
      </c>
      <c r="Q534" s="58">
        <f t="shared" si="56"/>
        <v>370.5</v>
      </c>
      <c r="R534" s="59">
        <f t="shared" si="58"/>
        <v>346.5</v>
      </c>
      <c r="S534" s="60" t="s">
        <v>216</v>
      </c>
      <c r="T534" s="61" t="s">
        <v>216</v>
      </c>
      <c r="U534" s="61" t="s">
        <v>216</v>
      </c>
      <c r="V534" s="61" t="s">
        <v>216</v>
      </c>
      <c r="W534" s="61" t="s">
        <v>216</v>
      </c>
      <c r="X534" s="61" t="s">
        <v>216</v>
      </c>
      <c r="Y534" s="61" t="s">
        <v>216</v>
      </c>
      <c r="Z534" s="61" t="s">
        <v>216</v>
      </c>
      <c r="AA534" s="61">
        <v>15</v>
      </c>
      <c r="AB534" s="62">
        <v>-4</v>
      </c>
      <c r="AC534" s="63"/>
      <c r="AD534" s="62" t="s">
        <v>216</v>
      </c>
      <c r="AE534" s="62" t="s">
        <v>216</v>
      </c>
      <c r="AF534" s="67">
        <v>29</v>
      </c>
      <c r="AG534" s="62">
        <v>-1</v>
      </c>
      <c r="AH534" s="62" t="s">
        <v>216</v>
      </c>
      <c r="AI534" s="62" t="s">
        <v>216</v>
      </c>
      <c r="AJ534" s="62" t="s">
        <v>216</v>
      </c>
      <c r="AK534" s="62" t="s">
        <v>216</v>
      </c>
      <c r="AL534" s="62" t="s">
        <v>216</v>
      </c>
      <c r="AM534" s="62" t="s">
        <v>216</v>
      </c>
      <c r="AN534" s="62" t="s">
        <v>216</v>
      </c>
      <c r="AO534" s="63" t="s">
        <v>216</v>
      </c>
    </row>
    <row r="535" spans="1:41">
      <c r="A535" s="48">
        <f t="shared" si="53"/>
        <v>533</v>
      </c>
      <c r="B535" s="49">
        <v>531</v>
      </c>
      <c r="C535" s="50">
        <f t="shared" si="54"/>
        <v>-2</v>
      </c>
      <c r="D535" s="49">
        <f>COUNTIF($L$3:$L535,$L535)</f>
        <v>76</v>
      </c>
      <c r="E535" s="51">
        <v>76</v>
      </c>
      <c r="F535" s="50" t="str">
        <f t="shared" si="55"/>
        <v>=</v>
      </c>
      <c r="G535" s="52">
        <v>19675</v>
      </c>
      <c r="H535" s="53" t="s">
        <v>879</v>
      </c>
      <c r="I535" s="53" t="s">
        <v>1186</v>
      </c>
      <c r="J535" s="53" t="s">
        <v>1107</v>
      </c>
      <c r="K535" s="54">
        <v>1960</v>
      </c>
      <c r="L535" s="64" t="s">
        <v>234</v>
      </c>
      <c r="M535" s="55" t="s">
        <v>52</v>
      </c>
      <c r="N535" s="56">
        <v>3</v>
      </c>
      <c r="O535" s="57">
        <v>369</v>
      </c>
      <c r="P535" s="57" t="str">
        <f>IFERROR( VLOOKUP($G535,Liga16_1!$B:$Q,16,0), "")</f>
        <v/>
      </c>
      <c r="Q535" s="58">
        <f t="shared" si="56"/>
        <v>369</v>
      </c>
      <c r="R535" s="59">
        <f t="shared" si="58"/>
        <v>369</v>
      </c>
      <c r="S535" s="60" t="s">
        <v>216</v>
      </c>
      <c r="T535" s="61" t="s">
        <v>216</v>
      </c>
      <c r="U535" s="61">
        <v>-23</v>
      </c>
      <c r="V535" s="61" t="s">
        <v>216</v>
      </c>
      <c r="W535" s="61" t="s">
        <v>216</v>
      </c>
      <c r="X535" s="61" t="s">
        <v>216</v>
      </c>
      <c r="Y535" s="61" t="s">
        <v>216</v>
      </c>
      <c r="Z535" s="61" t="s">
        <v>216</v>
      </c>
      <c r="AA535" s="61" t="s">
        <v>216</v>
      </c>
      <c r="AB535" s="62" t="s">
        <v>216</v>
      </c>
      <c r="AC535" s="63"/>
      <c r="AD535" s="62" t="s">
        <v>216</v>
      </c>
      <c r="AE535" s="62" t="s">
        <v>216</v>
      </c>
      <c r="AF535" s="67" t="s">
        <v>216</v>
      </c>
      <c r="AG535" s="62" t="s">
        <v>216</v>
      </c>
      <c r="AH535" s="62" t="s">
        <v>216</v>
      </c>
      <c r="AI535" s="62" t="s">
        <v>216</v>
      </c>
      <c r="AJ535" s="62" t="s">
        <v>216</v>
      </c>
      <c r="AK535" s="62" t="s">
        <v>216</v>
      </c>
      <c r="AL535" s="62" t="s">
        <v>216</v>
      </c>
      <c r="AM535" s="62" t="s">
        <v>216</v>
      </c>
      <c r="AN535" s="62" t="s">
        <v>216</v>
      </c>
      <c r="AO535" s="63" t="s">
        <v>216</v>
      </c>
    </row>
    <row r="536" spans="1:41">
      <c r="A536" s="48">
        <f t="shared" si="53"/>
        <v>534</v>
      </c>
      <c r="B536" s="49">
        <v>532</v>
      </c>
      <c r="C536" s="50">
        <f t="shared" si="54"/>
        <v>-2</v>
      </c>
      <c r="D536" s="49">
        <f>COUNTIF($L$3:$L536,$L536)</f>
        <v>28</v>
      </c>
      <c r="E536" s="51">
        <v>28</v>
      </c>
      <c r="F536" s="50" t="str">
        <f t="shared" si="55"/>
        <v>=</v>
      </c>
      <c r="G536" s="52">
        <v>24011</v>
      </c>
      <c r="H536" s="53" t="s">
        <v>935</v>
      </c>
      <c r="I536" s="53" t="s">
        <v>1106</v>
      </c>
      <c r="J536" s="53" t="s">
        <v>1107</v>
      </c>
      <c r="K536" s="54">
        <v>1956</v>
      </c>
      <c r="L536" s="64" t="s">
        <v>237</v>
      </c>
      <c r="M536" s="55" t="s">
        <v>52</v>
      </c>
      <c r="N536" s="56">
        <v>3</v>
      </c>
      <c r="O536" s="57">
        <v>367</v>
      </c>
      <c r="P536" s="57" t="str">
        <f>IFERROR( VLOOKUP($G536,Liga16_1!$B:$Q,16,0), "")</f>
        <v/>
      </c>
      <c r="Q536" s="58">
        <f t="shared" si="56"/>
        <v>367</v>
      </c>
      <c r="R536" s="59">
        <f t="shared" si="58"/>
        <v>367</v>
      </c>
      <c r="S536" s="60" t="s">
        <v>216</v>
      </c>
      <c r="T536" s="61" t="s">
        <v>216</v>
      </c>
      <c r="U536" s="61" t="s">
        <v>216</v>
      </c>
      <c r="V536" s="61" t="s">
        <v>216</v>
      </c>
      <c r="W536" s="61" t="s">
        <v>216</v>
      </c>
      <c r="X536" s="61" t="s">
        <v>216</v>
      </c>
      <c r="Y536" s="61" t="s">
        <v>216</v>
      </c>
      <c r="Z536" s="61" t="s">
        <v>216</v>
      </c>
      <c r="AA536" s="61" t="s">
        <v>216</v>
      </c>
      <c r="AB536" s="62" t="s">
        <v>216</v>
      </c>
      <c r="AC536" s="63"/>
      <c r="AD536" s="62" t="s">
        <v>216</v>
      </c>
      <c r="AE536" s="62" t="s">
        <v>216</v>
      </c>
      <c r="AF536" s="67" t="s">
        <v>216</v>
      </c>
      <c r="AG536" s="62" t="s">
        <v>216</v>
      </c>
      <c r="AH536" s="62" t="s">
        <v>216</v>
      </c>
      <c r="AI536" s="62" t="s">
        <v>216</v>
      </c>
      <c r="AJ536" s="62" t="s">
        <v>216</v>
      </c>
      <c r="AK536" s="62" t="s">
        <v>216</v>
      </c>
      <c r="AL536" s="62" t="s">
        <v>216</v>
      </c>
      <c r="AM536" s="62" t="s">
        <v>216</v>
      </c>
      <c r="AN536" s="62" t="s">
        <v>216</v>
      </c>
      <c r="AO536" s="63" t="s">
        <v>216</v>
      </c>
    </row>
    <row r="537" spans="1:41">
      <c r="A537" s="48">
        <f t="shared" si="53"/>
        <v>535</v>
      </c>
      <c r="B537" s="49">
        <v>534</v>
      </c>
      <c r="C537" s="50">
        <f t="shared" si="54"/>
        <v>-1</v>
      </c>
      <c r="D537" s="49">
        <f>COUNTIF($L$3:$L537,$L537)</f>
        <v>5</v>
      </c>
      <c r="E537" s="51">
        <v>5</v>
      </c>
      <c r="F537" s="50" t="str">
        <f t="shared" si="55"/>
        <v>=</v>
      </c>
      <c r="G537" s="52">
        <v>26306</v>
      </c>
      <c r="H537" s="53" t="s">
        <v>1105</v>
      </c>
      <c r="I537" s="53" t="s">
        <v>1123</v>
      </c>
      <c r="J537" s="53" t="s">
        <v>1107</v>
      </c>
      <c r="K537" s="54">
        <v>2006</v>
      </c>
      <c r="L537" s="64" t="s">
        <v>220</v>
      </c>
      <c r="M537" s="55" t="s">
        <v>52</v>
      </c>
      <c r="N537" s="56">
        <v>3</v>
      </c>
      <c r="O537" s="57">
        <v>242</v>
      </c>
      <c r="P537" s="57" t="str">
        <f>IFERROR( VLOOKUP($G537,Liga16_1!$B:$Q,16,0), "")</f>
        <v/>
      </c>
      <c r="Q537" s="58">
        <f t="shared" si="56"/>
        <v>365</v>
      </c>
      <c r="R537" s="59">
        <f t="shared" si="58"/>
        <v>242</v>
      </c>
      <c r="S537" s="60" t="s">
        <v>216</v>
      </c>
      <c r="T537" s="61" t="s">
        <v>216</v>
      </c>
      <c r="U537" s="61">
        <v>0</v>
      </c>
      <c r="V537" s="61" t="s">
        <v>216</v>
      </c>
      <c r="W537" s="61">
        <v>24</v>
      </c>
      <c r="X537" s="61" t="s">
        <v>216</v>
      </c>
      <c r="Y537" s="61" t="s">
        <v>216</v>
      </c>
      <c r="Z537" s="61" t="s">
        <v>216</v>
      </c>
      <c r="AA537" s="61">
        <v>22</v>
      </c>
      <c r="AB537" s="62">
        <v>3</v>
      </c>
      <c r="AC537" s="63"/>
      <c r="AD537" s="62" t="s">
        <v>216</v>
      </c>
      <c r="AE537" s="62">
        <v>69</v>
      </c>
      <c r="AF537" s="67">
        <v>35</v>
      </c>
      <c r="AG537" s="62">
        <v>16</v>
      </c>
      <c r="AH537" s="62" t="s">
        <v>216</v>
      </c>
      <c r="AI537" s="62" t="s">
        <v>216</v>
      </c>
      <c r="AJ537" s="62" t="s">
        <v>216</v>
      </c>
      <c r="AK537" s="62" t="s">
        <v>216</v>
      </c>
      <c r="AL537" s="62" t="s">
        <v>216</v>
      </c>
      <c r="AM537" s="62" t="s">
        <v>216</v>
      </c>
      <c r="AN537" s="62" t="s">
        <v>216</v>
      </c>
      <c r="AO537" s="63" t="s">
        <v>216</v>
      </c>
    </row>
    <row r="538" spans="1:41">
      <c r="A538" s="48">
        <f t="shared" si="53"/>
        <v>536</v>
      </c>
      <c r="B538" s="49">
        <v>554</v>
      </c>
      <c r="C538" s="50">
        <f t="shared" si="54"/>
        <v>18</v>
      </c>
      <c r="D538" s="49">
        <f>COUNTIF($L$3:$L538,$L538)</f>
        <v>18</v>
      </c>
      <c r="E538" s="51">
        <v>18</v>
      </c>
      <c r="F538" s="50" t="str">
        <f t="shared" si="55"/>
        <v>=</v>
      </c>
      <c r="G538" s="52" t="s">
        <v>399</v>
      </c>
      <c r="H538" s="53" t="s">
        <v>1251</v>
      </c>
      <c r="I538" s="53" t="s">
        <v>1194</v>
      </c>
      <c r="J538" s="53" t="s">
        <v>1122</v>
      </c>
      <c r="K538" s="54">
        <v>2005</v>
      </c>
      <c r="L538" s="64" t="s">
        <v>222</v>
      </c>
      <c r="M538" s="55" t="s">
        <v>52</v>
      </c>
      <c r="N538" s="56">
        <v>3</v>
      </c>
      <c r="O538" s="57"/>
      <c r="P538" s="57" t="str">
        <f>IFERROR( VLOOKUP($G538,Liga16_1!$B:$Q,16,0), "")</f>
        <v/>
      </c>
      <c r="Q538" s="58">
        <f t="shared" ca="1" si="56"/>
        <v>365</v>
      </c>
      <c r="R538" s="59">
        <v>350</v>
      </c>
      <c r="S538" s="60" t="s">
        <v>216</v>
      </c>
      <c r="T538" s="61" t="s">
        <v>216</v>
      </c>
      <c r="U538" s="61" t="s">
        <v>216</v>
      </c>
      <c r="V538" s="61" t="s">
        <v>216</v>
      </c>
      <c r="W538" s="61" t="s">
        <v>216</v>
      </c>
      <c r="X538" s="61"/>
      <c r="Y538" s="61"/>
      <c r="Z538" s="61"/>
      <c r="AA538" s="61"/>
      <c r="AB538" s="62">
        <v>15</v>
      </c>
      <c r="AC538" s="63"/>
      <c r="AD538" s="62" t="str">
        <f ca="1" xml:space="preserve"> IF(AND(
IFERROR( COUNTIF(  INDIRECT(CONCATENATE("[CampeonatosGallegos_2017.xlsx]",AD$2,"M","!$S:$S")),  $G538), 0)=0,
IFERROR( COUNTIF(  INDIRECT(CONCATENATE("[CampeonatosGallegos_2017.xlsx]",AD$2,"M","!$V:$V")),  $G538), 0)=0,
IFERROR( COUNTIF(  INDIRECT(CONCATENATE("[CampeonatosGallegos_2017.xlsx]",AD$2,"F","!$S:$S")),  $G538), 0)=0,
IFERROR( COUNTIF(  INDIRECT(CONCATENATE("[CampeonatosGallegos_2017.xlsx]",AD$2,"F","!$V:$V")),  $G538), 0)=0
), "",
IFERROR( HLOOKUP(CONCATENATE(AD$2,"F"),#REF!,ROW($G538)-1,0),0) +
IFERROR( HLOOKUP(CONCATENATE(AD$2,"F_FF"),#REF!,ROW($G538)-1,0),0) +
IFERROR( HLOOKUP(CONCATENATE(AD$2,"M"),#REF!,ROW($G538)-1,0),0) +
IFERROR( HLOOKUP(CONCATENATE(AD$2,"M_FF"),#REF!,ROW($G538)-1,0),0)
+25)</f>
        <v/>
      </c>
      <c r="AE538" s="62" t="str">
        <f ca="1" xml:space="preserve"> IF(AND(
IFERROR( COUNTIF(  INDIRECT(CONCATENATE("[CampeonatosGallegos_2017.xlsx]",AE$2,"M","!$S:$S")),  $G538), 0)=0,
IFERROR( COUNTIF(  INDIRECT(CONCATENATE("[CampeonatosGallegos_2017.xlsx]",AE$2,"M","!$V:$V")),  $G538), 0)=0,
IFERROR( COUNTIF(  INDIRECT(CONCATENATE("[CampeonatosGallegos_2017.xlsx]",AE$2,"F","!$S:$S")),  $G538), 0)=0,
IFERROR( COUNTIF(  INDIRECT(CONCATENATE("[CampeonatosGallegos_2017.xlsx]",AE$2,"F","!$V:$V")),  $G538), 0)=0
), "",
IFERROR( HLOOKUP(CONCATENATE(AE$2,"F"),#REF!,ROW($G538)-1,0),0) +
IFERROR( HLOOKUP(CONCATENATE(AE$2,"F_FF"),#REF!,ROW($G538)-1,0),0) +
IFERROR( HLOOKUP(CONCATENATE(AE$2,"M"),#REF!,ROW($G538)-1,0),0) +
IFERROR( HLOOKUP(CONCATENATE(AE$2,"M_FF"),#REF!,ROW($G538)-1,0),0)
+25)</f>
        <v/>
      </c>
      <c r="AF538" s="67" t="str">
        <f ca="1" xml:space="preserve"> IF(AND(
IFERROR( COUNTIF(  INDIRECT(CONCATENATE("[CampeonatosGallegos_2017.xlsx]",AF$2,"M","!$S:$S")),  $G538), 0)=0,
IFERROR( COUNTIF(  INDIRECT(CONCATENATE("[CampeonatosGallegos_2017.xlsx]",AF$2,"M","!$V:$V")),  $G538), 0)=0,
IFERROR( COUNTIF(  INDIRECT(CONCATENATE("[CampeonatosGallegos_2017.xlsx]",AF$2,"F","!$S:$S")),  $G538), 0)=0,
IFERROR( COUNTIF(  INDIRECT(CONCATENATE("[CampeonatosGallegos_2017.xlsx]",AF$2,"F","!$V:$V")),  $G538), 0)=0
), "",
IFERROR( HLOOKUP(CONCATENATE(AF$2,"F"),#REF!,ROW($G538)-1,0),0) +
IFERROR( HLOOKUP(CONCATENATE(AF$2,"F_FF"),#REF!,ROW($G538)-1,0),0) +
IFERROR( HLOOKUP(CONCATENATE(AF$2,"M"),#REF!,ROW($G538)-1,0),0) +
IFERROR( HLOOKUP(CONCATENATE(AF$2,"M_FF"),#REF!,ROW($G538)-1,0),0)
+25)</f>
        <v/>
      </c>
      <c r="AG538" s="62" t="str">
        <f ca="1" xml:space="preserve"> IF(AND(
IFERROR( COUNTIF(  INDIRECT(CONCATENATE("[CampeonatosGallegos_2017.xlsx]",AG$2,"M","!$S:$S")),  $G538), 0)=0,
IFERROR( COUNTIF(  INDIRECT(CONCATENATE("[CampeonatosGallegos_2017.xlsx]",AG$2,"M","!$V:$V")),  $G538), 0)=0,
IFERROR( COUNTIF(  INDIRECT(CONCATENATE("[CampeonatosGallegos_2017.xlsx]",AG$2,"F","!$S:$S")),  $G538), 0)=0,
IFERROR( COUNTIF(  INDIRECT(CONCATENATE("[CampeonatosGallegos_2017.xlsx]",AG$2,"F","!$V:$V")),  $G538), 0)=0
), "",
IFERROR( HLOOKUP(CONCATENATE(AG$2,"F"),#REF!,ROW($G538)-1,0),0) +
IFERROR( HLOOKUP(CONCATENATE(AG$2,"F_FF"),#REF!,ROW($G538)-1,0),0) +
IFERROR( HLOOKUP(CONCATENATE(AG$2,"M"),#REF!,ROW($G538)-1,0),0) +
IFERROR( HLOOKUP(CONCATENATE(AG$2,"M_FF"),#REF!,ROW($G538)-1,0),0)
+25)</f>
        <v/>
      </c>
      <c r="AH538" s="62" t="str">
        <f ca="1" xml:space="preserve"> IF(AND(
IFERROR( COUNTIF(  INDIRECT(CONCATENATE("[CampeonatosGallegos_2017.xlsx]",AH$2,"M","!$S:$S")),  $G538), 0)=0,
IFERROR( COUNTIF(  INDIRECT(CONCATENATE("[CampeonatosGallegos_2017.xlsx]",AH$2,"M","!$V:$V")),  $G538), 0)=0,
IFERROR( COUNTIF(  INDIRECT(CONCATENATE("[CampeonatosGallegos_2017.xlsx]",AH$2,"F","!$S:$S")),  $G538), 0)=0,
IFERROR( COUNTIF(  INDIRECT(CONCATENATE("[CampeonatosGallegos_2017.xlsx]",AH$2,"F","!$V:$V")),  $G538), 0)=0
), "",
IFERROR( HLOOKUP(CONCATENATE(AH$2,"F"),#REF!,ROW($G538)-1,0),0) +
IFERROR( HLOOKUP(CONCATENATE(AH$2,"F_FF"),#REF!,ROW($G538)-1,0),0) +
IFERROR( HLOOKUP(CONCATENATE(AH$2,"M"),#REF!,ROW($G538)-1,0),0) +
IFERROR( HLOOKUP(CONCATENATE(AH$2,"M_FF"),#REF!,ROW($G538)-1,0),0)
+25)</f>
        <v/>
      </c>
      <c r="AI538" s="62" t="str">
        <f ca="1" xml:space="preserve"> IF(AND(
IFERROR( COUNTIF(  INDIRECT(CONCATENATE("[CampeonatosGallegos_2017.xlsx]",AI$2,"M","!$S:$S")),  $G538), 0)=0,
IFERROR( COUNTIF(  INDIRECT(CONCATENATE("[CampeonatosGallegos_2017.xlsx]",AI$2,"M","!$V:$V")),  $G538), 0)=0,
IFERROR( COUNTIF(  INDIRECT(CONCATENATE("[CampeonatosGallegos_2017.xlsx]",AI$2,"F","!$S:$S")),  $G538), 0)=0,
IFERROR( COUNTIF(  INDIRECT(CONCATENATE("[CampeonatosGallegos_2017.xlsx]",AI$2,"F","!$V:$V")),  $G538), 0)=0
), "",
IFERROR( HLOOKUP(CONCATENATE(AI$2,"F"),#REF!,ROW($G538)-1,0),0) +
IFERROR( HLOOKUP(CONCATENATE(AI$2,"F_FF"),#REF!,ROW($G538)-1,0),0) +
IFERROR( HLOOKUP(CONCATENATE(AI$2,"M"),#REF!,ROW($G538)-1,0),0) +
IFERROR( HLOOKUP(CONCATENATE(AI$2,"M_FF"),#REF!,ROW($G538)-1,0),0)
+25)</f>
        <v/>
      </c>
      <c r="AJ538" s="62" t="str">
        <f ca="1" xml:space="preserve"> IF(AND(
IFERROR( COUNTIF(  INDIRECT(CONCATENATE("[CampeonatosGallegos_2017.xlsx]",AJ$2,"M","!$S:$S")),  $G538), 0)=0,
IFERROR( COUNTIF(  INDIRECT(CONCATENATE("[CampeonatosGallegos_2017.xlsx]",AJ$2,"M","!$V:$V")),  $G538), 0)=0,
IFERROR( COUNTIF(  INDIRECT(CONCATENATE("[CampeonatosGallegos_2017.xlsx]",AJ$2,"F","!$S:$S")),  $G538), 0)=0,
IFERROR( COUNTIF(  INDIRECT(CONCATENATE("[CampeonatosGallegos_2017.xlsx]",AJ$2,"F","!$V:$V")),  $G538), 0)=0
), "",
IFERROR( HLOOKUP(CONCATENATE(AJ$2,"F"),#REF!,ROW($G538)-1,0),0) +
IFERROR( HLOOKUP(CONCATENATE(AJ$2,"F_FF"),#REF!,ROW($G538)-1,0),0) +
IFERROR( HLOOKUP(CONCATENATE(AJ$2,"M"),#REF!,ROW($G538)-1,0),0) +
IFERROR( HLOOKUP(CONCATENATE(AJ$2,"M_FF"),#REF!,ROW($G538)-1,0),0)
+25)</f>
        <v/>
      </c>
      <c r="AK538" s="62" t="str">
        <f ca="1" xml:space="preserve"> IF(AND(
IFERROR( COUNTIF(  INDIRECT(CONCATENATE("[CampeonatosGallegos_2017.xlsx]",AK$2,"M","!$S:$S")),  $G538), 0)=0,
IFERROR( COUNTIF(  INDIRECT(CONCATENATE("[CampeonatosGallegos_2017.xlsx]",AK$2,"M","!$V:$V")),  $G538), 0)=0,
IFERROR( COUNTIF(  INDIRECT(CONCATENATE("[CampeonatosGallegos_2017.xlsx]",AK$2,"F","!$S:$S")),  $G538), 0)=0,
IFERROR( COUNTIF(  INDIRECT(CONCATENATE("[CampeonatosGallegos_2017.xlsx]",AK$2,"F","!$V:$V")),  $G538), 0)=0
), "",
IFERROR( HLOOKUP(CONCATENATE(AK$2,"F"),#REF!,ROW($G538)-1,0),0) +
IFERROR( HLOOKUP(CONCATENATE(AK$2,"F_FF"),#REF!,ROW($G538)-1,0),0) +
IFERROR( HLOOKUP(CONCATENATE(AK$2,"M"),#REF!,ROW($G538)-1,0),0) +
IFERROR( HLOOKUP(CONCATENATE(AK$2,"M_FF"),#REF!,ROW($G538)-1,0),0)
+25)</f>
        <v/>
      </c>
      <c r="AL538" s="62" t="str">
        <f ca="1" xml:space="preserve"> IF(AND(
IFERROR( COUNTIF(  INDIRECT(CONCATENATE("[CampeonatosGallegos_2017.xlsx]",AL$2,"M","!$S:$S")),  $G538), 0)=0,
IFERROR( COUNTIF(  INDIRECT(CONCATENATE("[CampeonatosGallegos_2017.xlsx]",AL$2,"M","!$V:$V")),  $G538), 0)=0,
IFERROR( COUNTIF(  INDIRECT(CONCATENATE("[CampeonatosGallegos_2017.xlsx]",AL$2,"F","!$S:$S")),  $G538), 0)=0,
IFERROR( COUNTIF(  INDIRECT(CONCATENATE("[CampeonatosGallegos_2017.xlsx]",AL$2,"F","!$V:$V")),  $G538), 0)=0
), "",
IFERROR( HLOOKUP(CONCATENATE(AL$2,"F"),#REF!,ROW($G538)-1,0),0) +
IFERROR( HLOOKUP(CONCATENATE(AL$2,"F_FF"),#REF!,ROW($G538)-1,0),0) +
IFERROR( HLOOKUP(CONCATENATE(AL$2,"M"),#REF!,ROW($G538)-1,0),0) +
IFERROR( HLOOKUP(CONCATENATE(AL$2,"M_FF"),#REF!,ROW($G538)-1,0),0)
+25)</f>
        <v/>
      </c>
      <c r="AM538" s="62" t="str">
        <f ca="1" xml:space="preserve"> IF(AND(
IFERROR( COUNTIF(  INDIRECT(CONCATENATE("[CampeonatosGallegos_2017.xlsx]",AM$2,"M","!$S:$S")),  $G538), 0)=0,
IFERROR( COUNTIF(  INDIRECT(CONCATENATE("[CampeonatosGallegos_2017.xlsx]",AM$2,"M","!$V:$V")),  $G538), 0)=0,
IFERROR( COUNTIF(  INDIRECT(CONCATENATE("[CampeonatosGallegos_2017.xlsx]",AM$2,"F","!$S:$S")),  $G538), 0)=0,
IFERROR( COUNTIF(  INDIRECT(CONCATENATE("[CampeonatosGallegos_2017.xlsx]",AM$2,"F","!$V:$V")),  $G538), 0)=0
), "",
IFERROR( HLOOKUP(CONCATENATE(AM$2,"F"),#REF!,ROW($G538)-1,0),0) +
IFERROR( HLOOKUP(CONCATENATE(AM$2,"F_FF"),#REF!,ROW($G538)-1,0),0) +
IFERROR( HLOOKUP(CONCATENATE(AM$2,"M"),#REF!,ROW($G538)-1,0),0) +
IFERROR( HLOOKUP(CONCATENATE(AM$2,"M_FF"),#REF!,ROW($G538)-1,0),0)
+25)</f>
        <v/>
      </c>
      <c r="AN538" s="62" t="str">
        <f ca="1" xml:space="preserve"> IF(AND(
IFERROR( COUNTIF(  INDIRECT(CONCATENATE("[CampeonatosGallegos_2017.xlsx]",AN$2,"M","!$S:$S")),  $G538), 0)=0,
IFERROR( COUNTIF(  INDIRECT(CONCATENATE("[CampeonatosGallegos_2017.xlsx]",AN$2,"M","!$V:$V")),  $G538), 0)=0,
IFERROR( COUNTIF(  INDIRECT(CONCATENATE("[CampeonatosGallegos_2017.xlsx]",AN$2,"F","!$S:$S")),  $G538), 0)=0,
IFERROR( COUNTIF(  INDIRECT(CONCATENATE("[CampeonatosGallegos_2017.xlsx]",AN$2,"F","!$V:$V")),  $G538), 0)=0
), "",
IFERROR( HLOOKUP(CONCATENATE(AN$2,"F"),#REF!,ROW($G538)-1,0),0) +
IFERROR( HLOOKUP(CONCATENATE(AN$2,"F_FF"),#REF!,ROW($G538)-1,0),0) +
IFERROR( HLOOKUP(CONCATENATE(AN$2,"M"),#REF!,ROW($G538)-1,0),0) +
IFERROR( HLOOKUP(CONCATENATE(AN$2,"M_FF"),#REF!,ROW($G538)-1,0),0)
+25)</f>
        <v/>
      </c>
      <c r="AO538" s="63" t="str">
        <f ca="1" xml:space="preserve"> IF(AND(
IFERROR( COUNTIF(  INDIRECT(CONCATENATE("[CampeonatosGallegos_2017.xlsx]",AO$2,"M","!$S:$S")),  $G538), 0)=0,
IFERROR( COUNTIF(  INDIRECT(CONCATENATE("[CampeonatosGallegos_2017.xlsx]",AO$2,"M","!$V:$V")),  $G538), 0)=0,
IFERROR( COUNTIF(  INDIRECT(CONCATENATE("[CampeonatosGallegos_2017.xlsx]",AO$2,"F","!$S:$S")),  $G538), 0)=0,
IFERROR( COUNTIF(  INDIRECT(CONCATENATE("[CampeonatosGallegos_2017.xlsx]",AO$2,"F","!$V:$V")),  $G538), 0)=0
), "",
IFERROR( HLOOKUP(CONCATENATE(AO$2,"F"),#REF!,ROW($G538)-1,0),0) +
IFERROR( HLOOKUP(CONCATENATE(AO$2,"F_FF"),#REF!,ROW($G538)-1,0),0) +
IFERROR( HLOOKUP(CONCATENATE(AO$2,"M"),#REF!,ROW($G538)-1,0),0) +
IFERROR( HLOOKUP(CONCATENATE(AO$2,"M_FF"),#REF!,ROW($G538)-1,0),0)
+25)</f>
        <v/>
      </c>
    </row>
    <row r="539" spans="1:41">
      <c r="A539" s="48">
        <f t="shared" si="53"/>
        <v>537</v>
      </c>
      <c r="B539" s="49">
        <v>533</v>
      </c>
      <c r="C539" s="50">
        <f t="shared" si="54"/>
        <v>-4</v>
      </c>
      <c r="D539" s="49">
        <f>COUNTIF($L$3:$L539,$L539)</f>
        <v>8</v>
      </c>
      <c r="E539" s="51">
        <v>8</v>
      </c>
      <c r="F539" s="50" t="str">
        <f t="shared" si="55"/>
        <v>=</v>
      </c>
      <c r="G539" s="52">
        <v>10007</v>
      </c>
      <c r="H539" s="53" t="s">
        <v>842</v>
      </c>
      <c r="I539" s="53" t="s">
        <v>1232</v>
      </c>
      <c r="J539" s="53" t="s">
        <v>1107</v>
      </c>
      <c r="K539" s="54">
        <v>-1</v>
      </c>
      <c r="L539" s="64" t="s">
        <v>238</v>
      </c>
      <c r="M539" s="55" t="s">
        <v>52</v>
      </c>
      <c r="N539" s="56">
        <v>3</v>
      </c>
      <c r="O539" s="57">
        <v>209</v>
      </c>
      <c r="P539" s="57">
        <f>IFERROR( VLOOKUP($G539,Liga16_1!$B:$Q,16,0), "")</f>
        <v>456</v>
      </c>
      <c r="Q539" s="58">
        <f t="shared" si="56"/>
        <v>362.5</v>
      </c>
      <c r="R539" s="59">
        <f t="shared" ref="R539:R551" si="59">AVERAGE(O539:P539)</f>
        <v>332.5</v>
      </c>
      <c r="S539" s="60" t="s">
        <v>216</v>
      </c>
      <c r="T539" s="61">
        <v>-14</v>
      </c>
      <c r="U539" s="61">
        <v>-6</v>
      </c>
      <c r="V539" s="61" t="s">
        <v>216</v>
      </c>
      <c r="W539" s="61">
        <v>-7</v>
      </c>
      <c r="X539" s="61" t="s">
        <v>216</v>
      </c>
      <c r="Y539" s="61" t="s">
        <v>216</v>
      </c>
      <c r="Z539" s="61" t="s">
        <v>216</v>
      </c>
      <c r="AA539" s="61">
        <v>-102</v>
      </c>
      <c r="AB539" s="62" t="s">
        <v>216</v>
      </c>
      <c r="AC539" s="63"/>
      <c r="AD539" s="62" t="s">
        <v>216</v>
      </c>
      <c r="AE539" s="62" t="s">
        <v>216</v>
      </c>
      <c r="AF539" s="67" t="s">
        <v>216</v>
      </c>
      <c r="AG539" s="62" t="s">
        <v>216</v>
      </c>
      <c r="AH539" s="62" t="s">
        <v>216</v>
      </c>
      <c r="AI539" s="62" t="s">
        <v>216</v>
      </c>
      <c r="AJ539" s="62" t="s">
        <v>216</v>
      </c>
      <c r="AK539" s="62" t="s">
        <v>216</v>
      </c>
      <c r="AL539" s="62" t="s">
        <v>216</v>
      </c>
      <c r="AM539" s="62" t="s">
        <v>216</v>
      </c>
      <c r="AN539" s="62">
        <v>30</v>
      </c>
      <c r="AO539" s="63" t="s">
        <v>216</v>
      </c>
    </row>
    <row r="540" spans="1:41">
      <c r="A540" s="48">
        <f t="shared" si="53"/>
        <v>538</v>
      </c>
      <c r="B540" s="49">
        <v>535</v>
      </c>
      <c r="C540" s="50">
        <f t="shared" si="54"/>
        <v>-3</v>
      </c>
      <c r="D540" s="49">
        <f>COUNTIF($L$3:$L540,$L540)</f>
        <v>62</v>
      </c>
      <c r="E540" s="51">
        <v>62</v>
      </c>
      <c r="F540" s="50" t="str">
        <f t="shared" si="55"/>
        <v>=</v>
      </c>
      <c r="G540" s="52">
        <v>50120</v>
      </c>
      <c r="H540" s="53" t="s">
        <v>878</v>
      </c>
      <c r="I540" s="53" t="s">
        <v>1252</v>
      </c>
      <c r="J540" s="53" t="s">
        <v>1107</v>
      </c>
      <c r="K540" s="54">
        <v>1975</v>
      </c>
      <c r="L540" s="64" t="s">
        <v>232</v>
      </c>
      <c r="M540" s="55" t="s">
        <v>52</v>
      </c>
      <c r="N540" s="56">
        <v>3</v>
      </c>
      <c r="O540" s="57">
        <v>343</v>
      </c>
      <c r="P540" s="57">
        <f>IFERROR( VLOOKUP($G540,Liga16_1!$B:$Q,16,0), "")</f>
        <v>381</v>
      </c>
      <c r="Q540" s="58">
        <f t="shared" si="56"/>
        <v>362</v>
      </c>
      <c r="R540" s="59">
        <f t="shared" si="59"/>
        <v>362</v>
      </c>
      <c r="S540" s="60" t="s">
        <v>216</v>
      </c>
      <c r="T540" s="61" t="s">
        <v>216</v>
      </c>
      <c r="U540" s="61" t="s">
        <v>216</v>
      </c>
      <c r="V540" s="61" t="s">
        <v>216</v>
      </c>
      <c r="W540" s="61">
        <v>1</v>
      </c>
      <c r="X540" s="61" t="s">
        <v>216</v>
      </c>
      <c r="Y540" s="61" t="s">
        <v>216</v>
      </c>
      <c r="Z540" s="61" t="s">
        <v>216</v>
      </c>
      <c r="AA540" s="61" t="s">
        <v>216</v>
      </c>
      <c r="AB540" s="62" t="s">
        <v>216</v>
      </c>
      <c r="AC540" s="63"/>
      <c r="AD540" s="62" t="s">
        <v>216</v>
      </c>
      <c r="AE540" s="62" t="s">
        <v>216</v>
      </c>
      <c r="AF540" s="67" t="s">
        <v>216</v>
      </c>
      <c r="AG540" s="62" t="s">
        <v>216</v>
      </c>
      <c r="AH540" s="62" t="s">
        <v>216</v>
      </c>
      <c r="AI540" s="62" t="s">
        <v>216</v>
      </c>
      <c r="AJ540" s="62" t="s">
        <v>216</v>
      </c>
      <c r="AK540" s="62" t="s">
        <v>216</v>
      </c>
      <c r="AL540" s="62" t="s">
        <v>216</v>
      </c>
      <c r="AM540" s="62" t="s">
        <v>216</v>
      </c>
      <c r="AN540" s="62" t="s">
        <v>216</v>
      </c>
      <c r="AO540" s="63" t="s">
        <v>216</v>
      </c>
    </row>
    <row r="541" spans="1:41">
      <c r="A541" s="48">
        <f t="shared" si="53"/>
        <v>539</v>
      </c>
      <c r="B541" s="49">
        <v>536</v>
      </c>
      <c r="C541" s="50">
        <f t="shared" si="54"/>
        <v>-3</v>
      </c>
      <c r="D541" s="49">
        <f>COUNTIF($L$3:$L541,$L541)</f>
        <v>77</v>
      </c>
      <c r="E541" s="51">
        <v>77</v>
      </c>
      <c r="F541" s="50" t="str">
        <f t="shared" si="55"/>
        <v>=</v>
      </c>
      <c r="G541" s="52">
        <v>50026</v>
      </c>
      <c r="H541" s="53" t="s">
        <v>769</v>
      </c>
      <c r="I541" s="53" t="s">
        <v>1136</v>
      </c>
      <c r="J541" s="53" t="s">
        <v>1107</v>
      </c>
      <c r="K541" s="54">
        <v>1967</v>
      </c>
      <c r="L541" s="64" t="s">
        <v>234</v>
      </c>
      <c r="M541" s="55" t="s">
        <v>52</v>
      </c>
      <c r="N541" s="56">
        <v>3</v>
      </c>
      <c r="O541" s="57">
        <v>361</v>
      </c>
      <c r="P541" s="57" t="str">
        <f>IFERROR( VLOOKUP($G541,Liga16_1!$B:$Q,16,0), "")</f>
        <v/>
      </c>
      <c r="Q541" s="58">
        <f t="shared" si="56"/>
        <v>361</v>
      </c>
      <c r="R541" s="59">
        <f t="shared" si="59"/>
        <v>361</v>
      </c>
      <c r="S541" s="60" t="s">
        <v>216</v>
      </c>
      <c r="T541" s="61" t="s">
        <v>216</v>
      </c>
      <c r="U541" s="61" t="s">
        <v>216</v>
      </c>
      <c r="V541" s="61" t="s">
        <v>216</v>
      </c>
      <c r="W541" s="61" t="s">
        <v>216</v>
      </c>
      <c r="X541" s="61" t="s">
        <v>216</v>
      </c>
      <c r="Y541" s="61" t="s">
        <v>216</v>
      </c>
      <c r="Z541" s="61" t="s">
        <v>216</v>
      </c>
      <c r="AA541" s="61" t="s">
        <v>216</v>
      </c>
      <c r="AB541" s="62" t="s">
        <v>216</v>
      </c>
      <c r="AC541" s="63"/>
      <c r="AD541" s="62" t="s">
        <v>216</v>
      </c>
      <c r="AE541" s="62" t="s">
        <v>216</v>
      </c>
      <c r="AF541" s="67" t="s">
        <v>216</v>
      </c>
      <c r="AG541" s="62" t="s">
        <v>216</v>
      </c>
      <c r="AH541" s="62" t="s">
        <v>216</v>
      </c>
      <c r="AI541" s="62" t="s">
        <v>216</v>
      </c>
      <c r="AJ541" s="62" t="s">
        <v>216</v>
      </c>
      <c r="AK541" s="62" t="s">
        <v>216</v>
      </c>
      <c r="AL541" s="62" t="s">
        <v>216</v>
      </c>
      <c r="AM541" s="62" t="s">
        <v>216</v>
      </c>
      <c r="AN541" s="62" t="s">
        <v>216</v>
      </c>
      <c r="AO541" s="63" t="s">
        <v>216</v>
      </c>
    </row>
    <row r="542" spans="1:41">
      <c r="A542" s="48">
        <f t="shared" si="53"/>
        <v>540</v>
      </c>
      <c r="B542" s="49">
        <v>537</v>
      </c>
      <c r="C542" s="50">
        <f t="shared" si="54"/>
        <v>-3</v>
      </c>
      <c r="D542" s="49">
        <f>COUNTIF($L$3:$L542,$L542)</f>
        <v>6</v>
      </c>
      <c r="E542" s="51">
        <v>6</v>
      </c>
      <c r="F542" s="50" t="str">
        <f t="shared" si="55"/>
        <v>=</v>
      </c>
      <c r="G542" s="52">
        <v>50305</v>
      </c>
      <c r="H542" s="53" t="s">
        <v>780</v>
      </c>
      <c r="I542" s="53" t="s">
        <v>1119</v>
      </c>
      <c r="J542" s="53" t="s">
        <v>1107</v>
      </c>
      <c r="K542" s="54">
        <v>2006</v>
      </c>
      <c r="L542" s="64" t="s">
        <v>220</v>
      </c>
      <c r="M542" s="55" t="s">
        <v>52</v>
      </c>
      <c r="N542" s="56">
        <v>3</v>
      </c>
      <c r="O542" s="57">
        <v>290</v>
      </c>
      <c r="P542" s="57" t="str">
        <f>IFERROR( VLOOKUP($G542,Liga16_1!$B:$Q,16,0), "")</f>
        <v/>
      </c>
      <c r="Q542" s="58">
        <f t="shared" si="56"/>
        <v>361</v>
      </c>
      <c r="R542" s="59">
        <f t="shared" si="59"/>
        <v>290</v>
      </c>
      <c r="S542" s="60" t="s">
        <v>216</v>
      </c>
      <c r="T542" s="61">
        <v>18</v>
      </c>
      <c r="U542" s="61" t="s">
        <v>216</v>
      </c>
      <c r="V542" s="61" t="s">
        <v>216</v>
      </c>
      <c r="W542" s="61">
        <v>-28</v>
      </c>
      <c r="X542" s="61" t="s">
        <v>216</v>
      </c>
      <c r="Y542" s="61" t="s">
        <v>216</v>
      </c>
      <c r="Z542" s="61">
        <v>20</v>
      </c>
      <c r="AA542" s="61" t="s">
        <v>216</v>
      </c>
      <c r="AB542" s="62">
        <v>0</v>
      </c>
      <c r="AC542" s="63"/>
      <c r="AD542" s="62" t="s">
        <v>216</v>
      </c>
      <c r="AE542" s="62">
        <v>45</v>
      </c>
      <c r="AF542" s="67">
        <v>26</v>
      </c>
      <c r="AG542" s="62" t="s">
        <v>216</v>
      </c>
      <c r="AH542" s="62" t="s">
        <v>216</v>
      </c>
      <c r="AI542" s="62" t="s">
        <v>216</v>
      </c>
      <c r="AJ542" s="62" t="s">
        <v>216</v>
      </c>
      <c r="AK542" s="62" t="s">
        <v>216</v>
      </c>
      <c r="AL542" s="62" t="s">
        <v>216</v>
      </c>
      <c r="AM542" s="62" t="s">
        <v>216</v>
      </c>
      <c r="AN542" s="62" t="s">
        <v>216</v>
      </c>
      <c r="AO542" s="63" t="s">
        <v>216</v>
      </c>
    </row>
    <row r="543" spans="1:41">
      <c r="A543" s="48">
        <f t="shared" si="53"/>
        <v>541</v>
      </c>
      <c r="B543" s="49">
        <v>525</v>
      </c>
      <c r="C543" s="50">
        <f t="shared" si="54"/>
        <v>-16</v>
      </c>
      <c r="D543" s="49">
        <f>COUNTIF($L$3:$L543,$L543)</f>
        <v>57</v>
      </c>
      <c r="E543" s="51">
        <v>56</v>
      </c>
      <c r="F543" s="50">
        <f t="shared" si="55"/>
        <v>-1</v>
      </c>
      <c r="G543" s="52">
        <v>22650</v>
      </c>
      <c r="H543" s="53" t="s">
        <v>840</v>
      </c>
      <c r="I543" s="53" t="s">
        <v>1108</v>
      </c>
      <c r="J543" s="53" t="s">
        <v>1107</v>
      </c>
      <c r="K543" s="54">
        <v>2000</v>
      </c>
      <c r="L543" s="64" t="s">
        <v>226</v>
      </c>
      <c r="M543" s="55" t="s">
        <v>52</v>
      </c>
      <c r="N543" s="56">
        <v>3</v>
      </c>
      <c r="O543" s="57">
        <v>374</v>
      </c>
      <c r="P543" s="57" t="str">
        <f>IFERROR( VLOOKUP($G543,Liga16_1!$B:$Q,16,0), "")</f>
        <v/>
      </c>
      <c r="Q543" s="58">
        <f t="shared" si="56"/>
        <v>360</v>
      </c>
      <c r="R543" s="59">
        <f t="shared" si="59"/>
        <v>374</v>
      </c>
      <c r="S543" s="60" t="s">
        <v>216</v>
      </c>
      <c r="T543" s="61" t="s">
        <v>216</v>
      </c>
      <c r="U543" s="61" t="s">
        <v>216</v>
      </c>
      <c r="V543" s="61" t="s">
        <v>216</v>
      </c>
      <c r="W543" s="61" t="s">
        <v>216</v>
      </c>
      <c r="X543" s="61" t="s">
        <v>216</v>
      </c>
      <c r="Y543" s="61" t="s">
        <v>216</v>
      </c>
      <c r="Z543" s="61" t="s">
        <v>216</v>
      </c>
      <c r="AA543" s="61" t="s">
        <v>216</v>
      </c>
      <c r="AB543" s="62">
        <v>-14</v>
      </c>
      <c r="AC543" s="63"/>
      <c r="AD543" s="62" t="s">
        <v>216</v>
      </c>
      <c r="AE543" s="62" t="s">
        <v>216</v>
      </c>
      <c r="AF543" s="67" t="s">
        <v>216</v>
      </c>
      <c r="AG543" s="62" t="s">
        <v>216</v>
      </c>
      <c r="AH543" s="62" t="s">
        <v>216</v>
      </c>
      <c r="AI543" s="62" t="s">
        <v>216</v>
      </c>
      <c r="AJ543" s="62" t="s">
        <v>216</v>
      </c>
      <c r="AK543" s="62" t="s">
        <v>216</v>
      </c>
      <c r="AL543" s="62" t="s">
        <v>216</v>
      </c>
      <c r="AM543" s="62" t="s">
        <v>216</v>
      </c>
      <c r="AN543" s="62" t="s">
        <v>216</v>
      </c>
      <c r="AO543" s="63" t="s">
        <v>216</v>
      </c>
    </row>
    <row r="544" spans="1:41">
      <c r="A544" s="48">
        <f t="shared" si="53"/>
        <v>542</v>
      </c>
      <c r="B544" s="49">
        <v>539</v>
      </c>
      <c r="C544" s="50">
        <f t="shared" si="54"/>
        <v>-3</v>
      </c>
      <c r="D544" s="49">
        <f>COUNTIF($L$3:$L544,$L544)</f>
        <v>3</v>
      </c>
      <c r="E544" s="51">
        <v>3</v>
      </c>
      <c r="F544" s="50" t="str">
        <f t="shared" si="55"/>
        <v>=</v>
      </c>
      <c r="G544" s="52">
        <v>19656</v>
      </c>
      <c r="H544" s="53" t="s">
        <v>707</v>
      </c>
      <c r="I544" s="53" t="s">
        <v>1179</v>
      </c>
      <c r="J544" s="53" t="s">
        <v>1107</v>
      </c>
      <c r="K544" s="54">
        <v>2007</v>
      </c>
      <c r="L544" s="64" t="s">
        <v>219</v>
      </c>
      <c r="M544" s="55" t="s">
        <v>55</v>
      </c>
      <c r="N544" s="56">
        <v>3</v>
      </c>
      <c r="O544" s="57">
        <v>302</v>
      </c>
      <c r="P544" s="57">
        <f>IFERROR( VLOOKUP($G544,Liga16_1!$B:$Q,16,0), "")</f>
        <v>350</v>
      </c>
      <c r="Q544" s="58">
        <f t="shared" si="56"/>
        <v>360</v>
      </c>
      <c r="R544" s="59">
        <f t="shared" si="59"/>
        <v>326</v>
      </c>
      <c r="S544" s="60" t="s">
        <v>216</v>
      </c>
      <c r="T544" s="61">
        <v>-8</v>
      </c>
      <c r="U544" s="61">
        <v>14</v>
      </c>
      <c r="V544" s="61">
        <v>45</v>
      </c>
      <c r="W544" s="61">
        <v>1</v>
      </c>
      <c r="X544" s="61" t="s">
        <v>216</v>
      </c>
      <c r="Y544" s="61">
        <v>4</v>
      </c>
      <c r="Z544" s="61">
        <v>18</v>
      </c>
      <c r="AA544" s="61">
        <v>-5</v>
      </c>
      <c r="AB544" s="62" t="s">
        <v>216</v>
      </c>
      <c r="AC544" s="63"/>
      <c r="AD544" s="62" t="s">
        <v>216</v>
      </c>
      <c r="AE544" s="62">
        <v>14</v>
      </c>
      <c r="AF544" s="67">
        <v>20</v>
      </c>
      <c r="AG544" s="62" t="s">
        <v>216</v>
      </c>
      <c r="AH544" s="62" t="s">
        <v>216</v>
      </c>
      <c r="AI544" s="62" t="s">
        <v>216</v>
      </c>
      <c r="AJ544" s="62" t="s">
        <v>216</v>
      </c>
      <c r="AK544" s="62" t="s">
        <v>216</v>
      </c>
      <c r="AL544" s="62" t="s">
        <v>216</v>
      </c>
      <c r="AM544" s="62" t="s">
        <v>216</v>
      </c>
      <c r="AN544" s="62" t="s">
        <v>216</v>
      </c>
      <c r="AO544" s="63" t="s">
        <v>216</v>
      </c>
    </row>
    <row r="545" spans="1:41">
      <c r="A545" s="48">
        <f t="shared" si="53"/>
        <v>543</v>
      </c>
      <c r="B545" s="49">
        <v>540</v>
      </c>
      <c r="C545" s="50">
        <f t="shared" si="54"/>
        <v>-3</v>
      </c>
      <c r="D545" s="49">
        <f>COUNTIF($L$3:$L545,$L545)</f>
        <v>58</v>
      </c>
      <c r="E545" s="51">
        <v>57</v>
      </c>
      <c r="F545" s="50">
        <f t="shared" si="55"/>
        <v>-1</v>
      </c>
      <c r="G545" s="52">
        <v>50228</v>
      </c>
      <c r="H545" s="53" t="s">
        <v>1099</v>
      </c>
      <c r="I545" s="53" t="s">
        <v>1186</v>
      </c>
      <c r="J545" s="53" t="s">
        <v>1107</v>
      </c>
      <c r="K545" s="54">
        <v>2001</v>
      </c>
      <c r="L545" s="64" t="s">
        <v>226</v>
      </c>
      <c r="M545" s="55" t="s">
        <v>52</v>
      </c>
      <c r="N545" s="56">
        <v>3</v>
      </c>
      <c r="O545" s="57">
        <v>268</v>
      </c>
      <c r="P545" s="57">
        <f>IFERROR( VLOOKUP($G545,Liga16_1!$B:$Q,16,0), "")</f>
        <v>448</v>
      </c>
      <c r="Q545" s="58">
        <f t="shared" si="56"/>
        <v>358</v>
      </c>
      <c r="R545" s="59">
        <f t="shared" si="59"/>
        <v>358</v>
      </c>
      <c r="S545" s="60" t="s">
        <v>216</v>
      </c>
      <c r="T545" s="61" t="s">
        <v>216</v>
      </c>
      <c r="U545" s="61" t="s">
        <v>216</v>
      </c>
      <c r="V545" s="61" t="s">
        <v>216</v>
      </c>
      <c r="W545" s="61" t="s">
        <v>216</v>
      </c>
      <c r="X545" s="61" t="s">
        <v>216</v>
      </c>
      <c r="Y545" s="61" t="s">
        <v>216</v>
      </c>
      <c r="Z545" s="61" t="s">
        <v>216</v>
      </c>
      <c r="AA545" s="61" t="s">
        <v>216</v>
      </c>
      <c r="AB545" s="62" t="s">
        <v>216</v>
      </c>
      <c r="AC545" s="63"/>
      <c r="AD545" s="62" t="s">
        <v>216</v>
      </c>
      <c r="AE545" s="62" t="s">
        <v>216</v>
      </c>
      <c r="AF545" s="67" t="s">
        <v>216</v>
      </c>
      <c r="AG545" s="62" t="s">
        <v>216</v>
      </c>
      <c r="AH545" s="62" t="s">
        <v>216</v>
      </c>
      <c r="AI545" s="62" t="s">
        <v>216</v>
      </c>
      <c r="AJ545" s="62" t="s">
        <v>216</v>
      </c>
      <c r="AK545" s="62" t="s">
        <v>216</v>
      </c>
      <c r="AL545" s="62" t="s">
        <v>216</v>
      </c>
      <c r="AM545" s="62" t="s">
        <v>216</v>
      </c>
      <c r="AN545" s="62" t="s">
        <v>216</v>
      </c>
      <c r="AO545" s="63" t="s">
        <v>216</v>
      </c>
    </row>
    <row r="546" spans="1:41">
      <c r="A546" s="48">
        <f t="shared" si="53"/>
        <v>544</v>
      </c>
      <c r="B546" s="49">
        <v>542</v>
      </c>
      <c r="C546" s="50">
        <f t="shared" si="54"/>
        <v>-2</v>
      </c>
      <c r="D546" s="49">
        <f>COUNTIF($L$3:$L546,$L546)</f>
        <v>63</v>
      </c>
      <c r="E546" s="51">
        <v>63</v>
      </c>
      <c r="F546" s="50" t="str">
        <f t="shared" si="55"/>
        <v>=</v>
      </c>
      <c r="G546" s="52">
        <v>50080</v>
      </c>
      <c r="H546" s="53" t="s">
        <v>529</v>
      </c>
      <c r="I546" s="53" t="s">
        <v>1108</v>
      </c>
      <c r="J546" s="53" t="s">
        <v>1107</v>
      </c>
      <c r="K546" s="54">
        <v>1969</v>
      </c>
      <c r="L546" s="64" t="s">
        <v>232</v>
      </c>
      <c r="M546" s="55" t="s">
        <v>52</v>
      </c>
      <c r="N546" s="56">
        <v>3</v>
      </c>
      <c r="O546" s="57">
        <v>355</v>
      </c>
      <c r="P546" s="57" t="str">
        <f>IFERROR( VLOOKUP($G546,Liga16_1!$B:$Q,16,0), "")</f>
        <v/>
      </c>
      <c r="Q546" s="58">
        <f t="shared" si="56"/>
        <v>355</v>
      </c>
      <c r="R546" s="59">
        <f t="shared" si="59"/>
        <v>355</v>
      </c>
      <c r="S546" s="60" t="s">
        <v>216</v>
      </c>
      <c r="T546" s="61" t="s">
        <v>216</v>
      </c>
      <c r="U546" s="61" t="s">
        <v>216</v>
      </c>
      <c r="V546" s="61" t="s">
        <v>216</v>
      </c>
      <c r="W546" s="61" t="s">
        <v>216</v>
      </c>
      <c r="X546" s="61" t="s">
        <v>216</v>
      </c>
      <c r="Y546" s="61" t="s">
        <v>216</v>
      </c>
      <c r="Z546" s="61" t="s">
        <v>216</v>
      </c>
      <c r="AA546" s="61" t="s">
        <v>216</v>
      </c>
      <c r="AB546" s="62" t="s">
        <v>216</v>
      </c>
      <c r="AC546" s="63"/>
      <c r="AD546" s="62" t="s">
        <v>216</v>
      </c>
      <c r="AE546" s="62" t="s">
        <v>216</v>
      </c>
      <c r="AF546" s="67" t="s">
        <v>216</v>
      </c>
      <c r="AG546" s="62" t="s">
        <v>216</v>
      </c>
      <c r="AH546" s="62" t="s">
        <v>216</v>
      </c>
      <c r="AI546" s="62" t="s">
        <v>216</v>
      </c>
      <c r="AJ546" s="62" t="s">
        <v>216</v>
      </c>
      <c r="AK546" s="62" t="s">
        <v>216</v>
      </c>
      <c r="AL546" s="62" t="s">
        <v>216</v>
      </c>
      <c r="AM546" s="62" t="s">
        <v>216</v>
      </c>
      <c r="AN546" s="62" t="s">
        <v>216</v>
      </c>
      <c r="AO546" s="63" t="s">
        <v>216</v>
      </c>
    </row>
    <row r="547" spans="1:41">
      <c r="A547" s="48">
        <f t="shared" si="53"/>
        <v>545</v>
      </c>
      <c r="B547" s="49">
        <v>543</v>
      </c>
      <c r="C547" s="50">
        <f t="shared" si="54"/>
        <v>-2</v>
      </c>
      <c r="D547" s="49">
        <f>COUNTIF($L$3:$L547,$L547)</f>
        <v>60</v>
      </c>
      <c r="E547" s="51">
        <v>60</v>
      </c>
      <c r="F547" s="50" t="str">
        <f t="shared" si="55"/>
        <v>=</v>
      </c>
      <c r="G547" s="52">
        <v>50532</v>
      </c>
      <c r="H547" s="53" t="s">
        <v>652</v>
      </c>
      <c r="I547" s="53" t="s">
        <v>1115</v>
      </c>
      <c r="J547" s="53" t="s">
        <v>1107</v>
      </c>
      <c r="K547" s="54">
        <v>1997</v>
      </c>
      <c r="L547" s="64" t="s">
        <v>228</v>
      </c>
      <c r="M547" s="55" t="s">
        <v>52</v>
      </c>
      <c r="N547" s="56">
        <v>3</v>
      </c>
      <c r="O547" s="57">
        <v>340.5</v>
      </c>
      <c r="P547" s="57">
        <f>IFERROR( VLOOKUP($G547,Liga16_1!$B:$Q,16,0), "")</f>
        <v>368</v>
      </c>
      <c r="Q547" s="58">
        <f t="shared" si="56"/>
        <v>354.25</v>
      </c>
      <c r="R547" s="59">
        <f t="shared" si="59"/>
        <v>354.25</v>
      </c>
      <c r="S547" s="60" t="s">
        <v>216</v>
      </c>
      <c r="T547" s="61" t="s">
        <v>216</v>
      </c>
      <c r="U547" s="61" t="s">
        <v>216</v>
      </c>
      <c r="V547" s="61" t="s">
        <v>216</v>
      </c>
      <c r="W547" s="61" t="s">
        <v>216</v>
      </c>
      <c r="X547" s="61" t="s">
        <v>216</v>
      </c>
      <c r="Y547" s="61" t="s">
        <v>216</v>
      </c>
      <c r="Z547" s="61" t="s">
        <v>216</v>
      </c>
      <c r="AA547" s="61" t="s">
        <v>216</v>
      </c>
      <c r="AB547" s="62" t="s">
        <v>216</v>
      </c>
      <c r="AC547" s="63"/>
      <c r="AD547" s="62" t="s">
        <v>216</v>
      </c>
      <c r="AE547" s="62" t="s">
        <v>216</v>
      </c>
      <c r="AF547" s="67" t="s">
        <v>216</v>
      </c>
      <c r="AG547" s="62" t="s">
        <v>216</v>
      </c>
      <c r="AH547" s="62" t="s">
        <v>216</v>
      </c>
      <c r="AI547" s="62" t="s">
        <v>216</v>
      </c>
      <c r="AJ547" s="62" t="s">
        <v>216</v>
      </c>
      <c r="AK547" s="62" t="s">
        <v>216</v>
      </c>
      <c r="AL547" s="62" t="s">
        <v>216</v>
      </c>
      <c r="AM547" s="62" t="s">
        <v>216</v>
      </c>
      <c r="AN547" s="62" t="s">
        <v>216</v>
      </c>
      <c r="AO547" s="63" t="s">
        <v>216</v>
      </c>
    </row>
    <row r="548" spans="1:41">
      <c r="A548" s="48">
        <f t="shared" si="53"/>
        <v>546</v>
      </c>
      <c r="B548" s="49">
        <v>538</v>
      </c>
      <c r="C548" s="50">
        <f t="shared" si="54"/>
        <v>-8</v>
      </c>
      <c r="D548" s="49">
        <f>COUNTIF($L$3:$L548,$L548)</f>
        <v>6</v>
      </c>
      <c r="E548" s="51">
        <v>6</v>
      </c>
      <c r="F548" s="50" t="str">
        <f t="shared" si="55"/>
        <v>=</v>
      </c>
      <c r="G548" s="52">
        <v>24218</v>
      </c>
      <c r="H548" s="53" t="s">
        <v>1069</v>
      </c>
      <c r="I548" s="53" t="s">
        <v>1149</v>
      </c>
      <c r="J548" s="53" t="s">
        <v>1107</v>
      </c>
      <c r="K548" s="54">
        <v>1961</v>
      </c>
      <c r="L548" s="64" t="s">
        <v>233</v>
      </c>
      <c r="M548" s="55" t="s">
        <v>55</v>
      </c>
      <c r="N548" s="56">
        <v>3</v>
      </c>
      <c r="O548" s="57">
        <v>273</v>
      </c>
      <c r="P548" s="57">
        <f>IFERROR( VLOOKUP($G548,Liga16_1!$B:$Q,16,0), "")</f>
        <v>461</v>
      </c>
      <c r="Q548" s="58">
        <f t="shared" si="56"/>
        <v>354</v>
      </c>
      <c r="R548" s="59">
        <f t="shared" si="59"/>
        <v>367</v>
      </c>
      <c r="S548" s="60">
        <v>-22</v>
      </c>
      <c r="T548" s="61">
        <v>0</v>
      </c>
      <c r="U548" s="61">
        <v>-5</v>
      </c>
      <c r="V548" s="61">
        <v>-4</v>
      </c>
      <c r="W548" s="61">
        <v>68</v>
      </c>
      <c r="X548" s="61" t="s">
        <v>216</v>
      </c>
      <c r="Y548" s="61" t="s">
        <v>216</v>
      </c>
      <c r="Z548" s="61">
        <v>-64</v>
      </c>
      <c r="AA548" s="61" t="s">
        <v>216</v>
      </c>
      <c r="AB548" s="62">
        <v>-7</v>
      </c>
      <c r="AC548" s="63"/>
      <c r="AD548" s="62" t="s">
        <v>216</v>
      </c>
      <c r="AE548" s="62" t="s">
        <v>216</v>
      </c>
      <c r="AF548" s="67" t="s">
        <v>216</v>
      </c>
      <c r="AG548" s="62" t="s">
        <v>216</v>
      </c>
      <c r="AH548" s="62" t="s">
        <v>216</v>
      </c>
      <c r="AI548" s="62" t="s">
        <v>216</v>
      </c>
      <c r="AJ548" s="62" t="s">
        <v>216</v>
      </c>
      <c r="AK548" s="62">
        <v>-6</v>
      </c>
      <c r="AL548" s="62" t="s">
        <v>216</v>
      </c>
      <c r="AM548" s="62" t="s">
        <v>216</v>
      </c>
      <c r="AN548" s="62" t="s">
        <v>216</v>
      </c>
      <c r="AO548" s="63" t="s">
        <v>216</v>
      </c>
    </row>
    <row r="549" spans="1:41">
      <c r="A549" s="48">
        <f t="shared" si="53"/>
        <v>547</v>
      </c>
      <c r="B549" s="49">
        <v>544</v>
      </c>
      <c r="C549" s="50">
        <f t="shared" si="54"/>
        <v>-3</v>
      </c>
      <c r="D549" s="49">
        <f>COUNTIF($L$3:$L549,$L549)</f>
        <v>78</v>
      </c>
      <c r="E549" s="51">
        <v>78</v>
      </c>
      <c r="F549" s="50" t="str">
        <f t="shared" si="55"/>
        <v>=</v>
      </c>
      <c r="G549" s="52">
        <v>18721</v>
      </c>
      <c r="H549" s="53" t="s">
        <v>1253</v>
      </c>
      <c r="I549" s="53" t="s">
        <v>1130</v>
      </c>
      <c r="J549" s="53" t="s">
        <v>1107</v>
      </c>
      <c r="K549" s="54">
        <v>1960</v>
      </c>
      <c r="L549" s="64" t="s">
        <v>234</v>
      </c>
      <c r="M549" s="55" t="s">
        <v>52</v>
      </c>
      <c r="N549" s="56">
        <v>3</v>
      </c>
      <c r="O549" s="57">
        <v>353</v>
      </c>
      <c r="P549" s="57" t="str">
        <f>IFERROR( VLOOKUP($G549,Liga16_1!$B:$Q,16,0), "")</f>
        <v/>
      </c>
      <c r="Q549" s="58">
        <f t="shared" si="56"/>
        <v>353</v>
      </c>
      <c r="R549" s="59">
        <f t="shared" si="59"/>
        <v>353</v>
      </c>
      <c r="S549" s="60">
        <v>-64</v>
      </c>
      <c r="T549" s="61" t="s">
        <v>216</v>
      </c>
      <c r="U549" s="61" t="s">
        <v>216</v>
      </c>
      <c r="V549" s="61" t="s">
        <v>216</v>
      </c>
      <c r="W549" s="61" t="s">
        <v>216</v>
      </c>
      <c r="X549" s="61" t="s">
        <v>216</v>
      </c>
      <c r="Y549" s="61" t="s">
        <v>216</v>
      </c>
      <c r="Z549" s="61" t="s">
        <v>216</v>
      </c>
      <c r="AA549" s="61" t="s">
        <v>216</v>
      </c>
      <c r="AB549" s="62" t="s">
        <v>216</v>
      </c>
      <c r="AC549" s="63"/>
      <c r="AD549" s="62" t="s">
        <v>216</v>
      </c>
      <c r="AE549" s="62" t="s">
        <v>216</v>
      </c>
      <c r="AF549" s="67" t="s">
        <v>216</v>
      </c>
      <c r="AG549" s="62" t="s">
        <v>216</v>
      </c>
      <c r="AH549" s="62" t="s">
        <v>216</v>
      </c>
      <c r="AI549" s="62" t="s">
        <v>216</v>
      </c>
      <c r="AJ549" s="62" t="s">
        <v>216</v>
      </c>
      <c r="AK549" s="62" t="s">
        <v>216</v>
      </c>
      <c r="AL549" s="62" t="s">
        <v>216</v>
      </c>
      <c r="AM549" s="62" t="s">
        <v>216</v>
      </c>
      <c r="AN549" s="62" t="s">
        <v>216</v>
      </c>
      <c r="AO549" s="63" t="s">
        <v>216</v>
      </c>
    </row>
    <row r="550" spans="1:41">
      <c r="A550" s="48">
        <f t="shared" si="53"/>
        <v>548</v>
      </c>
      <c r="B550" s="49">
        <v>545</v>
      </c>
      <c r="C550" s="50">
        <f t="shared" si="54"/>
        <v>-3</v>
      </c>
      <c r="D550" s="49">
        <f>COUNTIF($L$3:$L550,$L550)</f>
        <v>20</v>
      </c>
      <c r="E550" s="51">
        <v>20</v>
      </c>
      <c r="F550" s="50" t="str">
        <f t="shared" si="55"/>
        <v>=</v>
      </c>
      <c r="G550" s="52">
        <v>18685</v>
      </c>
      <c r="H550" s="53" t="s">
        <v>860</v>
      </c>
      <c r="I550" s="53" t="s">
        <v>1201</v>
      </c>
      <c r="J550" s="53" t="s">
        <v>1107</v>
      </c>
      <c r="K550" s="54">
        <v>2001</v>
      </c>
      <c r="L550" s="64" t="s">
        <v>225</v>
      </c>
      <c r="M550" s="55" t="s">
        <v>55</v>
      </c>
      <c r="N550" s="56">
        <v>3</v>
      </c>
      <c r="O550" s="57">
        <v>352</v>
      </c>
      <c r="P550" s="57" t="str">
        <f>IFERROR( VLOOKUP($G550,Liga16_1!$B:$Q,16,0), "")</f>
        <v/>
      </c>
      <c r="Q550" s="58">
        <f t="shared" si="56"/>
        <v>352</v>
      </c>
      <c r="R550" s="59">
        <f t="shared" si="59"/>
        <v>352</v>
      </c>
      <c r="S550" s="60" t="s">
        <v>216</v>
      </c>
      <c r="T550" s="61" t="s">
        <v>216</v>
      </c>
      <c r="U550" s="61" t="s">
        <v>216</v>
      </c>
      <c r="V550" s="61" t="s">
        <v>216</v>
      </c>
      <c r="W550" s="61" t="s">
        <v>216</v>
      </c>
      <c r="X550" s="61" t="s">
        <v>216</v>
      </c>
      <c r="Y550" s="61" t="s">
        <v>216</v>
      </c>
      <c r="Z550" s="61" t="s">
        <v>216</v>
      </c>
      <c r="AA550" s="61" t="s">
        <v>216</v>
      </c>
      <c r="AB550" s="62" t="s">
        <v>216</v>
      </c>
      <c r="AC550" s="63"/>
      <c r="AD550" s="62" t="s">
        <v>216</v>
      </c>
      <c r="AE550" s="62" t="s">
        <v>216</v>
      </c>
      <c r="AF550" s="67" t="s">
        <v>216</v>
      </c>
      <c r="AG550" s="62" t="s">
        <v>216</v>
      </c>
      <c r="AH550" s="62" t="s">
        <v>216</v>
      </c>
      <c r="AI550" s="62" t="s">
        <v>216</v>
      </c>
      <c r="AJ550" s="62" t="s">
        <v>216</v>
      </c>
      <c r="AK550" s="62" t="s">
        <v>216</v>
      </c>
      <c r="AL550" s="62" t="s">
        <v>216</v>
      </c>
      <c r="AM550" s="62" t="s">
        <v>216</v>
      </c>
      <c r="AN550" s="62" t="s">
        <v>216</v>
      </c>
      <c r="AO550" s="63" t="s">
        <v>216</v>
      </c>
    </row>
    <row r="551" spans="1:41">
      <c r="A551" s="48">
        <f t="shared" si="53"/>
        <v>549</v>
      </c>
      <c r="B551" s="49">
        <v>546</v>
      </c>
      <c r="C551" s="50">
        <f t="shared" si="54"/>
        <v>-3</v>
      </c>
      <c r="D551" s="49">
        <f>COUNTIF($L$3:$L551,$L551)</f>
        <v>7</v>
      </c>
      <c r="E551" s="51">
        <v>7</v>
      </c>
      <c r="F551" s="50" t="str">
        <f t="shared" si="55"/>
        <v>=</v>
      </c>
      <c r="G551" s="52">
        <v>21120</v>
      </c>
      <c r="H551" s="53" t="s">
        <v>1254</v>
      </c>
      <c r="I551" s="53" t="s">
        <v>1117</v>
      </c>
      <c r="J551" s="53" t="s">
        <v>1118</v>
      </c>
      <c r="K551" s="54">
        <v>2006</v>
      </c>
      <c r="L551" s="64" t="s">
        <v>220</v>
      </c>
      <c r="M551" s="55" t="s">
        <v>52</v>
      </c>
      <c r="N551" s="56">
        <v>3</v>
      </c>
      <c r="O551" s="57">
        <v>352</v>
      </c>
      <c r="P551" s="57" t="str">
        <f>IFERROR( VLOOKUP($G551,Liga16_1!$B:$Q,16,0), "")</f>
        <v/>
      </c>
      <c r="Q551" s="58">
        <f t="shared" si="56"/>
        <v>352</v>
      </c>
      <c r="R551" s="59">
        <f t="shared" si="59"/>
        <v>352</v>
      </c>
      <c r="S551" s="60">
        <v>52</v>
      </c>
      <c r="T551" s="61" t="s">
        <v>216</v>
      </c>
      <c r="U551" s="61" t="s">
        <v>216</v>
      </c>
      <c r="V551" s="61" t="s">
        <v>216</v>
      </c>
      <c r="W551" s="61" t="s">
        <v>216</v>
      </c>
      <c r="X551" s="61" t="s">
        <v>216</v>
      </c>
      <c r="Y551" s="61" t="s">
        <v>216</v>
      </c>
      <c r="Z551" s="61" t="s">
        <v>216</v>
      </c>
      <c r="AA551" s="61" t="s">
        <v>216</v>
      </c>
      <c r="AB551" s="62" t="s">
        <v>216</v>
      </c>
      <c r="AC551" s="63"/>
      <c r="AD551" s="62" t="s">
        <v>216</v>
      </c>
      <c r="AE551" s="62" t="s">
        <v>216</v>
      </c>
      <c r="AF551" s="67" t="s">
        <v>216</v>
      </c>
      <c r="AG551" s="62" t="s">
        <v>216</v>
      </c>
      <c r="AH551" s="62" t="s">
        <v>216</v>
      </c>
      <c r="AI551" s="62" t="s">
        <v>216</v>
      </c>
      <c r="AJ551" s="62" t="s">
        <v>216</v>
      </c>
      <c r="AK551" s="62" t="s">
        <v>216</v>
      </c>
      <c r="AL551" s="62" t="s">
        <v>216</v>
      </c>
      <c r="AM551" s="62" t="s">
        <v>216</v>
      </c>
      <c r="AN551" s="62" t="s">
        <v>216</v>
      </c>
      <c r="AO551" s="63" t="s">
        <v>216</v>
      </c>
    </row>
    <row r="552" spans="1:41">
      <c r="A552" s="48">
        <f t="shared" si="53"/>
        <v>550</v>
      </c>
      <c r="B552" s="49">
        <v>547</v>
      </c>
      <c r="C552" s="50">
        <f t="shared" si="54"/>
        <v>-3</v>
      </c>
      <c r="D552" s="49">
        <f>COUNTIF($L$3:$L552,$L552)</f>
        <v>38</v>
      </c>
      <c r="E552" s="51">
        <v>37</v>
      </c>
      <c r="F552" s="50">
        <f t="shared" si="55"/>
        <v>-1</v>
      </c>
      <c r="G552" s="52">
        <v>27435</v>
      </c>
      <c r="H552" s="53" t="s">
        <v>496</v>
      </c>
      <c r="I552" s="53" t="s">
        <v>1179</v>
      </c>
      <c r="J552" s="53" t="s">
        <v>1107</v>
      </c>
      <c r="K552" s="54">
        <v>2002</v>
      </c>
      <c r="L552" s="64" t="s">
        <v>224</v>
      </c>
      <c r="M552" s="55" t="s">
        <v>52</v>
      </c>
      <c r="N552" s="56">
        <v>3</v>
      </c>
      <c r="O552" s="57"/>
      <c r="P552" s="57" t="str">
        <f>IFERROR( VLOOKUP($G552,Liga16_1!$B:$Q,16,0), "")</f>
        <v/>
      </c>
      <c r="Q552" s="58">
        <f t="shared" si="56"/>
        <v>352</v>
      </c>
      <c r="R552" s="59">
        <v>250</v>
      </c>
      <c r="S552" s="60" t="s">
        <v>216</v>
      </c>
      <c r="T552" s="61" t="s">
        <v>216</v>
      </c>
      <c r="U552" s="61" t="s">
        <v>216</v>
      </c>
      <c r="V552" s="61" t="s">
        <v>216</v>
      </c>
      <c r="W552" s="61" t="s">
        <v>216</v>
      </c>
      <c r="X552" s="61"/>
      <c r="Y552" s="61"/>
      <c r="Z552" s="61"/>
      <c r="AA552" s="61"/>
      <c r="AB552" s="62" t="s">
        <v>216</v>
      </c>
      <c r="AC552" s="63"/>
      <c r="AD552" s="62" t="s">
        <v>216</v>
      </c>
      <c r="AE552" s="62" t="s">
        <v>216</v>
      </c>
      <c r="AF552" s="67" t="s">
        <v>216</v>
      </c>
      <c r="AG552" s="62">
        <v>102</v>
      </c>
      <c r="AH552" s="62" t="s">
        <v>216</v>
      </c>
      <c r="AI552" s="62" t="s">
        <v>216</v>
      </c>
      <c r="AJ552" s="62" t="s">
        <v>216</v>
      </c>
      <c r="AK552" s="62" t="s">
        <v>216</v>
      </c>
      <c r="AL552" s="62" t="s">
        <v>216</v>
      </c>
      <c r="AM552" s="62" t="s">
        <v>216</v>
      </c>
      <c r="AN552" s="62" t="s">
        <v>216</v>
      </c>
      <c r="AO552" s="63" t="s">
        <v>216</v>
      </c>
    </row>
    <row r="553" spans="1:41">
      <c r="A553" s="48">
        <f t="shared" si="53"/>
        <v>551</v>
      </c>
      <c r="B553" s="49">
        <v>548</v>
      </c>
      <c r="C553" s="50">
        <f t="shared" si="54"/>
        <v>-3</v>
      </c>
      <c r="D553" s="49">
        <f>COUNTIF($L$3:$L553,$L553)</f>
        <v>61</v>
      </c>
      <c r="E553" s="51">
        <v>61</v>
      </c>
      <c r="F553" s="50" t="str">
        <f t="shared" si="55"/>
        <v>=</v>
      </c>
      <c r="G553" s="52">
        <v>17386</v>
      </c>
      <c r="H553" s="53" t="s">
        <v>940</v>
      </c>
      <c r="I553" s="53" t="s">
        <v>1168</v>
      </c>
      <c r="J553" s="53" t="s">
        <v>1107</v>
      </c>
      <c r="K553" s="54">
        <v>1998</v>
      </c>
      <c r="L553" s="64" t="s">
        <v>228</v>
      </c>
      <c r="M553" s="55" t="s">
        <v>52</v>
      </c>
      <c r="N553" s="56">
        <v>3</v>
      </c>
      <c r="O553" s="57">
        <v>361.5</v>
      </c>
      <c r="P553" s="57">
        <f>IFERROR( VLOOKUP($G553,Liga16_1!$B:$Q,16,0), "")</f>
        <v>341</v>
      </c>
      <c r="Q553" s="58">
        <f t="shared" si="56"/>
        <v>351.25</v>
      </c>
      <c r="R553" s="59">
        <f>AVERAGE(O553:P553)</f>
        <v>351.25</v>
      </c>
      <c r="S553" s="60" t="s">
        <v>216</v>
      </c>
      <c r="T553" s="61" t="s">
        <v>216</v>
      </c>
      <c r="U553" s="61" t="s">
        <v>216</v>
      </c>
      <c r="V553" s="61" t="s">
        <v>216</v>
      </c>
      <c r="W553" s="61" t="s">
        <v>216</v>
      </c>
      <c r="X553" s="61" t="s">
        <v>216</v>
      </c>
      <c r="Y553" s="61" t="s">
        <v>216</v>
      </c>
      <c r="Z553" s="61" t="s">
        <v>216</v>
      </c>
      <c r="AA553" s="61" t="s">
        <v>216</v>
      </c>
      <c r="AB553" s="62" t="s">
        <v>216</v>
      </c>
      <c r="AC553" s="63"/>
      <c r="AD553" s="62" t="s">
        <v>216</v>
      </c>
      <c r="AE553" s="62" t="s">
        <v>216</v>
      </c>
      <c r="AF553" s="67" t="s">
        <v>216</v>
      </c>
      <c r="AG553" s="62" t="s">
        <v>216</v>
      </c>
      <c r="AH553" s="62" t="s">
        <v>216</v>
      </c>
      <c r="AI553" s="62" t="s">
        <v>216</v>
      </c>
      <c r="AJ553" s="62" t="s">
        <v>216</v>
      </c>
      <c r="AK553" s="62" t="s">
        <v>216</v>
      </c>
      <c r="AL553" s="62" t="s">
        <v>216</v>
      </c>
      <c r="AM553" s="62" t="s">
        <v>216</v>
      </c>
      <c r="AN553" s="62" t="s">
        <v>216</v>
      </c>
      <c r="AO553" s="63" t="s">
        <v>216</v>
      </c>
    </row>
    <row r="554" spans="1:41">
      <c r="A554" s="48">
        <f t="shared" si="53"/>
        <v>552</v>
      </c>
      <c r="B554" s="49">
        <v>549</v>
      </c>
      <c r="C554" s="50">
        <f t="shared" si="54"/>
        <v>-3</v>
      </c>
      <c r="D554" s="49">
        <f>COUNTIF($L$3:$L554,$L554)</f>
        <v>64</v>
      </c>
      <c r="E554" s="51">
        <v>64</v>
      </c>
      <c r="F554" s="50" t="str">
        <f t="shared" si="55"/>
        <v>=</v>
      </c>
      <c r="G554" s="52">
        <v>50090</v>
      </c>
      <c r="H554" s="53" t="s">
        <v>489</v>
      </c>
      <c r="I554" s="53" t="s">
        <v>1108</v>
      </c>
      <c r="J554" s="53" t="s">
        <v>1107</v>
      </c>
      <c r="K554" s="54">
        <v>1975</v>
      </c>
      <c r="L554" s="64" t="s">
        <v>232</v>
      </c>
      <c r="M554" s="55" t="s">
        <v>52</v>
      </c>
      <c r="N554" s="56">
        <v>3</v>
      </c>
      <c r="O554" s="57">
        <v>351</v>
      </c>
      <c r="P554" s="57" t="str">
        <f>IFERROR( VLOOKUP($G554,Liga16_1!$B:$Q,16,0), "")</f>
        <v/>
      </c>
      <c r="Q554" s="58">
        <f t="shared" si="56"/>
        <v>351</v>
      </c>
      <c r="R554" s="59">
        <f>AVERAGE(O554:P554)</f>
        <v>351</v>
      </c>
      <c r="S554" s="60" t="s">
        <v>216</v>
      </c>
      <c r="T554" s="61" t="s">
        <v>216</v>
      </c>
      <c r="U554" s="61" t="s">
        <v>216</v>
      </c>
      <c r="V554" s="61" t="s">
        <v>216</v>
      </c>
      <c r="W554" s="61" t="s">
        <v>216</v>
      </c>
      <c r="X554" s="61" t="s">
        <v>216</v>
      </c>
      <c r="Y554" s="61" t="s">
        <v>216</v>
      </c>
      <c r="Z554" s="61" t="s">
        <v>216</v>
      </c>
      <c r="AA554" s="61" t="s">
        <v>216</v>
      </c>
      <c r="AB554" s="62" t="s">
        <v>216</v>
      </c>
      <c r="AC554" s="63"/>
      <c r="AD554" s="62" t="s">
        <v>216</v>
      </c>
      <c r="AE554" s="62" t="s">
        <v>216</v>
      </c>
      <c r="AF554" s="67" t="s">
        <v>216</v>
      </c>
      <c r="AG554" s="62" t="s">
        <v>216</v>
      </c>
      <c r="AH554" s="62" t="s">
        <v>216</v>
      </c>
      <c r="AI554" s="62" t="s">
        <v>216</v>
      </c>
      <c r="AJ554" s="62" t="s">
        <v>216</v>
      </c>
      <c r="AK554" s="62" t="s">
        <v>216</v>
      </c>
      <c r="AL554" s="62" t="s">
        <v>216</v>
      </c>
      <c r="AM554" s="62" t="s">
        <v>216</v>
      </c>
      <c r="AN554" s="62" t="s">
        <v>216</v>
      </c>
      <c r="AO554" s="63" t="s">
        <v>216</v>
      </c>
    </row>
    <row r="555" spans="1:41">
      <c r="A555" s="48">
        <f t="shared" si="53"/>
        <v>553</v>
      </c>
      <c r="B555" s="49">
        <v>550</v>
      </c>
      <c r="C555" s="50">
        <f t="shared" si="54"/>
        <v>-3</v>
      </c>
      <c r="D555" s="49">
        <f>COUNTIF($L$3:$L555,$L555)</f>
        <v>65</v>
      </c>
      <c r="E555" s="51">
        <v>65</v>
      </c>
      <c r="F555" s="50" t="str">
        <f t="shared" si="55"/>
        <v>=</v>
      </c>
      <c r="G555" s="52">
        <v>16981</v>
      </c>
      <c r="H555" s="53" t="s">
        <v>844</v>
      </c>
      <c r="I555" s="53" t="s">
        <v>1172</v>
      </c>
      <c r="J555" s="53" t="s">
        <v>1107</v>
      </c>
      <c r="K555" s="54">
        <v>1974</v>
      </c>
      <c r="L555" s="64" t="s">
        <v>232</v>
      </c>
      <c r="M555" s="55" t="s">
        <v>52</v>
      </c>
      <c r="N555" s="56">
        <v>3</v>
      </c>
      <c r="O555" s="57">
        <v>350</v>
      </c>
      <c r="P555" s="57" t="str">
        <f>IFERROR( VLOOKUP($G555,Liga16_1!$B:$Q,16,0), "")</f>
        <v/>
      </c>
      <c r="Q555" s="58">
        <f t="shared" si="56"/>
        <v>350</v>
      </c>
      <c r="R555" s="59">
        <f>AVERAGE(O555:P555)</f>
        <v>350</v>
      </c>
      <c r="S555" s="60" t="s">
        <v>216</v>
      </c>
      <c r="T555" s="61" t="s">
        <v>216</v>
      </c>
      <c r="U555" s="61" t="s">
        <v>216</v>
      </c>
      <c r="V555" s="61" t="s">
        <v>216</v>
      </c>
      <c r="W555" s="61" t="s">
        <v>216</v>
      </c>
      <c r="X555" s="61" t="s">
        <v>216</v>
      </c>
      <c r="Y555" s="61" t="s">
        <v>216</v>
      </c>
      <c r="Z555" s="61" t="s">
        <v>216</v>
      </c>
      <c r="AA555" s="61" t="s">
        <v>216</v>
      </c>
      <c r="AB555" s="62" t="s">
        <v>216</v>
      </c>
      <c r="AC555" s="63"/>
      <c r="AD555" s="62" t="s">
        <v>216</v>
      </c>
      <c r="AE555" s="62" t="s">
        <v>216</v>
      </c>
      <c r="AF555" s="67" t="s">
        <v>216</v>
      </c>
      <c r="AG555" s="62" t="s">
        <v>216</v>
      </c>
      <c r="AH555" s="62" t="s">
        <v>216</v>
      </c>
      <c r="AI555" s="62" t="s">
        <v>216</v>
      </c>
      <c r="AJ555" s="62" t="s">
        <v>216</v>
      </c>
      <c r="AK555" s="62" t="s">
        <v>216</v>
      </c>
      <c r="AL555" s="62" t="s">
        <v>216</v>
      </c>
      <c r="AM555" s="62" t="s">
        <v>216</v>
      </c>
      <c r="AN555" s="62" t="s">
        <v>216</v>
      </c>
      <c r="AO555" s="63" t="s">
        <v>216</v>
      </c>
    </row>
    <row r="556" spans="1:41">
      <c r="A556" s="48">
        <f t="shared" si="53"/>
        <v>554</v>
      </c>
      <c r="B556" s="49">
        <v>551</v>
      </c>
      <c r="C556" s="50">
        <f t="shared" si="54"/>
        <v>-3</v>
      </c>
      <c r="D556" s="49">
        <f>COUNTIF($L$3:$L556,$L556)</f>
        <v>21</v>
      </c>
      <c r="E556" s="51">
        <v>21</v>
      </c>
      <c r="F556" s="50" t="str">
        <f t="shared" si="55"/>
        <v>=</v>
      </c>
      <c r="G556" s="52">
        <v>27271</v>
      </c>
      <c r="H556" s="53" t="s">
        <v>1255</v>
      </c>
      <c r="I556" s="53" t="s">
        <v>1123</v>
      </c>
      <c r="J556" s="53" t="s">
        <v>1107</v>
      </c>
      <c r="K556" s="54">
        <v>1951</v>
      </c>
      <c r="L556" s="64" t="s">
        <v>235</v>
      </c>
      <c r="M556" s="55" t="s">
        <v>52</v>
      </c>
      <c r="N556" s="56">
        <v>3</v>
      </c>
      <c r="O556" s="57"/>
      <c r="P556" s="57" t="str">
        <f>IFERROR( VLOOKUP($G556,Liga16_1!$B:$Q,16,0), "")</f>
        <v/>
      </c>
      <c r="Q556" s="58">
        <f t="shared" si="56"/>
        <v>350</v>
      </c>
      <c r="R556" s="59">
        <v>350</v>
      </c>
      <c r="S556" s="60" t="s">
        <v>216</v>
      </c>
      <c r="T556" s="61" t="s">
        <v>216</v>
      </c>
      <c r="U556" s="61" t="s">
        <v>216</v>
      </c>
      <c r="V556" s="61" t="s">
        <v>216</v>
      </c>
      <c r="W556" s="61" t="s">
        <v>216</v>
      </c>
      <c r="X556" s="61"/>
      <c r="Y556" s="61"/>
      <c r="Z556" s="61"/>
      <c r="AA556" s="61"/>
      <c r="AB556" s="62" t="s">
        <v>216</v>
      </c>
      <c r="AC556" s="63"/>
      <c r="AD556" s="62" t="s">
        <v>216</v>
      </c>
      <c r="AE556" s="62" t="s">
        <v>216</v>
      </c>
      <c r="AF556" s="67" t="s">
        <v>216</v>
      </c>
      <c r="AG556" s="62" t="s">
        <v>216</v>
      </c>
      <c r="AH556" s="62" t="s">
        <v>216</v>
      </c>
      <c r="AI556" s="62" t="s">
        <v>216</v>
      </c>
      <c r="AJ556" s="62" t="s">
        <v>216</v>
      </c>
      <c r="AK556" s="62" t="s">
        <v>216</v>
      </c>
      <c r="AL556" s="62" t="s">
        <v>216</v>
      </c>
      <c r="AM556" s="62" t="s">
        <v>216</v>
      </c>
      <c r="AN556" s="62" t="s">
        <v>216</v>
      </c>
      <c r="AO556" s="63" t="s">
        <v>216</v>
      </c>
    </row>
    <row r="557" spans="1:41">
      <c r="A557" s="48">
        <f t="shared" si="53"/>
        <v>555</v>
      </c>
      <c r="B557" s="49">
        <v>561</v>
      </c>
      <c r="C557" s="50">
        <f t="shared" si="54"/>
        <v>6</v>
      </c>
      <c r="D557" s="49">
        <f>COUNTIF($L$3:$L557,$L557)</f>
        <v>8</v>
      </c>
      <c r="E557" s="51">
        <v>8</v>
      </c>
      <c r="F557" s="50" t="str">
        <f t="shared" si="55"/>
        <v>=</v>
      </c>
      <c r="G557" s="52">
        <v>27434</v>
      </c>
      <c r="H557" s="53" t="s">
        <v>846</v>
      </c>
      <c r="I557" s="53" t="s">
        <v>1179</v>
      </c>
      <c r="J557" s="53" t="s">
        <v>1107</v>
      </c>
      <c r="K557" s="54">
        <v>2006</v>
      </c>
      <c r="L557" s="64" t="s">
        <v>220</v>
      </c>
      <c r="M557" s="55" t="s">
        <v>52</v>
      </c>
      <c r="N557" s="56">
        <v>3</v>
      </c>
      <c r="O557" s="57"/>
      <c r="P557" s="57" t="str">
        <f>IFERROR( VLOOKUP($G557,Liga16_1!$B:$Q,16,0), "")</f>
        <v/>
      </c>
      <c r="Q557" s="58">
        <f t="shared" si="56"/>
        <v>349</v>
      </c>
      <c r="R557" s="59">
        <v>295</v>
      </c>
      <c r="S557" s="60" t="s">
        <v>216</v>
      </c>
      <c r="T557" s="61" t="s">
        <v>216</v>
      </c>
      <c r="U557" s="61" t="s">
        <v>216</v>
      </c>
      <c r="V557" s="61" t="s">
        <v>216</v>
      </c>
      <c r="W557" s="61" t="s">
        <v>216</v>
      </c>
      <c r="X557" s="61"/>
      <c r="Y557" s="61"/>
      <c r="Z557" s="61"/>
      <c r="AA557" s="61"/>
      <c r="AB557" s="62" t="s">
        <v>216</v>
      </c>
      <c r="AC557" s="63"/>
      <c r="AD557" s="62" t="s">
        <v>216</v>
      </c>
      <c r="AE557" s="62">
        <v>54</v>
      </c>
      <c r="AF557" s="67" t="s">
        <v>216</v>
      </c>
      <c r="AG557" s="62" t="s">
        <v>216</v>
      </c>
      <c r="AH557" s="62" t="s">
        <v>216</v>
      </c>
      <c r="AI557" s="62" t="s">
        <v>216</v>
      </c>
      <c r="AJ557" s="62" t="s">
        <v>216</v>
      </c>
      <c r="AK557" s="62" t="s">
        <v>216</v>
      </c>
      <c r="AL557" s="62" t="s">
        <v>216</v>
      </c>
      <c r="AM557" s="62" t="s">
        <v>216</v>
      </c>
      <c r="AN557" s="62" t="s">
        <v>216</v>
      </c>
      <c r="AO557" s="63" t="s">
        <v>216</v>
      </c>
    </row>
    <row r="558" spans="1:41">
      <c r="A558" s="48">
        <f t="shared" si="53"/>
        <v>556</v>
      </c>
      <c r="B558" s="49">
        <v>562</v>
      </c>
      <c r="C558" s="50">
        <f t="shared" si="54"/>
        <v>6</v>
      </c>
      <c r="D558" s="49">
        <f>COUNTIF($L$3:$L558,$L558)</f>
        <v>66</v>
      </c>
      <c r="E558" s="51">
        <v>67</v>
      </c>
      <c r="F558" s="50">
        <f t="shared" si="55"/>
        <v>1</v>
      </c>
      <c r="G558" s="52">
        <v>50012</v>
      </c>
      <c r="H558" s="53" t="s">
        <v>607</v>
      </c>
      <c r="I558" s="53" t="s">
        <v>1191</v>
      </c>
      <c r="J558" s="53" t="s">
        <v>1107</v>
      </c>
      <c r="K558" s="54">
        <v>1974</v>
      </c>
      <c r="L558" s="64" t="s">
        <v>232</v>
      </c>
      <c r="M558" s="55" t="s">
        <v>52</v>
      </c>
      <c r="N558" s="56">
        <v>3</v>
      </c>
      <c r="O558" s="57">
        <v>374.5</v>
      </c>
      <c r="P558" s="57">
        <f>IFERROR( VLOOKUP($G558,Liga16_1!$B:$Q,16,0), "")</f>
        <v>322</v>
      </c>
      <c r="Q558" s="58">
        <f t="shared" si="56"/>
        <v>348.25</v>
      </c>
      <c r="R558" s="59">
        <f t="shared" ref="R558:R564" si="60">AVERAGE(O558:P558)</f>
        <v>348.25</v>
      </c>
      <c r="S558" s="60" t="s">
        <v>216</v>
      </c>
      <c r="T558" s="61" t="s">
        <v>216</v>
      </c>
      <c r="U558" s="61" t="s">
        <v>216</v>
      </c>
      <c r="V558" s="61" t="s">
        <v>216</v>
      </c>
      <c r="W558" s="61" t="s">
        <v>216</v>
      </c>
      <c r="X558" s="61" t="s">
        <v>216</v>
      </c>
      <c r="Y558" s="61" t="s">
        <v>216</v>
      </c>
      <c r="Z558" s="61" t="s">
        <v>216</v>
      </c>
      <c r="AA558" s="61" t="s">
        <v>216</v>
      </c>
      <c r="AB558" s="62" t="s">
        <v>216</v>
      </c>
      <c r="AC558" s="63"/>
      <c r="AD558" s="62" t="s">
        <v>216</v>
      </c>
      <c r="AE558" s="62" t="s">
        <v>216</v>
      </c>
      <c r="AF558" s="67" t="s">
        <v>216</v>
      </c>
      <c r="AG558" s="62" t="s">
        <v>216</v>
      </c>
      <c r="AH558" s="62" t="s">
        <v>216</v>
      </c>
      <c r="AI558" s="62" t="s">
        <v>216</v>
      </c>
      <c r="AJ558" s="62" t="s">
        <v>216</v>
      </c>
      <c r="AK558" s="62" t="s">
        <v>216</v>
      </c>
      <c r="AL558" s="62" t="s">
        <v>216</v>
      </c>
      <c r="AM558" s="62" t="s">
        <v>216</v>
      </c>
      <c r="AN558" s="62" t="s">
        <v>216</v>
      </c>
      <c r="AO558" s="63" t="s">
        <v>216</v>
      </c>
    </row>
    <row r="559" spans="1:41">
      <c r="A559" s="48">
        <f t="shared" si="53"/>
        <v>557</v>
      </c>
      <c r="B559" s="49">
        <v>585</v>
      </c>
      <c r="C559" s="50">
        <f t="shared" si="54"/>
        <v>28</v>
      </c>
      <c r="D559" s="49">
        <f>COUNTIF($L$3:$L559,$L559)</f>
        <v>59</v>
      </c>
      <c r="E559" s="51">
        <v>60</v>
      </c>
      <c r="F559" s="50">
        <f t="shared" si="55"/>
        <v>1</v>
      </c>
      <c r="G559" s="52">
        <v>23471</v>
      </c>
      <c r="H559" s="53" t="s">
        <v>702</v>
      </c>
      <c r="I559" s="53" t="s">
        <v>1130</v>
      </c>
      <c r="J559" s="53" t="s">
        <v>1107</v>
      </c>
      <c r="K559" s="54">
        <v>1999</v>
      </c>
      <c r="L559" s="64" t="s">
        <v>226</v>
      </c>
      <c r="M559" s="55" t="s">
        <v>52</v>
      </c>
      <c r="N559" s="56">
        <v>3</v>
      </c>
      <c r="O559" s="57">
        <v>322</v>
      </c>
      <c r="P559" s="57" t="str">
        <f>IFERROR( VLOOKUP($G559,Liga16_1!$B:$Q,16,0), "")</f>
        <v/>
      </c>
      <c r="Q559" s="58">
        <f t="shared" si="56"/>
        <v>348</v>
      </c>
      <c r="R559" s="59">
        <f t="shared" si="60"/>
        <v>322</v>
      </c>
      <c r="S559" s="60">
        <v>15</v>
      </c>
      <c r="T559" s="61" t="s">
        <v>216</v>
      </c>
      <c r="U559" s="61" t="s">
        <v>216</v>
      </c>
      <c r="V559" s="61" t="s">
        <v>216</v>
      </c>
      <c r="W559" s="61">
        <v>-4</v>
      </c>
      <c r="X559" s="61" t="s">
        <v>216</v>
      </c>
      <c r="Y559" s="61" t="s">
        <v>216</v>
      </c>
      <c r="Z559" s="61" t="s">
        <v>216</v>
      </c>
      <c r="AA559" s="61">
        <v>-128</v>
      </c>
      <c r="AB559" s="62">
        <v>26</v>
      </c>
      <c r="AC559" s="63"/>
      <c r="AD559" s="62" t="s">
        <v>216</v>
      </c>
      <c r="AE559" s="62" t="s">
        <v>216</v>
      </c>
      <c r="AF559" s="67" t="s">
        <v>216</v>
      </c>
      <c r="AG559" s="62" t="s">
        <v>216</v>
      </c>
      <c r="AH559" s="62" t="s">
        <v>216</v>
      </c>
      <c r="AI559" s="62" t="s">
        <v>216</v>
      </c>
      <c r="AJ559" s="62" t="s">
        <v>216</v>
      </c>
      <c r="AK559" s="62" t="s">
        <v>216</v>
      </c>
      <c r="AL559" s="62" t="s">
        <v>216</v>
      </c>
      <c r="AM559" s="62" t="s">
        <v>216</v>
      </c>
      <c r="AN559" s="62" t="s">
        <v>216</v>
      </c>
      <c r="AO559" s="63" t="s">
        <v>216</v>
      </c>
    </row>
    <row r="560" spans="1:41">
      <c r="A560" s="48">
        <f t="shared" si="53"/>
        <v>558</v>
      </c>
      <c r="B560" s="49">
        <v>574</v>
      </c>
      <c r="C560" s="50">
        <f t="shared" si="54"/>
        <v>16</v>
      </c>
      <c r="D560" s="49">
        <f>COUNTIF($L$3:$L560,$L560)</f>
        <v>1</v>
      </c>
      <c r="E560" s="51">
        <v>1</v>
      </c>
      <c r="F560" s="50" t="str">
        <f t="shared" si="55"/>
        <v>=</v>
      </c>
      <c r="G560" s="52">
        <v>23573</v>
      </c>
      <c r="H560" s="53" t="s">
        <v>834</v>
      </c>
      <c r="I560" s="53" t="s">
        <v>1119</v>
      </c>
      <c r="J560" s="53" t="s">
        <v>1107</v>
      </c>
      <c r="K560" s="54">
        <v>2008</v>
      </c>
      <c r="L560" s="64" t="s">
        <v>217</v>
      </c>
      <c r="M560" s="55" t="s">
        <v>55</v>
      </c>
      <c r="N560" s="56">
        <v>3</v>
      </c>
      <c r="O560" s="57">
        <v>197</v>
      </c>
      <c r="P560" s="57" t="str">
        <f>IFERROR( VLOOKUP($G560,Liga16_1!$B:$Q,16,0), "")</f>
        <v/>
      </c>
      <c r="Q560" s="58">
        <f t="shared" si="56"/>
        <v>347</v>
      </c>
      <c r="R560" s="59">
        <f t="shared" si="60"/>
        <v>197</v>
      </c>
      <c r="S560" s="60" t="s">
        <v>216</v>
      </c>
      <c r="T560" s="61">
        <v>52</v>
      </c>
      <c r="U560" s="61" t="s">
        <v>216</v>
      </c>
      <c r="V560" s="61" t="s">
        <v>216</v>
      </c>
      <c r="W560" s="61" t="s">
        <v>216</v>
      </c>
      <c r="X560" s="61" t="s">
        <v>216</v>
      </c>
      <c r="Y560" s="61" t="s">
        <v>216</v>
      </c>
      <c r="Z560" s="61" t="s">
        <v>216</v>
      </c>
      <c r="AA560" s="61" t="s">
        <v>216</v>
      </c>
      <c r="AB560" s="62">
        <v>10</v>
      </c>
      <c r="AC560" s="63"/>
      <c r="AD560" s="62">
        <v>50</v>
      </c>
      <c r="AE560" s="62">
        <v>90</v>
      </c>
      <c r="AF560" s="67" t="s">
        <v>216</v>
      </c>
      <c r="AG560" s="62" t="s">
        <v>216</v>
      </c>
      <c r="AH560" s="62" t="s">
        <v>216</v>
      </c>
      <c r="AI560" s="62" t="s">
        <v>216</v>
      </c>
      <c r="AJ560" s="62" t="s">
        <v>216</v>
      </c>
      <c r="AK560" s="62" t="s">
        <v>216</v>
      </c>
      <c r="AL560" s="62" t="s">
        <v>216</v>
      </c>
      <c r="AM560" s="62" t="s">
        <v>216</v>
      </c>
      <c r="AN560" s="62" t="s">
        <v>216</v>
      </c>
      <c r="AO560" s="63" t="s">
        <v>216</v>
      </c>
    </row>
    <row r="561" spans="1:41">
      <c r="A561" s="48">
        <f t="shared" si="53"/>
        <v>559</v>
      </c>
      <c r="B561" s="49">
        <v>564</v>
      </c>
      <c r="C561" s="50">
        <f t="shared" si="54"/>
        <v>5</v>
      </c>
      <c r="D561" s="49">
        <f>COUNTIF($L$3:$L561,$L561)</f>
        <v>95</v>
      </c>
      <c r="E561" s="51">
        <v>98</v>
      </c>
      <c r="F561" s="50">
        <f t="shared" si="55"/>
        <v>3</v>
      </c>
      <c r="G561" s="52">
        <v>28715</v>
      </c>
      <c r="H561" s="53" t="s">
        <v>1256</v>
      </c>
      <c r="I561" s="53" t="s">
        <v>1113</v>
      </c>
      <c r="J561" s="53" t="s">
        <v>1107</v>
      </c>
      <c r="K561" s="54">
        <v>1978</v>
      </c>
      <c r="L561" s="64" t="s">
        <v>230</v>
      </c>
      <c r="M561" s="55" t="s">
        <v>52</v>
      </c>
      <c r="N561" s="56">
        <v>3</v>
      </c>
      <c r="O561" s="57">
        <v>346</v>
      </c>
      <c r="P561" s="57" t="str">
        <f>IFERROR( VLOOKUP($G561,Liga16_1!$B:$Q,16,0), "")</f>
        <v/>
      </c>
      <c r="Q561" s="58">
        <f t="shared" si="56"/>
        <v>346</v>
      </c>
      <c r="R561" s="59">
        <f t="shared" si="60"/>
        <v>346</v>
      </c>
      <c r="S561" s="60" t="s">
        <v>216</v>
      </c>
      <c r="T561" s="61" t="s">
        <v>216</v>
      </c>
      <c r="U561" s="61" t="s">
        <v>216</v>
      </c>
      <c r="V561" s="61" t="s">
        <v>216</v>
      </c>
      <c r="W561" s="61" t="s">
        <v>216</v>
      </c>
      <c r="X561" s="61"/>
      <c r="Y561" s="61"/>
      <c r="Z561" s="61"/>
      <c r="AA561" s="61">
        <v>-4</v>
      </c>
      <c r="AB561" s="62" t="s">
        <v>216</v>
      </c>
      <c r="AC561" s="63"/>
      <c r="AD561" s="62" t="s">
        <v>216</v>
      </c>
      <c r="AE561" s="62" t="s">
        <v>216</v>
      </c>
      <c r="AF561" s="67" t="s">
        <v>216</v>
      </c>
      <c r="AG561" s="62" t="s">
        <v>216</v>
      </c>
      <c r="AH561" s="62" t="s">
        <v>216</v>
      </c>
      <c r="AI561" s="62" t="s">
        <v>216</v>
      </c>
      <c r="AJ561" s="62" t="s">
        <v>216</v>
      </c>
      <c r="AK561" s="62" t="s">
        <v>216</v>
      </c>
      <c r="AL561" s="62" t="s">
        <v>216</v>
      </c>
      <c r="AM561" s="62" t="s">
        <v>216</v>
      </c>
      <c r="AN561" s="62" t="s">
        <v>216</v>
      </c>
      <c r="AO561" s="63" t="s">
        <v>216</v>
      </c>
    </row>
    <row r="562" spans="1:41">
      <c r="A562" s="48">
        <f t="shared" si="53"/>
        <v>560</v>
      </c>
      <c r="B562" s="49">
        <v>566</v>
      </c>
      <c r="C562" s="50">
        <f t="shared" si="54"/>
        <v>6</v>
      </c>
      <c r="D562" s="49">
        <f>COUNTIF($L$3:$L562,$L562)</f>
        <v>60</v>
      </c>
      <c r="E562" s="51">
        <v>59</v>
      </c>
      <c r="F562" s="50">
        <f t="shared" si="55"/>
        <v>-1</v>
      </c>
      <c r="G562" s="52">
        <v>50531</v>
      </c>
      <c r="H562" s="53" t="s">
        <v>679</v>
      </c>
      <c r="I562" s="53" t="s">
        <v>1115</v>
      </c>
      <c r="J562" s="53" t="s">
        <v>1107</v>
      </c>
      <c r="K562" s="54">
        <v>2000</v>
      </c>
      <c r="L562" s="64" t="s">
        <v>226</v>
      </c>
      <c r="M562" s="55" t="s">
        <v>52</v>
      </c>
      <c r="N562" s="56">
        <v>3</v>
      </c>
      <c r="O562" s="57">
        <v>348.5</v>
      </c>
      <c r="P562" s="57">
        <f>IFERROR( VLOOKUP($G562,Liga16_1!$B:$Q,16,0), "")</f>
        <v>342</v>
      </c>
      <c r="Q562" s="58">
        <f t="shared" si="56"/>
        <v>345.25</v>
      </c>
      <c r="R562" s="59">
        <f t="shared" si="60"/>
        <v>345.25</v>
      </c>
      <c r="S562" s="60" t="s">
        <v>216</v>
      </c>
      <c r="T562" s="61" t="s">
        <v>216</v>
      </c>
      <c r="U562" s="61" t="s">
        <v>216</v>
      </c>
      <c r="V562" s="61" t="s">
        <v>216</v>
      </c>
      <c r="W562" s="61" t="s">
        <v>216</v>
      </c>
      <c r="X562" s="61" t="s">
        <v>216</v>
      </c>
      <c r="Y562" s="61" t="s">
        <v>216</v>
      </c>
      <c r="Z562" s="61" t="s">
        <v>216</v>
      </c>
      <c r="AA562" s="61" t="s">
        <v>216</v>
      </c>
      <c r="AB562" s="62" t="s">
        <v>216</v>
      </c>
      <c r="AC562" s="63"/>
      <c r="AD562" s="62" t="s">
        <v>216</v>
      </c>
      <c r="AE562" s="62" t="s">
        <v>216</v>
      </c>
      <c r="AF562" s="67" t="s">
        <v>216</v>
      </c>
      <c r="AG562" s="62" t="s">
        <v>216</v>
      </c>
      <c r="AH562" s="62" t="s">
        <v>216</v>
      </c>
      <c r="AI562" s="62" t="s">
        <v>216</v>
      </c>
      <c r="AJ562" s="62" t="s">
        <v>216</v>
      </c>
      <c r="AK562" s="62" t="s">
        <v>216</v>
      </c>
      <c r="AL562" s="62" t="s">
        <v>216</v>
      </c>
      <c r="AM562" s="62" t="s">
        <v>216</v>
      </c>
      <c r="AN562" s="62" t="s">
        <v>216</v>
      </c>
      <c r="AO562" s="63" t="s">
        <v>216</v>
      </c>
    </row>
    <row r="563" spans="1:41">
      <c r="A563" s="48">
        <f t="shared" si="53"/>
        <v>561</v>
      </c>
      <c r="B563" s="49">
        <v>567</v>
      </c>
      <c r="C563" s="50">
        <f t="shared" si="54"/>
        <v>6</v>
      </c>
      <c r="D563" s="49">
        <f>COUNTIF($L$3:$L563,$L563)</f>
        <v>21</v>
      </c>
      <c r="E563" s="51">
        <v>21</v>
      </c>
      <c r="F563" s="50" t="str">
        <f t="shared" si="55"/>
        <v>=</v>
      </c>
      <c r="G563" s="52">
        <v>20536</v>
      </c>
      <c r="H563" s="53" t="s">
        <v>551</v>
      </c>
      <c r="I563" s="53" t="s">
        <v>1119</v>
      </c>
      <c r="J563" s="53" t="s">
        <v>1107</v>
      </c>
      <c r="K563" s="54">
        <v>2001</v>
      </c>
      <c r="L563" s="64" t="s">
        <v>225</v>
      </c>
      <c r="M563" s="55" t="s">
        <v>55</v>
      </c>
      <c r="N563" s="56">
        <v>3</v>
      </c>
      <c r="O563" s="57">
        <v>302</v>
      </c>
      <c r="P563" s="57">
        <f>IFERROR( VLOOKUP($G563,Liga16_1!$B:$Q,16,0), "")</f>
        <v>366</v>
      </c>
      <c r="Q563" s="58">
        <f t="shared" si="56"/>
        <v>345</v>
      </c>
      <c r="R563" s="59">
        <f t="shared" si="60"/>
        <v>334</v>
      </c>
      <c r="S563" s="60" t="s">
        <v>216</v>
      </c>
      <c r="T563" s="61">
        <v>2</v>
      </c>
      <c r="U563" s="61" t="s">
        <v>216</v>
      </c>
      <c r="V563" s="61" t="s">
        <v>216</v>
      </c>
      <c r="W563" s="61" t="s">
        <v>216</v>
      </c>
      <c r="X563" s="61" t="s">
        <v>216</v>
      </c>
      <c r="Y563" s="61" t="s">
        <v>216</v>
      </c>
      <c r="Z563" s="61" t="s">
        <v>216</v>
      </c>
      <c r="AA563" s="61" t="s">
        <v>216</v>
      </c>
      <c r="AB563" s="62" t="s">
        <v>216</v>
      </c>
      <c r="AC563" s="63"/>
      <c r="AD563" s="62" t="s">
        <v>216</v>
      </c>
      <c r="AE563" s="62" t="s">
        <v>216</v>
      </c>
      <c r="AF563" s="67" t="s">
        <v>216</v>
      </c>
      <c r="AG563" s="62" t="s">
        <v>216</v>
      </c>
      <c r="AH563" s="62">
        <v>11</v>
      </c>
      <c r="AI563" s="62" t="s">
        <v>216</v>
      </c>
      <c r="AJ563" s="62" t="s">
        <v>216</v>
      </c>
      <c r="AK563" s="62" t="s">
        <v>216</v>
      </c>
      <c r="AL563" s="62" t="s">
        <v>216</v>
      </c>
      <c r="AM563" s="62" t="s">
        <v>216</v>
      </c>
      <c r="AN563" s="62" t="s">
        <v>216</v>
      </c>
      <c r="AO563" s="63" t="s">
        <v>216</v>
      </c>
    </row>
    <row r="564" spans="1:41">
      <c r="A564" s="48">
        <f t="shared" si="53"/>
        <v>562</v>
      </c>
      <c r="B564" s="49">
        <v>579</v>
      </c>
      <c r="C564" s="50">
        <f t="shared" si="54"/>
        <v>17</v>
      </c>
      <c r="D564" s="49">
        <f>COUNTIF($L$3:$L564,$L564)</f>
        <v>9</v>
      </c>
      <c r="E564" s="51">
        <v>10</v>
      </c>
      <c r="F564" s="50">
        <f t="shared" si="55"/>
        <v>1</v>
      </c>
      <c r="G564" s="52">
        <v>24132</v>
      </c>
      <c r="H564" s="53" t="s">
        <v>1257</v>
      </c>
      <c r="I564" s="53" t="s">
        <v>1113</v>
      </c>
      <c r="J564" s="53" t="s">
        <v>1107</v>
      </c>
      <c r="K564" s="54">
        <v>2007</v>
      </c>
      <c r="L564" s="64" t="s">
        <v>220</v>
      </c>
      <c r="M564" s="55" t="s">
        <v>52</v>
      </c>
      <c r="N564" s="56">
        <v>3</v>
      </c>
      <c r="O564" s="57">
        <v>283</v>
      </c>
      <c r="P564" s="57" t="str">
        <f>IFERROR( VLOOKUP($G564,Liga16_1!$B:$Q,16,0), "")</f>
        <v/>
      </c>
      <c r="Q564" s="58">
        <f t="shared" si="56"/>
        <v>344</v>
      </c>
      <c r="R564" s="59">
        <f t="shared" si="60"/>
        <v>283</v>
      </c>
      <c r="S564" s="60" t="s">
        <v>216</v>
      </c>
      <c r="T564" s="61">
        <v>-25</v>
      </c>
      <c r="U564" s="61" t="s">
        <v>216</v>
      </c>
      <c r="V564" s="61" t="s">
        <v>216</v>
      </c>
      <c r="W564" s="61" t="s">
        <v>216</v>
      </c>
      <c r="X564" s="61" t="s">
        <v>216</v>
      </c>
      <c r="Y564" s="61" t="s">
        <v>216</v>
      </c>
      <c r="Z564" s="61" t="s">
        <v>216</v>
      </c>
      <c r="AA564" s="61" t="s">
        <v>216</v>
      </c>
      <c r="AB564" s="62">
        <v>13</v>
      </c>
      <c r="AC564" s="63"/>
      <c r="AD564" s="62" t="s">
        <v>216</v>
      </c>
      <c r="AE564" s="62">
        <v>25</v>
      </c>
      <c r="AF564" s="67">
        <v>23</v>
      </c>
      <c r="AG564" s="62" t="s">
        <v>216</v>
      </c>
      <c r="AH564" s="62" t="s">
        <v>216</v>
      </c>
      <c r="AI564" s="62" t="s">
        <v>216</v>
      </c>
      <c r="AJ564" s="62" t="s">
        <v>216</v>
      </c>
      <c r="AK564" s="62" t="s">
        <v>216</v>
      </c>
      <c r="AL564" s="62" t="s">
        <v>216</v>
      </c>
      <c r="AM564" s="62" t="s">
        <v>216</v>
      </c>
      <c r="AN564" s="62" t="s">
        <v>216</v>
      </c>
      <c r="AO564" s="63" t="s">
        <v>216</v>
      </c>
    </row>
    <row r="565" spans="1:41">
      <c r="A565" s="48">
        <f t="shared" si="53"/>
        <v>563</v>
      </c>
      <c r="B565" s="49">
        <v>555</v>
      </c>
      <c r="C565" s="50">
        <f t="shared" si="54"/>
        <v>-8</v>
      </c>
      <c r="D565" s="49">
        <f>COUNTIF($L$3:$L565,$L565)</f>
        <v>39</v>
      </c>
      <c r="E565" s="51">
        <v>38</v>
      </c>
      <c r="F565" s="50">
        <f t="shared" si="55"/>
        <v>-1</v>
      </c>
      <c r="G565" s="52" t="s">
        <v>420</v>
      </c>
      <c r="H565" s="53" t="s">
        <v>1258</v>
      </c>
      <c r="I565" s="53" t="s">
        <v>1194</v>
      </c>
      <c r="J565" s="53" t="s">
        <v>1122</v>
      </c>
      <c r="K565" s="54">
        <v>2002</v>
      </c>
      <c r="L565" s="64" t="s">
        <v>224</v>
      </c>
      <c r="M565" s="55" t="s">
        <v>52</v>
      </c>
      <c r="N565" s="56">
        <v>3</v>
      </c>
      <c r="O565" s="57"/>
      <c r="P565" s="57" t="str">
        <f>IFERROR( VLOOKUP($G565,Liga16_1!$B:$Q,16,0), "")</f>
        <v/>
      </c>
      <c r="Q565" s="58">
        <f t="shared" ca="1" si="56"/>
        <v>344</v>
      </c>
      <c r="R565" s="59">
        <v>350</v>
      </c>
      <c r="S565" s="60" t="s">
        <v>216</v>
      </c>
      <c r="T565" s="61" t="s">
        <v>216</v>
      </c>
      <c r="U565" s="61" t="s">
        <v>216</v>
      </c>
      <c r="V565" s="61" t="s">
        <v>216</v>
      </c>
      <c r="W565" s="61" t="s">
        <v>216</v>
      </c>
      <c r="X565" s="61"/>
      <c r="Y565" s="61"/>
      <c r="Z565" s="61"/>
      <c r="AA565" s="61"/>
      <c r="AB565" s="62">
        <v>-6</v>
      </c>
      <c r="AC565" s="63"/>
      <c r="AD565" s="62" t="str">
        <f ca="1" xml:space="preserve"> IF(AND(
IFERROR( COUNTIF(  INDIRECT(CONCATENATE("[CampeonatosGallegos_2017.xlsx]",AD$2,"M","!$S:$S")),  $G565), 0)=0,
IFERROR( COUNTIF(  INDIRECT(CONCATENATE("[CampeonatosGallegos_2017.xlsx]",AD$2,"M","!$V:$V")),  $G565), 0)=0,
IFERROR( COUNTIF(  INDIRECT(CONCATENATE("[CampeonatosGallegos_2017.xlsx]",AD$2,"F","!$S:$S")),  $G565), 0)=0,
IFERROR( COUNTIF(  INDIRECT(CONCATENATE("[CampeonatosGallegos_2017.xlsx]",AD$2,"F","!$V:$V")),  $G565), 0)=0
), "",
IFERROR( HLOOKUP(CONCATENATE(AD$2,"F"),#REF!,ROW($G565)-1,0),0) +
IFERROR( HLOOKUP(CONCATENATE(AD$2,"F_FF"),#REF!,ROW($G565)-1,0),0) +
IFERROR( HLOOKUP(CONCATENATE(AD$2,"M"),#REF!,ROW($G565)-1,0),0) +
IFERROR( HLOOKUP(CONCATENATE(AD$2,"M_FF"),#REF!,ROW($G565)-1,0),0)
+25)</f>
        <v/>
      </c>
      <c r="AE565" s="62" t="str">
        <f ca="1" xml:space="preserve"> IF(AND(
IFERROR( COUNTIF(  INDIRECT(CONCATENATE("[CampeonatosGallegos_2017.xlsx]",AE$2,"M","!$S:$S")),  $G565), 0)=0,
IFERROR( COUNTIF(  INDIRECT(CONCATENATE("[CampeonatosGallegos_2017.xlsx]",AE$2,"M","!$V:$V")),  $G565), 0)=0,
IFERROR( COUNTIF(  INDIRECT(CONCATENATE("[CampeonatosGallegos_2017.xlsx]",AE$2,"F","!$S:$S")),  $G565), 0)=0,
IFERROR( COUNTIF(  INDIRECT(CONCATENATE("[CampeonatosGallegos_2017.xlsx]",AE$2,"F","!$V:$V")),  $G565), 0)=0
), "",
IFERROR( HLOOKUP(CONCATENATE(AE$2,"F"),#REF!,ROW($G565)-1,0),0) +
IFERROR( HLOOKUP(CONCATENATE(AE$2,"F_FF"),#REF!,ROW($G565)-1,0),0) +
IFERROR( HLOOKUP(CONCATENATE(AE$2,"M"),#REF!,ROW($G565)-1,0),0) +
IFERROR( HLOOKUP(CONCATENATE(AE$2,"M_FF"),#REF!,ROW($G565)-1,0),0)
+25)</f>
        <v/>
      </c>
      <c r="AF565" s="67" t="str">
        <f ca="1" xml:space="preserve"> IF(AND(
IFERROR( COUNTIF(  INDIRECT(CONCATENATE("[CampeonatosGallegos_2017.xlsx]",AF$2,"M","!$S:$S")),  $G565), 0)=0,
IFERROR( COUNTIF(  INDIRECT(CONCATENATE("[CampeonatosGallegos_2017.xlsx]",AF$2,"M","!$V:$V")),  $G565), 0)=0,
IFERROR( COUNTIF(  INDIRECT(CONCATENATE("[CampeonatosGallegos_2017.xlsx]",AF$2,"F","!$S:$S")),  $G565), 0)=0,
IFERROR( COUNTIF(  INDIRECT(CONCATENATE("[CampeonatosGallegos_2017.xlsx]",AF$2,"F","!$V:$V")),  $G565), 0)=0
), "",
IFERROR( HLOOKUP(CONCATENATE(AF$2,"F"),#REF!,ROW($G565)-1,0),0) +
IFERROR( HLOOKUP(CONCATENATE(AF$2,"F_FF"),#REF!,ROW($G565)-1,0),0) +
IFERROR( HLOOKUP(CONCATENATE(AF$2,"M"),#REF!,ROW($G565)-1,0),0) +
IFERROR( HLOOKUP(CONCATENATE(AF$2,"M_FF"),#REF!,ROW($G565)-1,0),0)
+25)</f>
        <v/>
      </c>
      <c r="AG565" s="62" t="str">
        <f ca="1" xml:space="preserve"> IF(AND(
IFERROR( COUNTIF(  INDIRECT(CONCATENATE("[CampeonatosGallegos_2017.xlsx]",AG$2,"M","!$S:$S")),  $G565), 0)=0,
IFERROR( COUNTIF(  INDIRECT(CONCATENATE("[CampeonatosGallegos_2017.xlsx]",AG$2,"M","!$V:$V")),  $G565), 0)=0,
IFERROR( COUNTIF(  INDIRECT(CONCATENATE("[CampeonatosGallegos_2017.xlsx]",AG$2,"F","!$S:$S")),  $G565), 0)=0,
IFERROR( COUNTIF(  INDIRECT(CONCATENATE("[CampeonatosGallegos_2017.xlsx]",AG$2,"F","!$V:$V")),  $G565), 0)=0
), "",
IFERROR( HLOOKUP(CONCATENATE(AG$2,"F"),#REF!,ROW($G565)-1,0),0) +
IFERROR( HLOOKUP(CONCATENATE(AG$2,"F_FF"),#REF!,ROW($G565)-1,0),0) +
IFERROR( HLOOKUP(CONCATENATE(AG$2,"M"),#REF!,ROW($G565)-1,0),0) +
IFERROR( HLOOKUP(CONCATENATE(AG$2,"M_FF"),#REF!,ROW($G565)-1,0),0)
+25)</f>
        <v/>
      </c>
      <c r="AH565" s="62" t="str">
        <f ca="1" xml:space="preserve"> IF(AND(
IFERROR( COUNTIF(  INDIRECT(CONCATENATE("[CampeonatosGallegos_2017.xlsx]",AH$2,"M","!$S:$S")),  $G565), 0)=0,
IFERROR( COUNTIF(  INDIRECT(CONCATENATE("[CampeonatosGallegos_2017.xlsx]",AH$2,"M","!$V:$V")),  $G565), 0)=0,
IFERROR( COUNTIF(  INDIRECT(CONCATENATE("[CampeonatosGallegos_2017.xlsx]",AH$2,"F","!$S:$S")),  $G565), 0)=0,
IFERROR( COUNTIF(  INDIRECT(CONCATENATE("[CampeonatosGallegos_2017.xlsx]",AH$2,"F","!$V:$V")),  $G565), 0)=0
), "",
IFERROR( HLOOKUP(CONCATENATE(AH$2,"F"),#REF!,ROW($G565)-1,0),0) +
IFERROR( HLOOKUP(CONCATENATE(AH$2,"F_FF"),#REF!,ROW($G565)-1,0),0) +
IFERROR( HLOOKUP(CONCATENATE(AH$2,"M"),#REF!,ROW($G565)-1,0),0) +
IFERROR( HLOOKUP(CONCATENATE(AH$2,"M_FF"),#REF!,ROW($G565)-1,0),0)
+25)</f>
        <v/>
      </c>
      <c r="AI565" s="62" t="str">
        <f ca="1" xml:space="preserve"> IF(AND(
IFERROR( COUNTIF(  INDIRECT(CONCATENATE("[CampeonatosGallegos_2017.xlsx]",AI$2,"M","!$S:$S")),  $G565), 0)=0,
IFERROR( COUNTIF(  INDIRECT(CONCATENATE("[CampeonatosGallegos_2017.xlsx]",AI$2,"M","!$V:$V")),  $G565), 0)=0,
IFERROR( COUNTIF(  INDIRECT(CONCATENATE("[CampeonatosGallegos_2017.xlsx]",AI$2,"F","!$S:$S")),  $G565), 0)=0,
IFERROR( COUNTIF(  INDIRECT(CONCATENATE("[CampeonatosGallegos_2017.xlsx]",AI$2,"F","!$V:$V")),  $G565), 0)=0
), "",
IFERROR( HLOOKUP(CONCATENATE(AI$2,"F"),#REF!,ROW($G565)-1,0),0) +
IFERROR( HLOOKUP(CONCATENATE(AI$2,"F_FF"),#REF!,ROW($G565)-1,0),0) +
IFERROR( HLOOKUP(CONCATENATE(AI$2,"M"),#REF!,ROW($G565)-1,0),0) +
IFERROR( HLOOKUP(CONCATENATE(AI$2,"M_FF"),#REF!,ROW($G565)-1,0),0)
+25)</f>
        <v/>
      </c>
      <c r="AJ565" s="62" t="str">
        <f ca="1" xml:space="preserve"> IF(AND(
IFERROR( COUNTIF(  INDIRECT(CONCATENATE("[CampeonatosGallegos_2017.xlsx]",AJ$2,"M","!$S:$S")),  $G565), 0)=0,
IFERROR( COUNTIF(  INDIRECT(CONCATENATE("[CampeonatosGallegos_2017.xlsx]",AJ$2,"M","!$V:$V")),  $G565), 0)=0,
IFERROR( COUNTIF(  INDIRECT(CONCATENATE("[CampeonatosGallegos_2017.xlsx]",AJ$2,"F","!$S:$S")),  $G565), 0)=0,
IFERROR( COUNTIF(  INDIRECT(CONCATENATE("[CampeonatosGallegos_2017.xlsx]",AJ$2,"F","!$V:$V")),  $G565), 0)=0
), "",
IFERROR( HLOOKUP(CONCATENATE(AJ$2,"F"),#REF!,ROW($G565)-1,0),0) +
IFERROR( HLOOKUP(CONCATENATE(AJ$2,"F_FF"),#REF!,ROW($G565)-1,0),0) +
IFERROR( HLOOKUP(CONCATENATE(AJ$2,"M"),#REF!,ROW($G565)-1,0),0) +
IFERROR( HLOOKUP(CONCATENATE(AJ$2,"M_FF"),#REF!,ROW($G565)-1,0),0)
+25)</f>
        <v/>
      </c>
      <c r="AK565" s="62" t="str">
        <f ca="1" xml:space="preserve"> IF(AND(
IFERROR( COUNTIF(  INDIRECT(CONCATENATE("[CampeonatosGallegos_2017.xlsx]",AK$2,"M","!$S:$S")),  $G565), 0)=0,
IFERROR( COUNTIF(  INDIRECT(CONCATENATE("[CampeonatosGallegos_2017.xlsx]",AK$2,"M","!$V:$V")),  $G565), 0)=0,
IFERROR( COUNTIF(  INDIRECT(CONCATENATE("[CampeonatosGallegos_2017.xlsx]",AK$2,"F","!$S:$S")),  $G565), 0)=0,
IFERROR( COUNTIF(  INDIRECT(CONCATENATE("[CampeonatosGallegos_2017.xlsx]",AK$2,"F","!$V:$V")),  $G565), 0)=0
), "",
IFERROR( HLOOKUP(CONCATENATE(AK$2,"F"),#REF!,ROW($G565)-1,0),0) +
IFERROR( HLOOKUP(CONCATENATE(AK$2,"F_FF"),#REF!,ROW($G565)-1,0),0) +
IFERROR( HLOOKUP(CONCATENATE(AK$2,"M"),#REF!,ROW($G565)-1,0),0) +
IFERROR( HLOOKUP(CONCATENATE(AK$2,"M_FF"),#REF!,ROW($G565)-1,0),0)
+25)</f>
        <v/>
      </c>
      <c r="AL565" s="62" t="str">
        <f ca="1" xml:space="preserve"> IF(AND(
IFERROR( COUNTIF(  INDIRECT(CONCATENATE("[CampeonatosGallegos_2017.xlsx]",AL$2,"M","!$S:$S")),  $G565), 0)=0,
IFERROR( COUNTIF(  INDIRECT(CONCATENATE("[CampeonatosGallegos_2017.xlsx]",AL$2,"M","!$V:$V")),  $G565), 0)=0,
IFERROR( COUNTIF(  INDIRECT(CONCATENATE("[CampeonatosGallegos_2017.xlsx]",AL$2,"F","!$S:$S")),  $G565), 0)=0,
IFERROR( COUNTIF(  INDIRECT(CONCATENATE("[CampeonatosGallegos_2017.xlsx]",AL$2,"F","!$V:$V")),  $G565), 0)=0
), "",
IFERROR( HLOOKUP(CONCATENATE(AL$2,"F"),#REF!,ROW($G565)-1,0),0) +
IFERROR( HLOOKUP(CONCATENATE(AL$2,"F_FF"),#REF!,ROW($G565)-1,0),0) +
IFERROR( HLOOKUP(CONCATENATE(AL$2,"M"),#REF!,ROW($G565)-1,0),0) +
IFERROR( HLOOKUP(CONCATENATE(AL$2,"M_FF"),#REF!,ROW($G565)-1,0),0)
+25)</f>
        <v/>
      </c>
      <c r="AM565" s="62" t="str">
        <f ca="1" xml:space="preserve"> IF(AND(
IFERROR( COUNTIF(  INDIRECT(CONCATENATE("[CampeonatosGallegos_2017.xlsx]",AM$2,"M","!$S:$S")),  $G565), 0)=0,
IFERROR( COUNTIF(  INDIRECT(CONCATENATE("[CampeonatosGallegos_2017.xlsx]",AM$2,"M","!$V:$V")),  $G565), 0)=0,
IFERROR( COUNTIF(  INDIRECT(CONCATENATE("[CampeonatosGallegos_2017.xlsx]",AM$2,"F","!$S:$S")),  $G565), 0)=0,
IFERROR( COUNTIF(  INDIRECT(CONCATENATE("[CampeonatosGallegos_2017.xlsx]",AM$2,"F","!$V:$V")),  $G565), 0)=0
), "",
IFERROR( HLOOKUP(CONCATENATE(AM$2,"F"),#REF!,ROW($G565)-1,0),0) +
IFERROR( HLOOKUP(CONCATENATE(AM$2,"F_FF"),#REF!,ROW($G565)-1,0),0) +
IFERROR( HLOOKUP(CONCATENATE(AM$2,"M"),#REF!,ROW($G565)-1,0),0) +
IFERROR( HLOOKUP(CONCATENATE(AM$2,"M_FF"),#REF!,ROW($G565)-1,0),0)
+25)</f>
        <v/>
      </c>
      <c r="AN565" s="62" t="str">
        <f ca="1" xml:space="preserve"> IF(AND(
IFERROR( COUNTIF(  INDIRECT(CONCATENATE("[CampeonatosGallegos_2017.xlsx]",AN$2,"M","!$S:$S")),  $G565), 0)=0,
IFERROR( COUNTIF(  INDIRECT(CONCATENATE("[CampeonatosGallegos_2017.xlsx]",AN$2,"M","!$V:$V")),  $G565), 0)=0,
IFERROR( COUNTIF(  INDIRECT(CONCATENATE("[CampeonatosGallegos_2017.xlsx]",AN$2,"F","!$S:$S")),  $G565), 0)=0,
IFERROR( COUNTIF(  INDIRECT(CONCATENATE("[CampeonatosGallegos_2017.xlsx]",AN$2,"F","!$V:$V")),  $G565), 0)=0
), "",
IFERROR( HLOOKUP(CONCATENATE(AN$2,"F"),#REF!,ROW($G565)-1,0),0) +
IFERROR( HLOOKUP(CONCATENATE(AN$2,"F_FF"),#REF!,ROW($G565)-1,0),0) +
IFERROR( HLOOKUP(CONCATENATE(AN$2,"M"),#REF!,ROW($G565)-1,0),0) +
IFERROR( HLOOKUP(CONCATENATE(AN$2,"M_FF"),#REF!,ROW($G565)-1,0),0)
+25)</f>
        <v/>
      </c>
      <c r="AO565" s="63" t="str">
        <f ca="1" xml:space="preserve"> IF(AND(
IFERROR( COUNTIF(  INDIRECT(CONCATENATE("[CampeonatosGallegos_2017.xlsx]",AO$2,"M","!$S:$S")),  $G565), 0)=0,
IFERROR( COUNTIF(  INDIRECT(CONCATENATE("[CampeonatosGallegos_2017.xlsx]",AO$2,"M","!$V:$V")),  $G565), 0)=0,
IFERROR( COUNTIF(  INDIRECT(CONCATENATE("[CampeonatosGallegos_2017.xlsx]",AO$2,"F","!$S:$S")),  $G565), 0)=0,
IFERROR( COUNTIF(  INDIRECT(CONCATENATE("[CampeonatosGallegos_2017.xlsx]",AO$2,"F","!$V:$V")),  $G565), 0)=0
), "",
IFERROR( HLOOKUP(CONCATENATE(AO$2,"F"),#REF!,ROW($G565)-1,0),0) +
IFERROR( HLOOKUP(CONCATENATE(AO$2,"F_FF"),#REF!,ROW($G565)-1,0),0) +
IFERROR( HLOOKUP(CONCATENATE(AO$2,"M"),#REF!,ROW($G565)-1,0),0) +
IFERROR( HLOOKUP(CONCATENATE(AO$2,"M_FF"),#REF!,ROW($G565)-1,0),0)
+25)</f>
        <v/>
      </c>
    </row>
    <row r="566" spans="1:41">
      <c r="A566" s="48">
        <f t="shared" si="53"/>
        <v>564</v>
      </c>
      <c r="B566" s="49">
        <v>568</v>
      </c>
      <c r="C566" s="50">
        <f t="shared" si="54"/>
        <v>4</v>
      </c>
      <c r="D566" s="49">
        <f>COUNTIF($L$3:$L566,$L566)</f>
        <v>96</v>
      </c>
      <c r="E566" s="51">
        <v>99</v>
      </c>
      <c r="F566" s="50">
        <f t="shared" si="55"/>
        <v>3</v>
      </c>
      <c r="G566" s="52">
        <v>50203</v>
      </c>
      <c r="H566" s="53" t="s">
        <v>833</v>
      </c>
      <c r="I566" s="53" t="s">
        <v>1191</v>
      </c>
      <c r="J566" s="53" t="s">
        <v>1107</v>
      </c>
      <c r="K566" s="54">
        <v>1980</v>
      </c>
      <c r="L566" s="64" t="s">
        <v>230</v>
      </c>
      <c r="M566" s="55" t="s">
        <v>52</v>
      </c>
      <c r="N566" s="56">
        <v>3</v>
      </c>
      <c r="O566" s="57">
        <v>343.5</v>
      </c>
      <c r="P566" s="57" t="str">
        <f>IFERROR( VLOOKUP($G566,Liga16_1!$B:$Q,16,0), "")</f>
        <v/>
      </c>
      <c r="Q566" s="58">
        <f t="shared" si="56"/>
        <v>343.5</v>
      </c>
      <c r="R566" s="59">
        <f>AVERAGE(O566:P566)</f>
        <v>343.5</v>
      </c>
      <c r="S566" s="60" t="s">
        <v>216</v>
      </c>
      <c r="T566" s="61" t="s">
        <v>216</v>
      </c>
      <c r="U566" s="61" t="s">
        <v>216</v>
      </c>
      <c r="V566" s="61" t="s">
        <v>216</v>
      </c>
      <c r="W566" s="61" t="s">
        <v>216</v>
      </c>
      <c r="X566" s="61" t="s">
        <v>216</v>
      </c>
      <c r="Y566" s="61" t="s">
        <v>216</v>
      </c>
      <c r="Z566" s="61" t="s">
        <v>216</v>
      </c>
      <c r="AA566" s="61" t="s">
        <v>216</v>
      </c>
      <c r="AB566" s="62" t="s">
        <v>216</v>
      </c>
      <c r="AC566" s="63"/>
      <c r="AD566" s="62" t="s">
        <v>216</v>
      </c>
      <c r="AE566" s="62" t="s">
        <v>216</v>
      </c>
      <c r="AF566" s="67" t="s">
        <v>216</v>
      </c>
      <c r="AG566" s="62" t="s">
        <v>216</v>
      </c>
      <c r="AH566" s="62" t="s">
        <v>216</v>
      </c>
      <c r="AI566" s="62" t="s">
        <v>216</v>
      </c>
      <c r="AJ566" s="62" t="s">
        <v>216</v>
      </c>
      <c r="AK566" s="62" t="s">
        <v>216</v>
      </c>
      <c r="AL566" s="62" t="s">
        <v>216</v>
      </c>
      <c r="AM566" s="62" t="s">
        <v>216</v>
      </c>
      <c r="AN566" s="62" t="s">
        <v>216</v>
      </c>
      <c r="AO566" s="63" t="s">
        <v>216</v>
      </c>
    </row>
    <row r="567" spans="1:41">
      <c r="A567" s="48">
        <f t="shared" si="53"/>
        <v>565</v>
      </c>
      <c r="B567" s="49">
        <v>569</v>
      </c>
      <c r="C567" s="50">
        <f t="shared" si="54"/>
        <v>4</v>
      </c>
      <c r="D567" s="49">
        <f>COUNTIF($L$3:$L567,$L567)</f>
        <v>62</v>
      </c>
      <c r="E567" s="51">
        <v>64</v>
      </c>
      <c r="F567" s="50">
        <f t="shared" si="55"/>
        <v>2</v>
      </c>
      <c r="G567" s="52">
        <v>50613</v>
      </c>
      <c r="H567" s="53" t="s">
        <v>1259</v>
      </c>
      <c r="I567" s="53" t="s">
        <v>1196</v>
      </c>
      <c r="J567" s="53" t="s">
        <v>1197</v>
      </c>
      <c r="K567" s="54">
        <v>1997</v>
      </c>
      <c r="L567" s="64" t="s">
        <v>228</v>
      </c>
      <c r="M567" s="55" t="s">
        <v>52</v>
      </c>
      <c r="N567" s="56">
        <v>3</v>
      </c>
      <c r="O567" s="57">
        <v>342</v>
      </c>
      <c r="P567" s="57" t="str">
        <f>IFERROR( VLOOKUP($G567,Liga16_1!$B:$Q,16,0), "")</f>
        <v/>
      </c>
      <c r="Q567" s="58">
        <f t="shared" si="56"/>
        <v>342</v>
      </c>
      <c r="R567" s="59">
        <f>AVERAGE(O567:P567)</f>
        <v>342</v>
      </c>
      <c r="S567" s="60" t="s">
        <v>216</v>
      </c>
      <c r="T567" s="61" t="s">
        <v>216</v>
      </c>
      <c r="U567" s="61" t="s">
        <v>216</v>
      </c>
      <c r="V567" s="61" t="s">
        <v>216</v>
      </c>
      <c r="W567" s="61" t="s">
        <v>216</v>
      </c>
      <c r="X567" s="61" t="s">
        <v>216</v>
      </c>
      <c r="Y567" s="61">
        <v>-3</v>
      </c>
      <c r="Z567" s="61">
        <v>-5</v>
      </c>
      <c r="AA567" s="61" t="s">
        <v>216</v>
      </c>
      <c r="AB567" s="62" t="s">
        <v>216</v>
      </c>
      <c r="AC567" s="63"/>
      <c r="AD567" s="62" t="s">
        <v>216</v>
      </c>
      <c r="AE567" s="62" t="s">
        <v>216</v>
      </c>
      <c r="AF567" s="67" t="s">
        <v>216</v>
      </c>
      <c r="AG567" s="62" t="s">
        <v>216</v>
      </c>
      <c r="AH567" s="62" t="s">
        <v>216</v>
      </c>
      <c r="AI567" s="62" t="s">
        <v>216</v>
      </c>
      <c r="AJ567" s="62" t="s">
        <v>216</v>
      </c>
      <c r="AK567" s="62" t="s">
        <v>216</v>
      </c>
      <c r="AL567" s="62" t="s">
        <v>216</v>
      </c>
      <c r="AM567" s="62" t="s">
        <v>216</v>
      </c>
      <c r="AN567" s="62" t="s">
        <v>216</v>
      </c>
      <c r="AO567" s="63" t="s">
        <v>216</v>
      </c>
    </row>
    <row r="568" spans="1:41">
      <c r="A568" s="48">
        <f t="shared" si="53"/>
        <v>566</v>
      </c>
      <c r="B568" s="49">
        <v>570</v>
      </c>
      <c r="C568" s="50">
        <f t="shared" si="54"/>
        <v>4</v>
      </c>
      <c r="D568" s="49">
        <f>COUNTIF($L$3:$L568,$L568)</f>
        <v>40</v>
      </c>
      <c r="E568" s="51">
        <v>41</v>
      </c>
      <c r="F568" s="50">
        <f t="shared" si="55"/>
        <v>1</v>
      </c>
      <c r="G568" s="52">
        <v>27404</v>
      </c>
      <c r="H568" s="53" t="s">
        <v>470</v>
      </c>
      <c r="I568" s="53" t="s">
        <v>1124</v>
      </c>
      <c r="J568" s="53" t="s">
        <v>1107</v>
      </c>
      <c r="K568" s="54">
        <v>2002</v>
      </c>
      <c r="L568" s="64" t="s">
        <v>224</v>
      </c>
      <c r="M568" s="55" t="s">
        <v>52</v>
      </c>
      <c r="N568" s="56">
        <v>3</v>
      </c>
      <c r="O568" s="57"/>
      <c r="P568" s="57">
        <f>IFERROR( VLOOKUP($G568,Liga16_1!$B:$Q,16,0), "")</f>
        <v>340</v>
      </c>
      <c r="Q568" s="58">
        <f t="shared" si="56"/>
        <v>340</v>
      </c>
      <c r="R568" s="59">
        <f>AVERAGE(O568:P568)</f>
        <v>340</v>
      </c>
      <c r="S568" s="60" t="s">
        <v>216</v>
      </c>
      <c r="T568" s="61" t="s">
        <v>216</v>
      </c>
      <c r="U568" s="61" t="s">
        <v>216</v>
      </c>
      <c r="V568" s="61" t="s">
        <v>216</v>
      </c>
      <c r="W568" s="61" t="s">
        <v>216</v>
      </c>
      <c r="X568" s="61"/>
      <c r="Y568" s="61"/>
      <c r="Z568" s="61"/>
      <c r="AA568" s="61"/>
      <c r="AB568" s="62" t="s">
        <v>216</v>
      </c>
      <c r="AC568" s="63"/>
      <c r="AD568" s="62" t="s">
        <v>216</v>
      </c>
      <c r="AE568" s="62" t="s">
        <v>216</v>
      </c>
      <c r="AF568" s="67" t="s">
        <v>216</v>
      </c>
      <c r="AG568" s="62" t="s">
        <v>216</v>
      </c>
      <c r="AH568" s="62" t="s">
        <v>216</v>
      </c>
      <c r="AI568" s="62" t="s">
        <v>216</v>
      </c>
      <c r="AJ568" s="62" t="s">
        <v>216</v>
      </c>
      <c r="AK568" s="62" t="s">
        <v>216</v>
      </c>
      <c r="AL568" s="62" t="s">
        <v>216</v>
      </c>
      <c r="AM568" s="62" t="s">
        <v>216</v>
      </c>
      <c r="AN568" s="62" t="s">
        <v>216</v>
      </c>
      <c r="AO568" s="63" t="s">
        <v>216</v>
      </c>
    </row>
    <row r="569" spans="1:41">
      <c r="A569" s="48">
        <f t="shared" si="53"/>
        <v>567</v>
      </c>
      <c r="B569" s="49">
        <v>556</v>
      </c>
      <c r="C569" s="50">
        <f t="shared" si="54"/>
        <v>-11</v>
      </c>
      <c r="D569" s="49">
        <f>COUNTIF($L$3:$L569,$L569)</f>
        <v>97</v>
      </c>
      <c r="E569" s="51">
        <v>95</v>
      </c>
      <c r="F569" s="50">
        <f t="shared" si="55"/>
        <v>-2</v>
      </c>
      <c r="G569" s="52" t="s">
        <v>429</v>
      </c>
      <c r="H569" s="53" t="s">
        <v>1260</v>
      </c>
      <c r="I569" s="53" t="s">
        <v>1194</v>
      </c>
      <c r="J569" s="53" t="s">
        <v>1122</v>
      </c>
      <c r="K569" s="54">
        <v>1987</v>
      </c>
      <c r="L569" s="64" t="s">
        <v>230</v>
      </c>
      <c r="M569" s="55" t="s">
        <v>52</v>
      </c>
      <c r="N569" s="56">
        <v>3</v>
      </c>
      <c r="O569" s="57"/>
      <c r="P569" s="57" t="str">
        <f>IFERROR( VLOOKUP($G569,Liga16_1!$B:$Q,16,0), "")</f>
        <v/>
      </c>
      <c r="Q569" s="58">
        <f t="shared" ca="1" si="56"/>
        <v>339</v>
      </c>
      <c r="R569" s="59">
        <v>350</v>
      </c>
      <c r="S569" s="60" t="s">
        <v>216</v>
      </c>
      <c r="T569" s="61" t="s">
        <v>216</v>
      </c>
      <c r="U569" s="61" t="s">
        <v>216</v>
      </c>
      <c r="V569" s="61" t="s">
        <v>216</v>
      </c>
      <c r="W569" s="61" t="s">
        <v>216</v>
      </c>
      <c r="X569" s="61"/>
      <c r="Y569" s="61"/>
      <c r="Z569" s="61"/>
      <c r="AA569" s="61"/>
      <c r="AB569" s="62">
        <v>-11</v>
      </c>
      <c r="AC569" s="63"/>
      <c r="AD569" s="62" t="str">
        <f ca="1" xml:space="preserve"> IF(AND(
IFERROR( COUNTIF(  INDIRECT(CONCATENATE("[CampeonatosGallegos_2017.xlsx]",AD$2,"M","!$S:$S")),  $G569), 0)=0,
IFERROR( COUNTIF(  INDIRECT(CONCATENATE("[CampeonatosGallegos_2017.xlsx]",AD$2,"M","!$V:$V")),  $G569), 0)=0,
IFERROR( COUNTIF(  INDIRECT(CONCATENATE("[CampeonatosGallegos_2017.xlsx]",AD$2,"F","!$S:$S")),  $G569), 0)=0,
IFERROR( COUNTIF(  INDIRECT(CONCATENATE("[CampeonatosGallegos_2017.xlsx]",AD$2,"F","!$V:$V")),  $G569), 0)=0
), "",
IFERROR( HLOOKUP(CONCATENATE(AD$2,"F"),#REF!,ROW($G569)-1,0),0) +
IFERROR( HLOOKUP(CONCATENATE(AD$2,"F_FF"),#REF!,ROW($G569)-1,0),0) +
IFERROR( HLOOKUP(CONCATENATE(AD$2,"M"),#REF!,ROW($G569)-1,0),0) +
IFERROR( HLOOKUP(CONCATENATE(AD$2,"M_FF"),#REF!,ROW($G569)-1,0),0)
+25)</f>
        <v/>
      </c>
      <c r="AE569" s="62" t="str">
        <f ca="1" xml:space="preserve"> IF(AND(
IFERROR( COUNTIF(  INDIRECT(CONCATENATE("[CampeonatosGallegos_2017.xlsx]",AE$2,"M","!$S:$S")),  $G569), 0)=0,
IFERROR( COUNTIF(  INDIRECT(CONCATENATE("[CampeonatosGallegos_2017.xlsx]",AE$2,"M","!$V:$V")),  $G569), 0)=0,
IFERROR( COUNTIF(  INDIRECT(CONCATENATE("[CampeonatosGallegos_2017.xlsx]",AE$2,"F","!$S:$S")),  $G569), 0)=0,
IFERROR( COUNTIF(  INDIRECT(CONCATENATE("[CampeonatosGallegos_2017.xlsx]",AE$2,"F","!$V:$V")),  $G569), 0)=0
), "",
IFERROR( HLOOKUP(CONCATENATE(AE$2,"F"),#REF!,ROW($G569)-1,0),0) +
IFERROR( HLOOKUP(CONCATENATE(AE$2,"F_FF"),#REF!,ROW($G569)-1,0),0) +
IFERROR( HLOOKUP(CONCATENATE(AE$2,"M"),#REF!,ROW($G569)-1,0),0) +
IFERROR( HLOOKUP(CONCATENATE(AE$2,"M_FF"),#REF!,ROW($G569)-1,0),0)
+25)</f>
        <v/>
      </c>
      <c r="AF569" s="67" t="str">
        <f ca="1" xml:space="preserve"> IF(AND(
IFERROR( COUNTIF(  INDIRECT(CONCATENATE("[CampeonatosGallegos_2017.xlsx]",AF$2,"M","!$S:$S")),  $G569), 0)=0,
IFERROR( COUNTIF(  INDIRECT(CONCATENATE("[CampeonatosGallegos_2017.xlsx]",AF$2,"M","!$V:$V")),  $G569), 0)=0,
IFERROR( COUNTIF(  INDIRECT(CONCATENATE("[CampeonatosGallegos_2017.xlsx]",AF$2,"F","!$S:$S")),  $G569), 0)=0,
IFERROR( COUNTIF(  INDIRECT(CONCATENATE("[CampeonatosGallegos_2017.xlsx]",AF$2,"F","!$V:$V")),  $G569), 0)=0
), "",
IFERROR( HLOOKUP(CONCATENATE(AF$2,"F"),#REF!,ROW($G569)-1,0),0) +
IFERROR( HLOOKUP(CONCATENATE(AF$2,"F_FF"),#REF!,ROW($G569)-1,0),0) +
IFERROR( HLOOKUP(CONCATENATE(AF$2,"M"),#REF!,ROW($G569)-1,0),0) +
IFERROR( HLOOKUP(CONCATENATE(AF$2,"M_FF"),#REF!,ROW($G569)-1,0),0)
+25)</f>
        <v/>
      </c>
      <c r="AG569" s="62" t="str">
        <f ca="1" xml:space="preserve"> IF(AND(
IFERROR( COUNTIF(  INDIRECT(CONCATENATE("[CampeonatosGallegos_2017.xlsx]",AG$2,"M","!$S:$S")),  $G569), 0)=0,
IFERROR( COUNTIF(  INDIRECT(CONCATENATE("[CampeonatosGallegos_2017.xlsx]",AG$2,"M","!$V:$V")),  $G569), 0)=0,
IFERROR( COUNTIF(  INDIRECT(CONCATENATE("[CampeonatosGallegos_2017.xlsx]",AG$2,"F","!$S:$S")),  $G569), 0)=0,
IFERROR( COUNTIF(  INDIRECT(CONCATENATE("[CampeonatosGallegos_2017.xlsx]",AG$2,"F","!$V:$V")),  $G569), 0)=0
), "",
IFERROR( HLOOKUP(CONCATENATE(AG$2,"F"),#REF!,ROW($G569)-1,0),0) +
IFERROR( HLOOKUP(CONCATENATE(AG$2,"F_FF"),#REF!,ROW($G569)-1,0),0) +
IFERROR( HLOOKUP(CONCATENATE(AG$2,"M"),#REF!,ROW($G569)-1,0),0) +
IFERROR( HLOOKUP(CONCATENATE(AG$2,"M_FF"),#REF!,ROW($G569)-1,0),0)
+25)</f>
        <v/>
      </c>
      <c r="AH569" s="62" t="str">
        <f ca="1" xml:space="preserve"> IF(AND(
IFERROR( COUNTIF(  INDIRECT(CONCATENATE("[CampeonatosGallegos_2017.xlsx]",AH$2,"M","!$S:$S")),  $G569), 0)=0,
IFERROR( COUNTIF(  INDIRECT(CONCATENATE("[CampeonatosGallegos_2017.xlsx]",AH$2,"M","!$V:$V")),  $G569), 0)=0,
IFERROR( COUNTIF(  INDIRECT(CONCATENATE("[CampeonatosGallegos_2017.xlsx]",AH$2,"F","!$S:$S")),  $G569), 0)=0,
IFERROR( COUNTIF(  INDIRECT(CONCATENATE("[CampeonatosGallegos_2017.xlsx]",AH$2,"F","!$V:$V")),  $G569), 0)=0
), "",
IFERROR( HLOOKUP(CONCATENATE(AH$2,"F"),#REF!,ROW($G569)-1,0),0) +
IFERROR( HLOOKUP(CONCATENATE(AH$2,"F_FF"),#REF!,ROW($G569)-1,0),0) +
IFERROR( HLOOKUP(CONCATENATE(AH$2,"M"),#REF!,ROW($G569)-1,0),0) +
IFERROR( HLOOKUP(CONCATENATE(AH$2,"M_FF"),#REF!,ROW($G569)-1,0),0)
+25)</f>
        <v/>
      </c>
      <c r="AI569" s="62" t="str">
        <f ca="1" xml:space="preserve"> IF(AND(
IFERROR( COUNTIF(  INDIRECT(CONCATENATE("[CampeonatosGallegos_2017.xlsx]",AI$2,"M","!$S:$S")),  $G569), 0)=0,
IFERROR( COUNTIF(  INDIRECT(CONCATENATE("[CampeonatosGallegos_2017.xlsx]",AI$2,"M","!$V:$V")),  $G569), 0)=0,
IFERROR( COUNTIF(  INDIRECT(CONCATENATE("[CampeonatosGallegos_2017.xlsx]",AI$2,"F","!$S:$S")),  $G569), 0)=0,
IFERROR( COUNTIF(  INDIRECT(CONCATENATE("[CampeonatosGallegos_2017.xlsx]",AI$2,"F","!$V:$V")),  $G569), 0)=0
), "",
IFERROR( HLOOKUP(CONCATENATE(AI$2,"F"),#REF!,ROW($G569)-1,0),0) +
IFERROR( HLOOKUP(CONCATENATE(AI$2,"F_FF"),#REF!,ROW($G569)-1,0),0) +
IFERROR( HLOOKUP(CONCATENATE(AI$2,"M"),#REF!,ROW($G569)-1,0),0) +
IFERROR( HLOOKUP(CONCATENATE(AI$2,"M_FF"),#REF!,ROW($G569)-1,0),0)
+25)</f>
        <v/>
      </c>
      <c r="AJ569" s="62" t="str">
        <f ca="1" xml:space="preserve"> IF(AND(
IFERROR( COUNTIF(  INDIRECT(CONCATENATE("[CampeonatosGallegos_2017.xlsx]",AJ$2,"M","!$S:$S")),  $G569), 0)=0,
IFERROR( COUNTIF(  INDIRECT(CONCATENATE("[CampeonatosGallegos_2017.xlsx]",AJ$2,"M","!$V:$V")),  $G569), 0)=0,
IFERROR( COUNTIF(  INDIRECT(CONCATENATE("[CampeonatosGallegos_2017.xlsx]",AJ$2,"F","!$S:$S")),  $G569), 0)=0,
IFERROR( COUNTIF(  INDIRECT(CONCATENATE("[CampeonatosGallegos_2017.xlsx]",AJ$2,"F","!$V:$V")),  $G569), 0)=0
), "",
IFERROR( HLOOKUP(CONCATENATE(AJ$2,"F"),#REF!,ROW($G569)-1,0),0) +
IFERROR( HLOOKUP(CONCATENATE(AJ$2,"F_FF"),#REF!,ROW($G569)-1,0),0) +
IFERROR( HLOOKUP(CONCATENATE(AJ$2,"M"),#REF!,ROW($G569)-1,0),0) +
IFERROR( HLOOKUP(CONCATENATE(AJ$2,"M_FF"),#REF!,ROW($G569)-1,0),0)
+25)</f>
        <v/>
      </c>
      <c r="AK569" s="62" t="str">
        <f ca="1" xml:space="preserve"> IF(AND(
IFERROR( COUNTIF(  INDIRECT(CONCATENATE("[CampeonatosGallegos_2017.xlsx]",AK$2,"M","!$S:$S")),  $G569), 0)=0,
IFERROR( COUNTIF(  INDIRECT(CONCATENATE("[CampeonatosGallegos_2017.xlsx]",AK$2,"M","!$V:$V")),  $G569), 0)=0,
IFERROR( COUNTIF(  INDIRECT(CONCATENATE("[CampeonatosGallegos_2017.xlsx]",AK$2,"F","!$S:$S")),  $G569), 0)=0,
IFERROR( COUNTIF(  INDIRECT(CONCATENATE("[CampeonatosGallegos_2017.xlsx]",AK$2,"F","!$V:$V")),  $G569), 0)=0
), "",
IFERROR( HLOOKUP(CONCATENATE(AK$2,"F"),#REF!,ROW($G569)-1,0),0) +
IFERROR( HLOOKUP(CONCATENATE(AK$2,"F_FF"),#REF!,ROW($G569)-1,0),0) +
IFERROR( HLOOKUP(CONCATENATE(AK$2,"M"),#REF!,ROW($G569)-1,0),0) +
IFERROR( HLOOKUP(CONCATENATE(AK$2,"M_FF"),#REF!,ROW($G569)-1,0),0)
+25)</f>
        <v/>
      </c>
      <c r="AL569" s="62" t="str">
        <f ca="1" xml:space="preserve"> IF(AND(
IFERROR( COUNTIF(  INDIRECT(CONCATENATE("[CampeonatosGallegos_2017.xlsx]",AL$2,"M","!$S:$S")),  $G569), 0)=0,
IFERROR( COUNTIF(  INDIRECT(CONCATENATE("[CampeonatosGallegos_2017.xlsx]",AL$2,"M","!$V:$V")),  $G569), 0)=0,
IFERROR( COUNTIF(  INDIRECT(CONCATENATE("[CampeonatosGallegos_2017.xlsx]",AL$2,"F","!$S:$S")),  $G569), 0)=0,
IFERROR( COUNTIF(  INDIRECT(CONCATENATE("[CampeonatosGallegos_2017.xlsx]",AL$2,"F","!$V:$V")),  $G569), 0)=0
), "",
IFERROR( HLOOKUP(CONCATENATE(AL$2,"F"),#REF!,ROW($G569)-1,0),0) +
IFERROR( HLOOKUP(CONCATENATE(AL$2,"F_FF"),#REF!,ROW($G569)-1,0),0) +
IFERROR( HLOOKUP(CONCATENATE(AL$2,"M"),#REF!,ROW($G569)-1,0),0) +
IFERROR( HLOOKUP(CONCATENATE(AL$2,"M_FF"),#REF!,ROW($G569)-1,0),0)
+25)</f>
        <v/>
      </c>
      <c r="AM569" s="62" t="str">
        <f ca="1" xml:space="preserve"> IF(AND(
IFERROR( COUNTIF(  INDIRECT(CONCATENATE("[CampeonatosGallegos_2017.xlsx]",AM$2,"M","!$S:$S")),  $G569), 0)=0,
IFERROR( COUNTIF(  INDIRECT(CONCATENATE("[CampeonatosGallegos_2017.xlsx]",AM$2,"M","!$V:$V")),  $G569), 0)=0,
IFERROR( COUNTIF(  INDIRECT(CONCATENATE("[CampeonatosGallegos_2017.xlsx]",AM$2,"F","!$S:$S")),  $G569), 0)=0,
IFERROR( COUNTIF(  INDIRECT(CONCATENATE("[CampeonatosGallegos_2017.xlsx]",AM$2,"F","!$V:$V")),  $G569), 0)=0
), "",
IFERROR( HLOOKUP(CONCATENATE(AM$2,"F"),#REF!,ROW($G569)-1,0),0) +
IFERROR( HLOOKUP(CONCATENATE(AM$2,"F_FF"),#REF!,ROW($G569)-1,0),0) +
IFERROR( HLOOKUP(CONCATENATE(AM$2,"M"),#REF!,ROW($G569)-1,0),0) +
IFERROR( HLOOKUP(CONCATENATE(AM$2,"M_FF"),#REF!,ROW($G569)-1,0),0)
+25)</f>
        <v/>
      </c>
      <c r="AN569" s="62" t="str">
        <f ca="1" xml:space="preserve"> IF(AND(
IFERROR( COUNTIF(  INDIRECT(CONCATENATE("[CampeonatosGallegos_2017.xlsx]",AN$2,"M","!$S:$S")),  $G569), 0)=0,
IFERROR( COUNTIF(  INDIRECT(CONCATENATE("[CampeonatosGallegos_2017.xlsx]",AN$2,"M","!$V:$V")),  $G569), 0)=0,
IFERROR( COUNTIF(  INDIRECT(CONCATENATE("[CampeonatosGallegos_2017.xlsx]",AN$2,"F","!$S:$S")),  $G569), 0)=0,
IFERROR( COUNTIF(  INDIRECT(CONCATENATE("[CampeonatosGallegos_2017.xlsx]",AN$2,"F","!$V:$V")),  $G569), 0)=0
), "",
IFERROR( HLOOKUP(CONCATENATE(AN$2,"F"),#REF!,ROW($G569)-1,0),0) +
IFERROR( HLOOKUP(CONCATENATE(AN$2,"F_FF"),#REF!,ROW($G569)-1,0),0) +
IFERROR( HLOOKUP(CONCATENATE(AN$2,"M"),#REF!,ROW($G569)-1,0),0) +
IFERROR( HLOOKUP(CONCATENATE(AN$2,"M_FF"),#REF!,ROW($G569)-1,0),0)
+25)</f>
        <v/>
      </c>
      <c r="AO569" s="63" t="str">
        <f ca="1" xml:space="preserve"> IF(AND(
IFERROR( COUNTIF(  INDIRECT(CONCATENATE("[CampeonatosGallegos_2017.xlsx]",AO$2,"M","!$S:$S")),  $G569), 0)=0,
IFERROR( COUNTIF(  INDIRECT(CONCATENATE("[CampeonatosGallegos_2017.xlsx]",AO$2,"M","!$V:$V")),  $G569), 0)=0,
IFERROR( COUNTIF(  INDIRECT(CONCATENATE("[CampeonatosGallegos_2017.xlsx]",AO$2,"F","!$S:$S")),  $G569), 0)=0,
IFERROR( COUNTIF(  INDIRECT(CONCATENATE("[CampeonatosGallegos_2017.xlsx]",AO$2,"F","!$V:$V")),  $G569), 0)=0
), "",
IFERROR( HLOOKUP(CONCATENATE(AO$2,"F"),#REF!,ROW($G569)-1,0),0) +
IFERROR( HLOOKUP(CONCATENATE(AO$2,"F_FF"),#REF!,ROW($G569)-1,0),0) +
IFERROR( HLOOKUP(CONCATENATE(AO$2,"M"),#REF!,ROW($G569)-1,0),0) +
IFERROR( HLOOKUP(CONCATENATE(AO$2,"M_FF"),#REF!,ROW($G569)-1,0),0)
+25)</f>
        <v/>
      </c>
    </row>
    <row r="570" spans="1:41">
      <c r="A570" s="48">
        <f t="shared" si="53"/>
        <v>568</v>
      </c>
      <c r="B570" s="49">
        <v>559</v>
      </c>
      <c r="C570" s="50">
        <f t="shared" si="54"/>
        <v>-9</v>
      </c>
      <c r="D570" s="49">
        <f>COUNTIF($L$3:$L570,$L570)</f>
        <v>63</v>
      </c>
      <c r="E570" s="51">
        <v>63</v>
      </c>
      <c r="F570" s="50" t="str">
        <f t="shared" si="55"/>
        <v>=</v>
      </c>
      <c r="G570" s="52" t="s">
        <v>435</v>
      </c>
      <c r="H570" s="53" t="s">
        <v>1261</v>
      </c>
      <c r="I570" s="53" t="s">
        <v>1194</v>
      </c>
      <c r="J570" s="53" t="s">
        <v>1122</v>
      </c>
      <c r="K570" s="54">
        <v>1996</v>
      </c>
      <c r="L570" s="64" t="s">
        <v>228</v>
      </c>
      <c r="M570" s="55" t="s">
        <v>52</v>
      </c>
      <c r="N570" s="56">
        <v>3</v>
      </c>
      <c r="O570" s="57"/>
      <c r="P570" s="57" t="str">
        <f>IFERROR( VLOOKUP($G570,Liga16_1!$B:$Q,16,0), "")</f>
        <v/>
      </c>
      <c r="Q570" s="58">
        <f t="shared" ca="1" si="56"/>
        <v>339</v>
      </c>
      <c r="R570" s="59">
        <v>350</v>
      </c>
      <c r="S570" s="60" t="s">
        <v>216</v>
      </c>
      <c r="T570" s="61" t="s">
        <v>216</v>
      </c>
      <c r="U570" s="61" t="s">
        <v>216</v>
      </c>
      <c r="V570" s="61" t="s">
        <v>216</v>
      </c>
      <c r="W570" s="61" t="s">
        <v>216</v>
      </c>
      <c r="X570" s="61"/>
      <c r="Y570" s="61"/>
      <c r="Z570" s="61"/>
      <c r="AA570" s="61"/>
      <c r="AB570" s="62">
        <v>-11</v>
      </c>
      <c r="AC570" s="63"/>
      <c r="AD570" s="62" t="str">
        <f ca="1" xml:space="preserve"> IF(AND(
IFERROR( COUNTIF(  INDIRECT(CONCATENATE("[CampeonatosGallegos_2017.xlsx]",AD$2,"M","!$S:$S")),  $G570), 0)=0,
IFERROR( COUNTIF(  INDIRECT(CONCATENATE("[CampeonatosGallegos_2017.xlsx]",AD$2,"M","!$V:$V")),  $G570), 0)=0,
IFERROR( COUNTIF(  INDIRECT(CONCATENATE("[CampeonatosGallegos_2017.xlsx]",AD$2,"F","!$S:$S")),  $G570), 0)=0,
IFERROR( COUNTIF(  INDIRECT(CONCATENATE("[CampeonatosGallegos_2017.xlsx]",AD$2,"F","!$V:$V")),  $G570), 0)=0
), "",
IFERROR( HLOOKUP(CONCATENATE(AD$2,"F"),#REF!,ROW($G570)-1,0),0) +
IFERROR( HLOOKUP(CONCATENATE(AD$2,"F_FF"),#REF!,ROW($G570)-1,0),0) +
IFERROR( HLOOKUP(CONCATENATE(AD$2,"M"),#REF!,ROW($G570)-1,0),0) +
IFERROR( HLOOKUP(CONCATENATE(AD$2,"M_FF"),#REF!,ROW($G570)-1,0),0)
+25)</f>
        <v/>
      </c>
      <c r="AE570" s="62" t="str">
        <f ca="1" xml:space="preserve"> IF(AND(
IFERROR( COUNTIF(  INDIRECT(CONCATENATE("[CampeonatosGallegos_2017.xlsx]",AE$2,"M","!$S:$S")),  $G570), 0)=0,
IFERROR( COUNTIF(  INDIRECT(CONCATENATE("[CampeonatosGallegos_2017.xlsx]",AE$2,"M","!$V:$V")),  $G570), 0)=0,
IFERROR( COUNTIF(  INDIRECT(CONCATENATE("[CampeonatosGallegos_2017.xlsx]",AE$2,"F","!$S:$S")),  $G570), 0)=0,
IFERROR( COUNTIF(  INDIRECT(CONCATENATE("[CampeonatosGallegos_2017.xlsx]",AE$2,"F","!$V:$V")),  $G570), 0)=0
), "",
IFERROR( HLOOKUP(CONCATENATE(AE$2,"F"),#REF!,ROW($G570)-1,0),0) +
IFERROR( HLOOKUP(CONCATENATE(AE$2,"F_FF"),#REF!,ROW($G570)-1,0),0) +
IFERROR( HLOOKUP(CONCATENATE(AE$2,"M"),#REF!,ROW($G570)-1,0),0) +
IFERROR( HLOOKUP(CONCATENATE(AE$2,"M_FF"),#REF!,ROW($G570)-1,0),0)
+25)</f>
        <v/>
      </c>
      <c r="AF570" s="67" t="str">
        <f ca="1" xml:space="preserve"> IF(AND(
IFERROR( COUNTIF(  INDIRECT(CONCATENATE("[CampeonatosGallegos_2017.xlsx]",AF$2,"M","!$S:$S")),  $G570), 0)=0,
IFERROR( COUNTIF(  INDIRECT(CONCATENATE("[CampeonatosGallegos_2017.xlsx]",AF$2,"M","!$V:$V")),  $G570), 0)=0,
IFERROR( COUNTIF(  INDIRECT(CONCATENATE("[CampeonatosGallegos_2017.xlsx]",AF$2,"F","!$S:$S")),  $G570), 0)=0,
IFERROR( COUNTIF(  INDIRECT(CONCATENATE("[CampeonatosGallegos_2017.xlsx]",AF$2,"F","!$V:$V")),  $G570), 0)=0
), "",
IFERROR( HLOOKUP(CONCATENATE(AF$2,"F"),#REF!,ROW($G570)-1,0),0) +
IFERROR( HLOOKUP(CONCATENATE(AF$2,"F_FF"),#REF!,ROW($G570)-1,0),0) +
IFERROR( HLOOKUP(CONCATENATE(AF$2,"M"),#REF!,ROW($G570)-1,0),0) +
IFERROR( HLOOKUP(CONCATENATE(AF$2,"M_FF"),#REF!,ROW($G570)-1,0),0)
+25)</f>
        <v/>
      </c>
      <c r="AG570" s="62" t="str">
        <f ca="1" xml:space="preserve"> IF(AND(
IFERROR( COUNTIF(  INDIRECT(CONCATENATE("[CampeonatosGallegos_2017.xlsx]",AG$2,"M","!$S:$S")),  $G570), 0)=0,
IFERROR( COUNTIF(  INDIRECT(CONCATENATE("[CampeonatosGallegos_2017.xlsx]",AG$2,"M","!$V:$V")),  $G570), 0)=0,
IFERROR( COUNTIF(  INDIRECT(CONCATENATE("[CampeonatosGallegos_2017.xlsx]",AG$2,"F","!$S:$S")),  $G570), 0)=0,
IFERROR( COUNTIF(  INDIRECT(CONCATENATE("[CampeonatosGallegos_2017.xlsx]",AG$2,"F","!$V:$V")),  $G570), 0)=0
), "",
IFERROR( HLOOKUP(CONCATENATE(AG$2,"F"),#REF!,ROW($G570)-1,0),0) +
IFERROR( HLOOKUP(CONCATENATE(AG$2,"F_FF"),#REF!,ROW($G570)-1,0),0) +
IFERROR( HLOOKUP(CONCATENATE(AG$2,"M"),#REF!,ROW($G570)-1,0),0) +
IFERROR( HLOOKUP(CONCATENATE(AG$2,"M_FF"),#REF!,ROW($G570)-1,0),0)
+25)</f>
        <v/>
      </c>
      <c r="AH570" s="62" t="str">
        <f ca="1" xml:space="preserve"> IF(AND(
IFERROR( COUNTIF(  INDIRECT(CONCATENATE("[CampeonatosGallegos_2017.xlsx]",AH$2,"M","!$S:$S")),  $G570), 0)=0,
IFERROR( COUNTIF(  INDIRECT(CONCATENATE("[CampeonatosGallegos_2017.xlsx]",AH$2,"M","!$V:$V")),  $G570), 0)=0,
IFERROR( COUNTIF(  INDIRECT(CONCATENATE("[CampeonatosGallegos_2017.xlsx]",AH$2,"F","!$S:$S")),  $G570), 0)=0,
IFERROR( COUNTIF(  INDIRECT(CONCATENATE("[CampeonatosGallegos_2017.xlsx]",AH$2,"F","!$V:$V")),  $G570), 0)=0
), "",
IFERROR( HLOOKUP(CONCATENATE(AH$2,"F"),#REF!,ROW($G570)-1,0),0) +
IFERROR( HLOOKUP(CONCATENATE(AH$2,"F_FF"),#REF!,ROW($G570)-1,0),0) +
IFERROR( HLOOKUP(CONCATENATE(AH$2,"M"),#REF!,ROW($G570)-1,0),0) +
IFERROR( HLOOKUP(CONCATENATE(AH$2,"M_FF"),#REF!,ROW($G570)-1,0),0)
+25)</f>
        <v/>
      </c>
      <c r="AI570" s="62" t="str">
        <f ca="1" xml:space="preserve"> IF(AND(
IFERROR( COUNTIF(  INDIRECT(CONCATENATE("[CampeonatosGallegos_2017.xlsx]",AI$2,"M","!$S:$S")),  $G570), 0)=0,
IFERROR( COUNTIF(  INDIRECT(CONCATENATE("[CampeonatosGallegos_2017.xlsx]",AI$2,"M","!$V:$V")),  $G570), 0)=0,
IFERROR( COUNTIF(  INDIRECT(CONCATENATE("[CampeonatosGallegos_2017.xlsx]",AI$2,"F","!$S:$S")),  $G570), 0)=0,
IFERROR( COUNTIF(  INDIRECT(CONCATENATE("[CampeonatosGallegos_2017.xlsx]",AI$2,"F","!$V:$V")),  $G570), 0)=0
), "",
IFERROR( HLOOKUP(CONCATENATE(AI$2,"F"),#REF!,ROW($G570)-1,0),0) +
IFERROR( HLOOKUP(CONCATENATE(AI$2,"F_FF"),#REF!,ROW($G570)-1,0),0) +
IFERROR( HLOOKUP(CONCATENATE(AI$2,"M"),#REF!,ROW($G570)-1,0),0) +
IFERROR( HLOOKUP(CONCATENATE(AI$2,"M_FF"),#REF!,ROW($G570)-1,0),0)
+25)</f>
        <v/>
      </c>
      <c r="AJ570" s="62" t="str">
        <f ca="1" xml:space="preserve"> IF(AND(
IFERROR( COUNTIF(  INDIRECT(CONCATENATE("[CampeonatosGallegos_2017.xlsx]",AJ$2,"M","!$S:$S")),  $G570), 0)=0,
IFERROR( COUNTIF(  INDIRECT(CONCATENATE("[CampeonatosGallegos_2017.xlsx]",AJ$2,"M","!$V:$V")),  $G570), 0)=0,
IFERROR( COUNTIF(  INDIRECT(CONCATENATE("[CampeonatosGallegos_2017.xlsx]",AJ$2,"F","!$S:$S")),  $G570), 0)=0,
IFERROR( COUNTIF(  INDIRECT(CONCATENATE("[CampeonatosGallegos_2017.xlsx]",AJ$2,"F","!$V:$V")),  $G570), 0)=0
), "",
IFERROR( HLOOKUP(CONCATENATE(AJ$2,"F"),#REF!,ROW($G570)-1,0),0) +
IFERROR( HLOOKUP(CONCATENATE(AJ$2,"F_FF"),#REF!,ROW($G570)-1,0),0) +
IFERROR( HLOOKUP(CONCATENATE(AJ$2,"M"),#REF!,ROW($G570)-1,0),0) +
IFERROR( HLOOKUP(CONCATENATE(AJ$2,"M_FF"),#REF!,ROW($G570)-1,0),0)
+25)</f>
        <v/>
      </c>
      <c r="AK570" s="62" t="str">
        <f ca="1" xml:space="preserve"> IF(AND(
IFERROR( COUNTIF(  INDIRECT(CONCATENATE("[CampeonatosGallegos_2017.xlsx]",AK$2,"M","!$S:$S")),  $G570), 0)=0,
IFERROR( COUNTIF(  INDIRECT(CONCATENATE("[CampeonatosGallegos_2017.xlsx]",AK$2,"M","!$V:$V")),  $G570), 0)=0,
IFERROR( COUNTIF(  INDIRECT(CONCATENATE("[CampeonatosGallegos_2017.xlsx]",AK$2,"F","!$S:$S")),  $G570), 0)=0,
IFERROR( COUNTIF(  INDIRECT(CONCATENATE("[CampeonatosGallegos_2017.xlsx]",AK$2,"F","!$V:$V")),  $G570), 0)=0
), "",
IFERROR( HLOOKUP(CONCATENATE(AK$2,"F"),#REF!,ROW($G570)-1,0),0) +
IFERROR( HLOOKUP(CONCATENATE(AK$2,"F_FF"),#REF!,ROW($G570)-1,0),0) +
IFERROR( HLOOKUP(CONCATENATE(AK$2,"M"),#REF!,ROW($G570)-1,0),0) +
IFERROR( HLOOKUP(CONCATENATE(AK$2,"M_FF"),#REF!,ROW($G570)-1,0),0)
+25)</f>
        <v/>
      </c>
      <c r="AL570" s="62" t="str">
        <f ca="1" xml:space="preserve"> IF(AND(
IFERROR( COUNTIF(  INDIRECT(CONCATENATE("[CampeonatosGallegos_2017.xlsx]",AL$2,"M","!$S:$S")),  $G570), 0)=0,
IFERROR( COUNTIF(  INDIRECT(CONCATENATE("[CampeonatosGallegos_2017.xlsx]",AL$2,"M","!$V:$V")),  $G570), 0)=0,
IFERROR( COUNTIF(  INDIRECT(CONCATENATE("[CampeonatosGallegos_2017.xlsx]",AL$2,"F","!$S:$S")),  $G570), 0)=0,
IFERROR( COUNTIF(  INDIRECT(CONCATENATE("[CampeonatosGallegos_2017.xlsx]",AL$2,"F","!$V:$V")),  $G570), 0)=0
), "",
IFERROR( HLOOKUP(CONCATENATE(AL$2,"F"),#REF!,ROW($G570)-1,0),0) +
IFERROR( HLOOKUP(CONCATENATE(AL$2,"F_FF"),#REF!,ROW($G570)-1,0),0) +
IFERROR( HLOOKUP(CONCATENATE(AL$2,"M"),#REF!,ROW($G570)-1,0),0) +
IFERROR( HLOOKUP(CONCATENATE(AL$2,"M_FF"),#REF!,ROW($G570)-1,0),0)
+25)</f>
        <v/>
      </c>
      <c r="AM570" s="62" t="str">
        <f ca="1" xml:space="preserve"> IF(AND(
IFERROR( COUNTIF(  INDIRECT(CONCATENATE("[CampeonatosGallegos_2017.xlsx]",AM$2,"M","!$S:$S")),  $G570), 0)=0,
IFERROR( COUNTIF(  INDIRECT(CONCATENATE("[CampeonatosGallegos_2017.xlsx]",AM$2,"M","!$V:$V")),  $G570), 0)=0,
IFERROR( COUNTIF(  INDIRECT(CONCATENATE("[CampeonatosGallegos_2017.xlsx]",AM$2,"F","!$S:$S")),  $G570), 0)=0,
IFERROR( COUNTIF(  INDIRECT(CONCATENATE("[CampeonatosGallegos_2017.xlsx]",AM$2,"F","!$V:$V")),  $G570), 0)=0
), "",
IFERROR( HLOOKUP(CONCATENATE(AM$2,"F"),#REF!,ROW($G570)-1,0),0) +
IFERROR( HLOOKUP(CONCATENATE(AM$2,"F_FF"),#REF!,ROW($G570)-1,0),0) +
IFERROR( HLOOKUP(CONCATENATE(AM$2,"M"),#REF!,ROW($G570)-1,0),0) +
IFERROR( HLOOKUP(CONCATENATE(AM$2,"M_FF"),#REF!,ROW($G570)-1,0),0)
+25)</f>
        <v/>
      </c>
      <c r="AN570" s="62" t="str">
        <f ca="1" xml:space="preserve"> IF(AND(
IFERROR( COUNTIF(  INDIRECT(CONCATENATE("[CampeonatosGallegos_2017.xlsx]",AN$2,"M","!$S:$S")),  $G570), 0)=0,
IFERROR( COUNTIF(  INDIRECT(CONCATENATE("[CampeonatosGallegos_2017.xlsx]",AN$2,"M","!$V:$V")),  $G570), 0)=0,
IFERROR( COUNTIF(  INDIRECT(CONCATENATE("[CampeonatosGallegos_2017.xlsx]",AN$2,"F","!$S:$S")),  $G570), 0)=0,
IFERROR( COUNTIF(  INDIRECT(CONCATENATE("[CampeonatosGallegos_2017.xlsx]",AN$2,"F","!$V:$V")),  $G570), 0)=0
), "",
IFERROR( HLOOKUP(CONCATENATE(AN$2,"F"),#REF!,ROW($G570)-1,0),0) +
IFERROR( HLOOKUP(CONCATENATE(AN$2,"F_FF"),#REF!,ROW($G570)-1,0),0) +
IFERROR( HLOOKUP(CONCATENATE(AN$2,"M"),#REF!,ROW($G570)-1,0),0) +
IFERROR( HLOOKUP(CONCATENATE(AN$2,"M_FF"),#REF!,ROW($G570)-1,0),0)
+25)</f>
        <v/>
      </c>
      <c r="AO570" s="63" t="str">
        <f ca="1" xml:space="preserve"> IF(AND(
IFERROR( COUNTIF(  INDIRECT(CONCATENATE("[CampeonatosGallegos_2017.xlsx]",AO$2,"M","!$S:$S")),  $G570), 0)=0,
IFERROR( COUNTIF(  INDIRECT(CONCATENATE("[CampeonatosGallegos_2017.xlsx]",AO$2,"M","!$V:$V")),  $G570), 0)=0,
IFERROR( COUNTIF(  INDIRECT(CONCATENATE("[CampeonatosGallegos_2017.xlsx]",AO$2,"F","!$S:$S")),  $G570), 0)=0,
IFERROR( COUNTIF(  INDIRECT(CONCATENATE("[CampeonatosGallegos_2017.xlsx]",AO$2,"F","!$V:$V")),  $G570), 0)=0
), "",
IFERROR( HLOOKUP(CONCATENATE(AO$2,"F"),#REF!,ROW($G570)-1,0),0) +
IFERROR( HLOOKUP(CONCATENATE(AO$2,"F_FF"),#REF!,ROW($G570)-1,0),0) +
IFERROR( HLOOKUP(CONCATENATE(AO$2,"M"),#REF!,ROW($G570)-1,0),0) +
IFERROR( HLOOKUP(CONCATENATE(AO$2,"M_FF"),#REF!,ROW($G570)-1,0),0)
+25)</f>
        <v/>
      </c>
    </row>
    <row r="571" spans="1:41">
      <c r="A571" s="48">
        <f t="shared" si="53"/>
        <v>569</v>
      </c>
      <c r="B571" s="49">
        <v>572</v>
      </c>
      <c r="C571" s="50">
        <f t="shared" si="54"/>
        <v>3</v>
      </c>
      <c r="D571" s="49">
        <f>COUNTIF($L$3:$L571,$L571)</f>
        <v>41</v>
      </c>
      <c r="E571" s="51">
        <v>42</v>
      </c>
      <c r="F571" s="50">
        <f t="shared" si="55"/>
        <v>1</v>
      </c>
      <c r="G571" s="52">
        <v>50143</v>
      </c>
      <c r="H571" s="53" t="s">
        <v>998</v>
      </c>
      <c r="I571" s="53" t="s">
        <v>1186</v>
      </c>
      <c r="J571" s="53" t="s">
        <v>1107</v>
      </c>
      <c r="K571" s="54">
        <v>2003</v>
      </c>
      <c r="L571" s="64" t="s">
        <v>224</v>
      </c>
      <c r="M571" s="55" t="s">
        <v>52</v>
      </c>
      <c r="N571" s="56">
        <v>3</v>
      </c>
      <c r="O571" s="57">
        <v>338</v>
      </c>
      <c r="P571" s="57" t="str">
        <f>IFERROR( VLOOKUP($G571,Liga16_1!$B:$Q,16,0), "")</f>
        <v/>
      </c>
      <c r="Q571" s="58">
        <f t="shared" si="56"/>
        <v>338</v>
      </c>
      <c r="R571" s="59">
        <f>AVERAGE(O571:P571)</f>
        <v>338</v>
      </c>
      <c r="S571" s="60" t="s">
        <v>216</v>
      </c>
      <c r="T571" s="61" t="s">
        <v>216</v>
      </c>
      <c r="U571" s="61" t="s">
        <v>216</v>
      </c>
      <c r="V571" s="61" t="s">
        <v>216</v>
      </c>
      <c r="W571" s="61" t="s">
        <v>216</v>
      </c>
      <c r="X571" s="61" t="s">
        <v>216</v>
      </c>
      <c r="Y571" s="61" t="s">
        <v>216</v>
      </c>
      <c r="Z571" s="61" t="s">
        <v>216</v>
      </c>
      <c r="AA571" s="61" t="s">
        <v>216</v>
      </c>
      <c r="AB571" s="62" t="s">
        <v>216</v>
      </c>
      <c r="AC571" s="63"/>
      <c r="AD571" s="62" t="s">
        <v>216</v>
      </c>
      <c r="AE571" s="62" t="s">
        <v>216</v>
      </c>
      <c r="AF571" s="67" t="s">
        <v>216</v>
      </c>
      <c r="AG571" s="62" t="s">
        <v>216</v>
      </c>
      <c r="AH571" s="62" t="s">
        <v>216</v>
      </c>
      <c r="AI571" s="62" t="s">
        <v>216</v>
      </c>
      <c r="AJ571" s="62" t="s">
        <v>216</v>
      </c>
      <c r="AK571" s="62" t="s">
        <v>216</v>
      </c>
      <c r="AL571" s="62" t="s">
        <v>216</v>
      </c>
      <c r="AM571" s="62" t="s">
        <v>216</v>
      </c>
      <c r="AN571" s="62" t="s">
        <v>216</v>
      </c>
      <c r="AO571" s="63" t="s">
        <v>216</v>
      </c>
    </row>
    <row r="572" spans="1:41">
      <c r="A572" s="48">
        <f t="shared" si="53"/>
        <v>570</v>
      </c>
      <c r="B572" s="49">
        <v>553</v>
      </c>
      <c r="C572" s="50">
        <f t="shared" si="54"/>
        <v>-17</v>
      </c>
      <c r="D572" s="49">
        <f>COUNTIF($L$3:$L572,$L572)</f>
        <v>67</v>
      </c>
      <c r="E572" s="51">
        <v>66</v>
      </c>
      <c r="F572" s="50">
        <f t="shared" si="55"/>
        <v>-1</v>
      </c>
      <c r="G572" s="52" t="s">
        <v>393</v>
      </c>
      <c r="H572" s="53" t="s">
        <v>1262</v>
      </c>
      <c r="I572" s="53" t="s">
        <v>1194</v>
      </c>
      <c r="J572" s="53" t="s">
        <v>1122</v>
      </c>
      <c r="K572" s="54">
        <v>1973</v>
      </c>
      <c r="L572" s="64" t="s">
        <v>232</v>
      </c>
      <c r="M572" s="55" t="s">
        <v>52</v>
      </c>
      <c r="N572" s="56">
        <v>3</v>
      </c>
      <c r="O572" s="57"/>
      <c r="P572" s="57" t="str">
        <f>IFERROR( VLOOKUP($G572,Liga16_1!$B:$Q,16,0), "")</f>
        <v/>
      </c>
      <c r="Q572" s="58">
        <f t="shared" ca="1" si="56"/>
        <v>338</v>
      </c>
      <c r="R572" s="59">
        <v>350</v>
      </c>
      <c r="S572" s="60" t="s">
        <v>216</v>
      </c>
      <c r="T572" s="61" t="s">
        <v>216</v>
      </c>
      <c r="U572" s="61" t="s">
        <v>216</v>
      </c>
      <c r="V572" s="61" t="s">
        <v>216</v>
      </c>
      <c r="W572" s="61" t="s">
        <v>216</v>
      </c>
      <c r="X572" s="61"/>
      <c r="Y572" s="61"/>
      <c r="Z572" s="61"/>
      <c r="AA572" s="61"/>
      <c r="AB572" s="62">
        <v>-12</v>
      </c>
      <c r="AC572" s="63"/>
      <c r="AD572" s="62" t="str">
        <f ca="1" xml:space="preserve"> IF(AND(
IFERROR( COUNTIF(  INDIRECT(CONCATENATE("[CampeonatosGallegos_2017.xlsx]",AD$2,"M","!$S:$S")),  $G572), 0)=0,
IFERROR( COUNTIF(  INDIRECT(CONCATENATE("[CampeonatosGallegos_2017.xlsx]",AD$2,"M","!$V:$V")),  $G572), 0)=0,
IFERROR( COUNTIF(  INDIRECT(CONCATENATE("[CampeonatosGallegos_2017.xlsx]",AD$2,"F","!$S:$S")),  $G572), 0)=0,
IFERROR( COUNTIF(  INDIRECT(CONCATENATE("[CampeonatosGallegos_2017.xlsx]",AD$2,"F","!$V:$V")),  $G572), 0)=0
), "",
IFERROR( HLOOKUP(CONCATENATE(AD$2,"F"),#REF!,ROW($G572)-1,0),0) +
IFERROR( HLOOKUP(CONCATENATE(AD$2,"F_FF"),#REF!,ROW($G572)-1,0),0) +
IFERROR( HLOOKUP(CONCATENATE(AD$2,"M"),#REF!,ROW($G572)-1,0),0) +
IFERROR( HLOOKUP(CONCATENATE(AD$2,"M_FF"),#REF!,ROW($G572)-1,0),0)
+25)</f>
        <v/>
      </c>
      <c r="AE572" s="62" t="str">
        <f ca="1" xml:space="preserve"> IF(AND(
IFERROR( COUNTIF(  INDIRECT(CONCATENATE("[CampeonatosGallegos_2017.xlsx]",AE$2,"M","!$S:$S")),  $G572), 0)=0,
IFERROR( COUNTIF(  INDIRECT(CONCATENATE("[CampeonatosGallegos_2017.xlsx]",AE$2,"M","!$V:$V")),  $G572), 0)=0,
IFERROR( COUNTIF(  INDIRECT(CONCATENATE("[CampeonatosGallegos_2017.xlsx]",AE$2,"F","!$S:$S")),  $G572), 0)=0,
IFERROR( COUNTIF(  INDIRECT(CONCATENATE("[CampeonatosGallegos_2017.xlsx]",AE$2,"F","!$V:$V")),  $G572), 0)=0
), "",
IFERROR( HLOOKUP(CONCATENATE(AE$2,"F"),#REF!,ROW($G572)-1,0),0) +
IFERROR( HLOOKUP(CONCATENATE(AE$2,"F_FF"),#REF!,ROW($G572)-1,0),0) +
IFERROR( HLOOKUP(CONCATENATE(AE$2,"M"),#REF!,ROW($G572)-1,0),0) +
IFERROR( HLOOKUP(CONCATENATE(AE$2,"M_FF"),#REF!,ROW($G572)-1,0),0)
+25)</f>
        <v/>
      </c>
      <c r="AF572" s="67" t="str">
        <f ca="1" xml:space="preserve"> IF(AND(
IFERROR( COUNTIF(  INDIRECT(CONCATENATE("[CampeonatosGallegos_2017.xlsx]",AF$2,"M","!$S:$S")),  $G572), 0)=0,
IFERROR( COUNTIF(  INDIRECT(CONCATENATE("[CampeonatosGallegos_2017.xlsx]",AF$2,"M","!$V:$V")),  $G572), 0)=0,
IFERROR( COUNTIF(  INDIRECT(CONCATENATE("[CampeonatosGallegos_2017.xlsx]",AF$2,"F","!$S:$S")),  $G572), 0)=0,
IFERROR( COUNTIF(  INDIRECT(CONCATENATE("[CampeonatosGallegos_2017.xlsx]",AF$2,"F","!$V:$V")),  $G572), 0)=0
), "",
IFERROR( HLOOKUP(CONCATENATE(AF$2,"F"),#REF!,ROW($G572)-1,0),0) +
IFERROR( HLOOKUP(CONCATENATE(AF$2,"F_FF"),#REF!,ROW($G572)-1,0),0) +
IFERROR( HLOOKUP(CONCATENATE(AF$2,"M"),#REF!,ROW($G572)-1,0),0) +
IFERROR( HLOOKUP(CONCATENATE(AF$2,"M_FF"),#REF!,ROW($G572)-1,0),0)
+25)</f>
        <v/>
      </c>
      <c r="AG572" s="62" t="str">
        <f ca="1" xml:space="preserve"> IF(AND(
IFERROR( COUNTIF(  INDIRECT(CONCATENATE("[CampeonatosGallegos_2017.xlsx]",AG$2,"M","!$S:$S")),  $G572), 0)=0,
IFERROR( COUNTIF(  INDIRECT(CONCATENATE("[CampeonatosGallegos_2017.xlsx]",AG$2,"M","!$V:$V")),  $G572), 0)=0,
IFERROR( COUNTIF(  INDIRECT(CONCATENATE("[CampeonatosGallegos_2017.xlsx]",AG$2,"F","!$S:$S")),  $G572), 0)=0,
IFERROR( COUNTIF(  INDIRECT(CONCATENATE("[CampeonatosGallegos_2017.xlsx]",AG$2,"F","!$V:$V")),  $G572), 0)=0
), "",
IFERROR( HLOOKUP(CONCATENATE(AG$2,"F"),#REF!,ROW($G572)-1,0),0) +
IFERROR( HLOOKUP(CONCATENATE(AG$2,"F_FF"),#REF!,ROW($G572)-1,0),0) +
IFERROR( HLOOKUP(CONCATENATE(AG$2,"M"),#REF!,ROW($G572)-1,0),0) +
IFERROR( HLOOKUP(CONCATENATE(AG$2,"M_FF"),#REF!,ROW($G572)-1,0),0)
+25)</f>
        <v/>
      </c>
      <c r="AH572" s="62" t="str">
        <f ca="1" xml:space="preserve"> IF(AND(
IFERROR( COUNTIF(  INDIRECT(CONCATENATE("[CampeonatosGallegos_2017.xlsx]",AH$2,"M","!$S:$S")),  $G572), 0)=0,
IFERROR( COUNTIF(  INDIRECT(CONCATENATE("[CampeonatosGallegos_2017.xlsx]",AH$2,"M","!$V:$V")),  $G572), 0)=0,
IFERROR( COUNTIF(  INDIRECT(CONCATENATE("[CampeonatosGallegos_2017.xlsx]",AH$2,"F","!$S:$S")),  $G572), 0)=0,
IFERROR( COUNTIF(  INDIRECT(CONCATENATE("[CampeonatosGallegos_2017.xlsx]",AH$2,"F","!$V:$V")),  $G572), 0)=0
), "",
IFERROR( HLOOKUP(CONCATENATE(AH$2,"F"),#REF!,ROW($G572)-1,0),0) +
IFERROR( HLOOKUP(CONCATENATE(AH$2,"F_FF"),#REF!,ROW($G572)-1,0),0) +
IFERROR( HLOOKUP(CONCATENATE(AH$2,"M"),#REF!,ROW($G572)-1,0),0) +
IFERROR( HLOOKUP(CONCATENATE(AH$2,"M_FF"),#REF!,ROW($G572)-1,0),0)
+25)</f>
        <v/>
      </c>
      <c r="AI572" s="62" t="str">
        <f ca="1" xml:space="preserve"> IF(AND(
IFERROR( COUNTIF(  INDIRECT(CONCATENATE("[CampeonatosGallegos_2017.xlsx]",AI$2,"M","!$S:$S")),  $G572), 0)=0,
IFERROR( COUNTIF(  INDIRECT(CONCATENATE("[CampeonatosGallegos_2017.xlsx]",AI$2,"M","!$V:$V")),  $G572), 0)=0,
IFERROR( COUNTIF(  INDIRECT(CONCATENATE("[CampeonatosGallegos_2017.xlsx]",AI$2,"F","!$S:$S")),  $G572), 0)=0,
IFERROR( COUNTIF(  INDIRECT(CONCATENATE("[CampeonatosGallegos_2017.xlsx]",AI$2,"F","!$V:$V")),  $G572), 0)=0
), "",
IFERROR( HLOOKUP(CONCATENATE(AI$2,"F"),#REF!,ROW($G572)-1,0),0) +
IFERROR( HLOOKUP(CONCATENATE(AI$2,"F_FF"),#REF!,ROW($G572)-1,0),0) +
IFERROR( HLOOKUP(CONCATENATE(AI$2,"M"),#REF!,ROW($G572)-1,0),0) +
IFERROR( HLOOKUP(CONCATENATE(AI$2,"M_FF"),#REF!,ROW($G572)-1,0),0)
+25)</f>
        <v/>
      </c>
      <c r="AJ572" s="62" t="str">
        <f ca="1" xml:space="preserve"> IF(AND(
IFERROR( COUNTIF(  INDIRECT(CONCATENATE("[CampeonatosGallegos_2017.xlsx]",AJ$2,"M","!$S:$S")),  $G572), 0)=0,
IFERROR( COUNTIF(  INDIRECT(CONCATENATE("[CampeonatosGallegos_2017.xlsx]",AJ$2,"M","!$V:$V")),  $G572), 0)=0,
IFERROR( COUNTIF(  INDIRECT(CONCATENATE("[CampeonatosGallegos_2017.xlsx]",AJ$2,"F","!$S:$S")),  $G572), 0)=0,
IFERROR( COUNTIF(  INDIRECT(CONCATENATE("[CampeonatosGallegos_2017.xlsx]",AJ$2,"F","!$V:$V")),  $G572), 0)=0
), "",
IFERROR( HLOOKUP(CONCATENATE(AJ$2,"F"),#REF!,ROW($G572)-1,0),0) +
IFERROR( HLOOKUP(CONCATENATE(AJ$2,"F_FF"),#REF!,ROW($G572)-1,0),0) +
IFERROR( HLOOKUP(CONCATENATE(AJ$2,"M"),#REF!,ROW($G572)-1,0),0) +
IFERROR( HLOOKUP(CONCATENATE(AJ$2,"M_FF"),#REF!,ROW($G572)-1,0),0)
+25)</f>
        <v/>
      </c>
      <c r="AK572" s="62" t="str">
        <f ca="1" xml:space="preserve"> IF(AND(
IFERROR( COUNTIF(  INDIRECT(CONCATENATE("[CampeonatosGallegos_2017.xlsx]",AK$2,"M","!$S:$S")),  $G572), 0)=0,
IFERROR( COUNTIF(  INDIRECT(CONCATENATE("[CampeonatosGallegos_2017.xlsx]",AK$2,"M","!$V:$V")),  $G572), 0)=0,
IFERROR( COUNTIF(  INDIRECT(CONCATENATE("[CampeonatosGallegos_2017.xlsx]",AK$2,"F","!$S:$S")),  $G572), 0)=0,
IFERROR( COUNTIF(  INDIRECT(CONCATENATE("[CampeonatosGallegos_2017.xlsx]",AK$2,"F","!$V:$V")),  $G572), 0)=0
), "",
IFERROR( HLOOKUP(CONCATENATE(AK$2,"F"),#REF!,ROW($G572)-1,0),0) +
IFERROR( HLOOKUP(CONCATENATE(AK$2,"F_FF"),#REF!,ROW($G572)-1,0),0) +
IFERROR( HLOOKUP(CONCATENATE(AK$2,"M"),#REF!,ROW($G572)-1,0),0) +
IFERROR( HLOOKUP(CONCATENATE(AK$2,"M_FF"),#REF!,ROW($G572)-1,0),0)
+25)</f>
        <v/>
      </c>
      <c r="AL572" s="62" t="str">
        <f ca="1" xml:space="preserve"> IF(AND(
IFERROR( COUNTIF(  INDIRECT(CONCATENATE("[CampeonatosGallegos_2017.xlsx]",AL$2,"M","!$S:$S")),  $G572), 0)=0,
IFERROR( COUNTIF(  INDIRECT(CONCATENATE("[CampeonatosGallegos_2017.xlsx]",AL$2,"M","!$V:$V")),  $G572), 0)=0,
IFERROR( COUNTIF(  INDIRECT(CONCATENATE("[CampeonatosGallegos_2017.xlsx]",AL$2,"F","!$S:$S")),  $G572), 0)=0,
IFERROR( COUNTIF(  INDIRECT(CONCATENATE("[CampeonatosGallegos_2017.xlsx]",AL$2,"F","!$V:$V")),  $G572), 0)=0
), "",
IFERROR( HLOOKUP(CONCATENATE(AL$2,"F"),#REF!,ROW($G572)-1,0),0) +
IFERROR( HLOOKUP(CONCATENATE(AL$2,"F_FF"),#REF!,ROW($G572)-1,0),0) +
IFERROR( HLOOKUP(CONCATENATE(AL$2,"M"),#REF!,ROW($G572)-1,0),0) +
IFERROR( HLOOKUP(CONCATENATE(AL$2,"M_FF"),#REF!,ROW($G572)-1,0),0)
+25)</f>
        <v/>
      </c>
      <c r="AM572" s="62" t="str">
        <f ca="1" xml:space="preserve"> IF(AND(
IFERROR( COUNTIF(  INDIRECT(CONCATENATE("[CampeonatosGallegos_2017.xlsx]",AM$2,"M","!$S:$S")),  $G572), 0)=0,
IFERROR( COUNTIF(  INDIRECT(CONCATENATE("[CampeonatosGallegos_2017.xlsx]",AM$2,"M","!$V:$V")),  $G572), 0)=0,
IFERROR( COUNTIF(  INDIRECT(CONCATENATE("[CampeonatosGallegos_2017.xlsx]",AM$2,"F","!$S:$S")),  $G572), 0)=0,
IFERROR( COUNTIF(  INDIRECT(CONCATENATE("[CampeonatosGallegos_2017.xlsx]",AM$2,"F","!$V:$V")),  $G572), 0)=0
), "",
IFERROR( HLOOKUP(CONCATENATE(AM$2,"F"),#REF!,ROW($G572)-1,0),0) +
IFERROR( HLOOKUP(CONCATENATE(AM$2,"F_FF"),#REF!,ROW($G572)-1,0),0) +
IFERROR( HLOOKUP(CONCATENATE(AM$2,"M"),#REF!,ROW($G572)-1,0),0) +
IFERROR( HLOOKUP(CONCATENATE(AM$2,"M_FF"),#REF!,ROW($G572)-1,0),0)
+25)</f>
        <v/>
      </c>
      <c r="AN572" s="62" t="str">
        <f ca="1" xml:space="preserve"> IF(AND(
IFERROR( COUNTIF(  INDIRECT(CONCATENATE("[CampeonatosGallegos_2017.xlsx]",AN$2,"M","!$S:$S")),  $G572), 0)=0,
IFERROR( COUNTIF(  INDIRECT(CONCATENATE("[CampeonatosGallegos_2017.xlsx]",AN$2,"M","!$V:$V")),  $G572), 0)=0,
IFERROR( COUNTIF(  INDIRECT(CONCATENATE("[CampeonatosGallegos_2017.xlsx]",AN$2,"F","!$S:$S")),  $G572), 0)=0,
IFERROR( COUNTIF(  INDIRECT(CONCATENATE("[CampeonatosGallegos_2017.xlsx]",AN$2,"F","!$V:$V")),  $G572), 0)=0
), "",
IFERROR( HLOOKUP(CONCATENATE(AN$2,"F"),#REF!,ROW($G572)-1,0),0) +
IFERROR( HLOOKUP(CONCATENATE(AN$2,"F_FF"),#REF!,ROW($G572)-1,0),0) +
IFERROR( HLOOKUP(CONCATENATE(AN$2,"M"),#REF!,ROW($G572)-1,0),0) +
IFERROR( HLOOKUP(CONCATENATE(AN$2,"M_FF"),#REF!,ROW($G572)-1,0),0)
+25)</f>
        <v/>
      </c>
      <c r="AO572" s="63" t="str">
        <f ca="1" xml:space="preserve"> IF(AND(
IFERROR( COUNTIF(  INDIRECT(CONCATENATE("[CampeonatosGallegos_2017.xlsx]",AO$2,"M","!$S:$S")),  $G572), 0)=0,
IFERROR( COUNTIF(  INDIRECT(CONCATENATE("[CampeonatosGallegos_2017.xlsx]",AO$2,"M","!$V:$V")),  $G572), 0)=0,
IFERROR( COUNTIF(  INDIRECT(CONCATENATE("[CampeonatosGallegos_2017.xlsx]",AO$2,"F","!$S:$S")),  $G572), 0)=0,
IFERROR( COUNTIF(  INDIRECT(CONCATENATE("[CampeonatosGallegos_2017.xlsx]",AO$2,"F","!$V:$V")),  $G572), 0)=0
), "",
IFERROR( HLOOKUP(CONCATENATE(AO$2,"F"),#REF!,ROW($G572)-1,0),0) +
IFERROR( HLOOKUP(CONCATENATE(AO$2,"F_FF"),#REF!,ROW($G572)-1,0),0) +
IFERROR( HLOOKUP(CONCATENATE(AO$2,"M"),#REF!,ROW($G572)-1,0),0) +
IFERROR( HLOOKUP(CONCATENATE(AO$2,"M_FF"),#REF!,ROW($G572)-1,0),0)
+25)</f>
        <v/>
      </c>
    </row>
    <row r="573" spans="1:41">
      <c r="A573" s="48">
        <f t="shared" si="53"/>
        <v>571</v>
      </c>
      <c r="B573" s="49">
        <v>575</v>
      </c>
      <c r="C573" s="50">
        <f t="shared" si="54"/>
        <v>4</v>
      </c>
      <c r="D573" s="49">
        <f>COUNTIF($L$3:$L573,$L573)</f>
        <v>98</v>
      </c>
      <c r="E573" s="51">
        <v>100</v>
      </c>
      <c r="F573" s="50">
        <f t="shared" si="55"/>
        <v>2</v>
      </c>
      <c r="G573" s="52">
        <v>23236</v>
      </c>
      <c r="H573" s="53" t="s">
        <v>596</v>
      </c>
      <c r="I573" s="53" t="s">
        <v>1191</v>
      </c>
      <c r="J573" s="53" t="s">
        <v>1107</v>
      </c>
      <c r="K573" s="54">
        <v>1980</v>
      </c>
      <c r="L573" s="64" t="s">
        <v>230</v>
      </c>
      <c r="M573" s="55" t="s">
        <v>52</v>
      </c>
      <c r="N573" s="56">
        <v>3</v>
      </c>
      <c r="O573" s="57">
        <v>318</v>
      </c>
      <c r="P573" s="57">
        <f>IFERROR( VLOOKUP($G573,Liga16_1!$B:$Q,16,0), "")</f>
        <v>355</v>
      </c>
      <c r="Q573" s="58">
        <f t="shared" si="56"/>
        <v>336.5</v>
      </c>
      <c r="R573" s="59">
        <f>AVERAGE(O573:P573)</f>
        <v>336.5</v>
      </c>
      <c r="S573" s="60">
        <v>-12</v>
      </c>
      <c r="T573" s="61" t="s">
        <v>216</v>
      </c>
      <c r="U573" s="61" t="s">
        <v>216</v>
      </c>
      <c r="V573" s="61" t="s">
        <v>216</v>
      </c>
      <c r="W573" s="61" t="s">
        <v>216</v>
      </c>
      <c r="X573" s="61" t="s">
        <v>216</v>
      </c>
      <c r="Y573" s="61" t="s">
        <v>216</v>
      </c>
      <c r="Z573" s="61" t="s">
        <v>216</v>
      </c>
      <c r="AA573" s="61">
        <v>-16</v>
      </c>
      <c r="AB573" s="62" t="s">
        <v>216</v>
      </c>
      <c r="AC573" s="63"/>
      <c r="AD573" s="62" t="s">
        <v>216</v>
      </c>
      <c r="AE573" s="62" t="s">
        <v>216</v>
      </c>
      <c r="AF573" s="67" t="s">
        <v>216</v>
      </c>
      <c r="AG573" s="62" t="s">
        <v>216</v>
      </c>
      <c r="AH573" s="62" t="s">
        <v>216</v>
      </c>
      <c r="AI573" s="62" t="s">
        <v>216</v>
      </c>
      <c r="AJ573" s="62" t="s">
        <v>216</v>
      </c>
      <c r="AK573" s="62" t="s">
        <v>216</v>
      </c>
      <c r="AL573" s="62" t="s">
        <v>216</v>
      </c>
      <c r="AM573" s="62" t="s">
        <v>216</v>
      </c>
      <c r="AN573" s="62" t="s">
        <v>216</v>
      </c>
      <c r="AO573" s="63" t="s">
        <v>216</v>
      </c>
    </row>
    <row r="574" spans="1:41">
      <c r="A574" s="48">
        <f t="shared" si="53"/>
        <v>572</v>
      </c>
      <c r="B574" s="49">
        <v>576</v>
      </c>
      <c r="C574" s="50">
        <f t="shared" si="54"/>
        <v>4</v>
      </c>
      <c r="D574" s="49">
        <f>COUNTIF($L$3:$L574,$L574)</f>
        <v>10</v>
      </c>
      <c r="E574" s="51">
        <v>9</v>
      </c>
      <c r="F574" s="50">
        <f t="shared" si="55"/>
        <v>-1</v>
      </c>
      <c r="G574" s="52">
        <v>21973</v>
      </c>
      <c r="H574" s="53" t="s">
        <v>1263</v>
      </c>
      <c r="I574" s="53" t="s">
        <v>1264</v>
      </c>
      <c r="J574" s="53" t="s">
        <v>1265</v>
      </c>
      <c r="K574" s="54">
        <v>2007</v>
      </c>
      <c r="L574" s="64" t="s">
        <v>220</v>
      </c>
      <c r="M574" s="55" t="s">
        <v>52</v>
      </c>
      <c r="N574" s="56">
        <v>3</v>
      </c>
      <c r="O574" s="57">
        <v>336</v>
      </c>
      <c r="P574" s="57" t="str">
        <f>IFERROR( VLOOKUP($G574,Liga16_1!$B:$Q,16,0), "")</f>
        <v/>
      </c>
      <c r="Q574" s="58">
        <f t="shared" si="56"/>
        <v>336</v>
      </c>
      <c r="R574" s="59">
        <f>AVERAGE(O574:P574)</f>
        <v>336</v>
      </c>
      <c r="S574" s="60" t="s">
        <v>216</v>
      </c>
      <c r="T574" s="61">
        <v>24</v>
      </c>
      <c r="U574" s="61">
        <v>-6</v>
      </c>
      <c r="V574" s="61" t="s">
        <v>216</v>
      </c>
      <c r="W574" s="61" t="s">
        <v>216</v>
      </c>
      <c r="X574" s="61" t="s">
        <v>216</v>
      </c>
      <c r="Y574" s="61" t="s">
        <v>216</v>
      </c>
      <c r="Z574" s="61" t="s">
        <v>216</v>
      </c>
      <c r="AA574" s="61" t="s">
        <v>216</v>
      </c>
      <c r="AB574" s="62" t="s">
        <v>216</v>
      </c>
      <c r="AC574" s="63"/>
      <c r="AD574" s="62" t="s">
        <v>216</v>
      </c>
      <c r="AE574" s="62" t="s">
        <v>216</v>
      </c>
      <c r="AF574" s="67" t="s">
        <v>216</v>
      </c>
      <c r="AG574" s="62" t="s">
        <v>216</v>
      </c>
      <c r="AH574" s="62" t="s">
        <v>216</v>
      </c>
      <c r="AI574" s="62" t="s">
        <v>216</v>
      </c>
      <c r="AJ574" s="62" t="s">
        <v>216</v>
      </c>
      <c r="AK574" s="62" t="s">
        <v>216</v>
      </c>
      <c r="AL574" s="62" t="s">
        <v>216</v>
      </c>
      <c r="AM574" s="62" t="s">
        <v>216</v>
      </c>
      <c r="AN574" s="62" t="s">
        <v>216</v>
      </c>
      <c r="AO574" s="63" t="s">
        <v>216</v>
      </c>
    </row>
    <row r="575" spans="1:41">
      <c r="A575" s="48">
        <f t="shared" si="53"/>
        <v>573</v>
      </c>
      <c r="B575" s="49">
        <v>573</v>
      </c>
      <c r="C575" s="50" t="str">
        <f t="shared" si="54"/>
        <v>=</v>
      </c>
      <c r="D575" s="49">
        <f>COUNTIF($L$3:$L575,$L575)</f>
        <v>68</v>
      </c>
      <c r="E575" s="51">
        <v>68</v>
      </c>
      <c r="F575" s="50" t="str">
        <f t="shared" si="55"/>
        <v>=</v>
      </c>
      <c r="G575" s="52">
        <v>28572</v>
      </c>
      <c r="H575" s="53" t="s">
        <v>811</v>
      </c>
      <c r="I575" s="53" t="s">
        <v>1113</v>
      </c>
      <c r="J575" s="53" t="s">
        <v>1107</v>
      </c>
      <c r="K575" s="54">
        <v>1968</v>
      </c>
      <c r="L575" s="64" t="s">
        <v>232</v>
      </c>
      <c r="M575" s="55" t="s">
        <v>52</v>
      </c>
      <c r="N575" s="56">
        <v>3</v>
      </c>
      <c r="O575" s="57">
        <v>320</v>
      </c>
      <c r="P575" s="57" t="str">
        <f>IFERROR( VLOOKUP($G575,Liga16_1!$B:$Q,16,0), "")</f>
        <v/>
      </c>
      <c r="Q575" s="58">
        <f t="shared" si="56"/>
        <v>335</v>
      </c>
      <c r="R575" s="59">
        <f>AVERAGE(O575:P575)</f>
        <v>320</v>
      </c>
      <c r="S575" s="60" t="s">
        <v>216</v>
      </c>
      <c r="T575" s="61" t="s">
        <v>216</v>
      </c>
      <c r="U575" s="61" t="s">
        <v>216</v>
      </c>
      <c r="V575" s="61" t="s">
        <v>216</v>
      </c>
      <c r="W575" s="61" t="s">
        <v>216</v>
      </c>
      <c r="X575" s="61"/>
      <c r="Y575" s="61"/>
      <c r="Z575" s="61"/>
      <c r="AA575" s="61">
        <v>20</v>
      </c>
      <c r="AB575" s="62">
        <v>-2</v>
      </c>
      <c r="AC575" s="63"/>
      <c r="AD575" s="62" t="s">
        <v>216</v>
      </c>
      <c r="AE575" s="62" t="s">
        <v>216</v>
      </c>
      <c r="AF575" s="67" t="s">
        <v>216</v>
      </c>
      <c r="AG575" s="62" t="s">
        <v>216</v>
      </c>
      <c r="AH575" s="62" t="s">
        <v>216</v>
      </c>
      <c r="AI575" s="62" t="s">
        <v>216</v>
      </c>
      <c r="AJ575" s="62" t="s">
        <v>216</v>
      </c>
      <c r="AK575" s="62">
        <v>17</v>
      </c>
      <c r="AL575" s="62" t="s">
        <v>216</v>
      </c>
      <c r="AM575" s="62" t="s">
        <v>216</v>
      </c>
      <c r="AN575" s="62" t="s">
        <v>216</v>
      </c>
      <c r="AO575" s="63" t="s">
        <v>216</v>
      </c>
    </row>
    <row r="576" spans="1:41">
      <c r="A576" s="48">
        <f t="shared" si="53"/>
        <v>574</v>
      </c>
      <c r="B576" s="49">
        <v>558</v>
      </c>
      <c r="C576" s="50">
        <f t="shared" si="54"/>
        <v>-16</v>
      </c>
      <c r="D576" s="49">
        <f>COUNTIF($L$3:$L576,$L576)</f>
        <v>99</v>
      </c>
      <c r="E576" s="51">
        <v>97</v>
      </c>
      <c r="F576" s="50">
        <f t="shared" si="55"/>
        <v>-2</v>
      </c>
      <c r="G576" s="52" t="s">
        <v>431</v>
      </c>
      <c r="H576" s="53" t="s">
        <v>1266</v>
      </c>
      <c r="I576" s="53" t="s">
        <v>1194</v>
      </c>
      <c r="J576" s="53" t="s">
        <v>1122</v>
      </c>
      <c r="K576" s="54">
        <v>1978</v>
      </c>
      <c r="L576" s="64" t="s">
        <v>230</v>
      </c>
      <c r="M576" s="55" t="s">
        <v>52</v>
      </c>
      <c r="N576" s="56">
        <v>3</v>
      </c>
      <c r="O576" s="57"/>
      <c r="P576" s="57" t="str">
        <f>IFERROR( VLOOKUP($G576,Liga16_1!$B:$Q,16,0), "")</f>
        <v/>
      </c>
      <c r="Q576" s="58">
        <f t="shared" ca="1" si="56"/>
        <v>334</v>
      </c>
      <c r="R576" s="59">
        <v>350</v>
      </c>
      <c r="S576" s="60" t="s">
        <v>216</v>
      </c>
      <c r="T576" s="61" t="s">
        <v>216</v>
      </c>
      <c r="U576" s="61" t="s">
        <v>216</v>
      </c>
      <c r="V576" s="61" t="s">
        <v>216</v>
      </c>
      <c r="W576" s="61" t="s">
        <v>216</v>
      </c>
      <c r="X576" s="61"/>
      <c r="Y576" s="61"/>
      <c r="Z576" s="61"/>
      <c r="AA576" s="61"/>
      <c r="AB576" s="62">
        <v>-16</v>
      </c>
      <c r="AC576" s="63"/>
      <c r="AD576" s="62" t="str">
        <f ca="1" xml:space="preserve"> IF(AND(
IFERROR( COUNTIF(  INDIRECT(CONCATENATE("[CampeonatosGallegos_2017.xlsx]",AD$2,"M","!$S:$S")),  $G576), 0)=0,
IFERROR( COUNTIF(  INDIRECT(CONCATENATE("[CampeonatosGallegos_2017.xlsx]",AD$2,"M","!$V:$V")),  $G576), 0)=0,
IFERROR( COUNTIF(  INDIRECT(CONCATENATE("[CampeonatosGallegos_2017.xlsx]",AD$2,"F","!$S:$S")),  $G576), 0)=0,
IFERROR( COUNTIF(  INDIRECT(CONCATENATE("[CampeonatosGallegos_2017.xlsx]",AD$2,"F","!$V:$V")),  $G576), 0)=0
), "",
IFERROR( HLOOKUP(CONCATENATE(AD$2,"F"),#REF!,ROW($G576)-1,0),0) +
IFERROR( HLOOKUP(CONCATENATE(AD$2,"F_FF"),#REF!,ROW($G576)-1,0),0) +
IFERROR( HLOOKUP(CONCATENATE(AD$2,"M"),#REF!,ROW($G576)-1,0),0) +
IFERROR( HLOOKUP(CONCATENATE(AD$2,"M_FF"),#REF!,ROW($G576)-1,0),0)
+25)</f>
        <v/>
      </c>
      <c r="AE576" s="62" t="str">
        <f ca="1" xml:space="preserve"> IF(AND(
IFERROR( COUNTIF(  INDIRECT(CONCATENATE("[CampeonatosGallegos_2017.xlsx]",AE$2,"M","!$S:$S")),  $G576), 0)=0,
IFERROR( COUNTIF(  INDIRECT(CONCATENATE("[CampeonatosGallegos_2017.xlsx]",AE$2,"M","!$V:$V")),  $G576), 0)=0,
IFERROR( COUNTIF(  INDIRECT(CONCATENATE("[CampeonatosGallegos_2017.xlsx]",AE$2,"F","!$S:$S")),  $G576), 0)=0,
IFERROR( COUNTIF(  INDIRECT(CONCATENATE("[CampeonatosGallegos_2017.xlsx]",AE$2,"F","!$V:$V")),  $G576), 0)=0
), "",
IFERROR( HLOOKUP(CONCATENATE(AE$2,"F"),#REF!,ROW($G576)-1,0),0) +
IFERROR( HLOOKUP(CONCATENATE(AE$2,"F_FF"),#REF!,ROW($G576)-1,0),0) +
IFERROR( HLOOKUP(CONCATENATE(AE$2,"M"),#REF!,ROW($G576)-1,0),0) +
IFERROR( HLOOKUP(CONCATENATE(AE$2,"M_FF"),#REF!,ROW($G576)-1,0),0)
+25)</f>
        <v/>
      </c>
      <c r="AF576" s="67" t="str">
        <f ca="1" xml:space="preserve"> IF(AND(
IFERROR( COUNTIF(  INDIRECT(CONCATENATE("[CampeonatosGallegos_2017.xlsx]",AF$2,"M","!$S:$S")),  $G576), 0)=0,
IFERROR( COUNTIF(  INDIRECT(CONCATENATE("[CampeonatosGallegos_2017.xlsx]",AF$2,"M","!$V:$V")),  $G576), 0)=0,
IFERROR( COUNTIF(  INDIRECT(CONCATENATE("[CampeonatosGallegos_2017.xlsx]",AF$2,"F","!$S:$S")),  $G576), 0)=0,
IFERROR( COUNTIF(  INDIRECT(CONCATENATE("[CampeonatosGallegos_2017.xlsx]",AF$2,"F","!$V:$V")),  $G576), 0)=0
), "",
IFERROR( HLOOKUP(CONCATENATE(AF$2,"F"),#REF!,ROW($G576)-1,0),0) +
IFERROR( HLOOKUP(CONCATENATE(AF$2,"F_FF"),#REF!,ROW($G576)-1,0),0) +
IFERROR( HLOOKUP(CONCATENATE(AF$2,"M"),#REF!,ROW($G576)-1,0),0) +
IFERROR( HLOOKUP(CONCATENATE(AF$2,"M_FF"),#REF!,ROW($G576)-1,0),0)
+25)</f>
        <v/>
      </c>
      <c r="AG576" s="62" t="str">
        <f ca="1" xml:space="preserve"> IF(AND(
IFERROR( COUNTIF(  INDIRECT(CONCATENATE("[CampeonatosGallegos_2017.xlsx]",AG$2,"M","!$S:$S")),  $G576), 0)=0,
IFERROR( COUNTIF(  INDIRECT(CONCATENATE("[CampeonatosGallegos_2017.xlsx]",AG$2,"M","!$V:$V")),  $G576), 0)=0,
IFERROR( COUNTIF(  INDIRECT(CONCATENATE("[CampeonatosGallegos_2017.xlsx]",AG$2,"F","!$S:$S")),  $G576), 0)=0,
IFERROR( COUNTIF(  INDIRECT(CONCATENATE("[CampeonatosGallegos_2017.xlsx]",AG$2,"F","!$V:$V")),  $G576), 0)=0
), "",
IFERROR( HLOOKUP(CONCATENATE(AG$2,"F"),#REF!,ROW($G576)-1,0),0) +
IFERROR( HLOOKUP(CONCATENATE(AG$2,"F_FF"),#REF!,ROW($G576)-1,0),0) +
IFERROR( HLOOKUP(CONCATENATE(AG$2,"M"),#REF!,ROW($G576)-1,0),0) +
IFERROR( HLOOKUP(CONCATENATE(AG$2,"M_FF"),#REF!,ROW($G576)-1,0),0)
+25)</f>
        <v/>
      </c>
      <c r="AH576" s="62" t="str">
        <f ca="1" xml:space="preserve"> IF(AND(
IFERROR( COUNTIF(  INDIRECT(CONCATENATE("[CampeonatosGallegos_2017.xlsx]",AH$2,"M","!$S:$S")),  $G576), 0)=0,
IFERROR( COUNTIF(  INDIRECT(CONCATENATE("[CampeonatosGallegos_2017.xlsx]",AH$2,"M","!$V:$V")),  $G576), 0)=0,
IFERROR( COUNTIF(  INDIRECT(CONCATENATE("[CampeonatosGallegos_2017.xlsx]",AH$2,"F","!$S:$S")),  $G576), 0)=0,
IFERROR( COUNTIF(  INDIRECT(CONCATENATE("[CampeonatosGallegos_2017.xlsx]",AH$2,"F","!$V:$V")),  $G576), 0)=0
), "",
IFERROR( HLOOKUP(CONCATENATE(AH$2,"F"),#REF!,ROW($G576)-1,0),0) +
IFERROR( HLOOKUP(CONCATENATE(AH$2,"F_FF"),#REF!,ROW($G576)-1,0),0) +
IFERROR( HLOOKUP(CONCATENATE(AH$2,"M"),#REF!,ROW($G576)-1,0),0) +
IFERROR( HLOOKUP(CONCATENATE(AH$2,"M_FF"),#REF!,ROW($G576)-1,0),0)
+25)</f>
        <v/>
      </c>
      <c r="AI576" s="62" t="str">
        <f ca="1" xml:space="preserve"> IF(AND(
IFERROR( COUNTIF(  INDIRECT(CONCATENATE("[CampeonatosGallegos_2017.xlsx]",AI$2,"M","!$S:$S")),  $G576), 0)=0,
IFERROR( COUNTIF(  INDIRECT(CONCATENATE("[CampeonatosGallegos_2017.xlsx]",AI$2,"M","!$V:$V")),  $G576), 0)=0,
IFERROR( COUNTIF(  INDIRECT(CONCATENATE("[CampeonatosGallegos_2017.xlsx]",AI$2,"F","!$S:$S")),  $G576), 0)=0,
IFERROR( COUNTIF(  INDIRECT(CONCATENATE("[CampeonatosGallegos_2017.xlsx]",AI$2,"F","!$V:$V")),  $G576), 0)=0
), "",
IFERROR( HLOOKUP(CONCATENATE(AI$2,"F"),#REF!,ROW($G576)-1,0),0) +
IFERROR( HLOOKUP(CONCATENATE(AI$2,"F_FF"),#REF!,ROW($G576)-1,0),0) +
IFERROR( HLOOKUP(CONCATENATE(AI$2,"M"),#REF!,ROW($G576)-1,0),0) +
IFERROR( HLOOKUP(CONCATENATE(AI$2,"M_FF"),#REF!,ROW($G576)-1,0),0)
+25)</f>
        <v/>
      </c>
      <c r="AJ576" s="62" t="str">
        <f ca="1" xml:space="preserve"> IF(AND(
IFERROR( COUNTIF(  INDIRECT(CONCATENATE("[CampeonatosGallegos_2017.xlsx]",AJ$2,"M","!$S:$S")),  $G576), 0)=0,
IFERROR( COUNTIF(  INDIRECT(CONCATENATE("[CampeonatosGallegos_2017.xlsx]",AJ$2,"M","!$V:$V")),  $G576), 0)=0,
IFERROR( COUNTIF(  INDIRECT(CONCATENATE("[CampeonatosGallegos_2017.xlsx]",AJ$2,"F","!$S:$S")),  $G576), 0)=0,
IFERROR( COUNTIF(  INDIRECT(CONCATENATE("[CampeonatosGallegos_2017.xlsx]",AJ$2,"F","!$V:$V")),  $G576), 0)=0
), "",
IFERROR( HLOOKUP(CONCATENATE(AJ$2,"F"),#REF!,ROW($G576)-1,0),0) +
IFERROR( HLOOKUP(CONCATENATE(AJ$2,"F_FF"),#REF!,ROW($G576)-1,0),0) +
IFERROR( HLOOKUP(CONCATENATE(AJ$2,"M"),#REF!,ROW($G576)-1,0),0) +
IFERROR( HLOOKUP(CONCATENATE(AJ$2,"M_FF"),#REF!,ROW($G576)-1,0),0)
+25)</f>
        <v/>
      </c>
      <c r="AK576" s="62" t="str">
        <f ca="1" xml:space="preserve"> IF(AND(
IFERROR( COUNTIF(  INDIRECT(CONCATENATE("[CampeonatosGallegos_2017.xlsx]",AK$2,"M","!$S:$S")),  $G576), 0)=0,
IFERROR( COUNTIF(  INDIRECT(CONCATENATE("[CampeonatosGallegos_2017.xlsx]",AK$2,"M","!$V:$V")),  $G576), 0)=0,
IFERROR( COUNTIF(  INDIRECT(CONCATENATE("[CampeonatosGallegos_2017.xlsx]",AK$2,"F","!$S:$S")),  $G576), 0)=0,
IFERROR( COUNTIF(  INDIRECT(CONCATENATE("[CampeonatosGallegos_2017.xlsx]",AK$2,"F","!$V:$V")),  $G576), 0)=0
), "",
IFERROR( HLOOKUP(CONCATENATE(AK$2,"F"),#REF!,ROW($G576)-1,0),0) +
IFERROR( HLOOKUP(CONCATENATE(AK$2,"F_FF"),#REF!,ROW($G576)-1,0),0) +
IFERROR( HLOOKUP(CONCATENATE(AK$2,"M"),#REF!,ROW($G576)-1,0),0) +
IFERROR( HLOOKUP(CONCATENATE(AK$2,"M_FF"),#REF!,ROW($G576)-1,0),0)
+25)</f>
        <v/>
      </c>
      <c r="AL576" s="62" t="str">
        <f ca="1" xml:space="preserve"> IF(AND(
IFERROR( COUNTIF(  INDIRECT(CONCATENATE("[CampeonatosGallegos_2017.xlsx]",AL$2,"M","!$S:$S")),  $G576), 0)=0,
IFERROR( COUNTIF(  INDIRECT(CONCATENATE("[CampeonatosGallegos_2017.xlsx]",AL$2,"M","!$V:$V")),  $G576), 0)=0,
IFERROR( COUNTIF(  INDIRECT(CONCATENATE("[CampeonatosGallegos_2017.xlsx]",AL$2,"F","!$S:$S")),  $G576), 0)=0,
IFERROR( COUNTIF(  INDIRECT(CONCATENATE("[CampeonatosGallegos_2017.xlsx]",AL$2,"F","!$V:$V")),  $G576), 0)=0
), "",
IFERROR( HLOOKUP(CONCATENATE(AL$2,"F"),#REF!,ROW($G576)-1,0),0) +
IFERROR( HLOOKUP(CONCATENATE(AL$2,"F_FF"),#REF!,ROW($G576)-1,0),0) +
IFERROR( HLOOKUP(CONCATENATE(AL$2,"M"),#REF!,ROW($G576)-1,0),0) +
IFERROR( HLOOKUP(CONCATENATE(AL$2,"M_FF"),#REF!,ROW($G576)-1,0),0)
+25)</f>
        <v/>
      </c>
      <c r="AM576" s="62" t="str">
        <f ca="1" xml:space="preserve"> IF(AND(
IFERROR( COUNTIF(  INDIRECT(CONCATENATE("[CampeonatosGallegos_2017.xlsx]",AM$2,"M","!$S:$S")),  $G576), 0)=0,
IFERROR( COUNTIF(  INDIRECT(CONCATENATE("[CampeonatosGallegos_2017.xlsx]",AM$2,"M","!$V:$V")),  $G576), 0)=0,
IFERROR( COUNTIF(  INDIRECT(CONCATENATE("[CampeonatosGallegos_2017.xlsx]",AM$2,"F","!$S:$S")),  $G576), 0)=0,
IFERROR( COUNTIF(  INDIRECT(CONCATENATE("[CampeonatosGallegos_2017.xlsx]",AM$2,"F","!$V:$V")),  $G576), 0)=0
), "",
IFERROR( HLOOKUP(CONCATENATE(AM$2,"F"),#REF!,ROW($G576)-1,0),0) +
IFERROR( HLOOKUP(CONCATENATE(AM$2,"F_FF"),#REF!,ROW($G576)-1,0),0) +
IFERROR( HLOOKUP(CONCATENATE(AM$2,"M"),#REF!,ROW($G576)-1,0),0) +
IFERROR( HLOOKUP(CONCATENATE(AM$2,"M_FF"),#REF!,ROW($G576)-1,0),0)
+25)</f>
        <v/>
      </c>
      <c r="AN576" s="62" t="str">
        <f ca="1" xml:space="preserve"> IF(AND(
IFERROR( COUNTIF(  INDIRECT(CONCATENATE("[CampeonatosGallegos_2017.xlsx]",AN$2,"M","!$S:$S")),  $G576), 0)=0,
IFERROR( COUNTIF(  INDIRECT(CONCATENATE("[CampeonatosGallegos_2017.xlsx]",AN$2,"M","!$V:$V")),  $G576), 0)=0,
IFERROR( COUNTIF(  INDIRECT(CONCATENATE("[CampeonatosGallegos_2017.xlsx]",AN$2,"F","!$S:$S")),  $G576), 0)=0,
IFERROR( COUNTIF(  INDIRECT(CONCATENATE("[CampeonatosGallegos_2017.xlsx]",AN$2,"F","!$V:$V")),  $G576), 0)=0
), "",
IFERROR( HLOOKUP(CONCATENATE(AN$2,"F"),#REF!,ROW($G576)-1,0),0) +
IFERROR( HLOOKUP(CONCATENATE(AN$2,"F_FF"),#REF!,ROW($G576)-1,0),0) +
IFERROR( HLOOKUP(CONCATENATE(AN$2,"M"),#REF!,ROW($G576)-1,0),0) +
IFERROR( HLOOKUP(CONCATENATE(AN$2,"M_FF"),#REF!,ROW($G576)-1,0),0)
+25)</f>
        <v/>
      </c>
      <c r="AO576" s="63" t="str">
        <f ca="1" xml:space="preserve"> IF(AND(
IFERROR( COUNTIF(  INDIRECT(CONCATENATE("[CampeonatosGallegos_2017.xlsx]",AO$2,"M","!$S:$S")),  $G576), 0)=0,
IFERROR( COUNTIF(  INDIRECT(CONCATENATE("[CampeonatosGallegos_2017.xlsx]",AO$2,"M","!$V:$V")),  $G576), 0)=0,
IFERROR( COUNTIF(  INDIRECT(CONCATENATE("[CampeonatosGallegos_2017.xlsx]",AO$2,"F","!$S:$S")),  $G576), 0)=0,
IFERROR( COUNTIF(  INDIRECT(CONCATENATE("[CampeonatosGallegos_2017.xlsx]",AO$2,"F","!$V:$V")),  $G576), 0)=0
), "",
IFERROR( HLOOKUP(CONCATENATE(AO$2,"F"),#REF!,ROW($G576)-1,0),0) +
IFERROR( HLOOKUP(CONCATENATE(AO$2,"F_FF"),#REF!,ROW($G576)-1,0),0) +
IFERROR( HLOOKUP(CONCATENATE(AO$2,"M"),#REF!,ROW($G576)-1,0),0) +
IFERROR( HLOOKUP(CONCATENATE(AO$2,"M_FF"),#REF!,ROW($G576)-1,0),0)
+25)</f>
        <v/>
      </c>
    </row>
    <row r="577" spans="1:41">
      <c r="A577" s="48">
        <f t="shared" si="53"/>
        <v>575</v>
      </c>
      <c r="B577" s="49">
        <v>581</v>
      </c>
      <c r="C577" s="50">
        <f t="shared" si="54"/>
        <v>6</v>
      </c>
      <c r="D577" s="49">
        <f>COUNTIF($L$3:$L577,$L577)</f>
        <v>4</v>
      </c>
      <c r="E577" s="51">
        <v>5</v>
      </c>
      <c r="F577" s="50">
        <f t="shared" si="55"/>
        <v>1</v>
      </c>
      <c r="G577" s="52">
        <v>20529</v>
      </c>
      <c r="H577" s="53" t="s">
        <v>924</v>
      </c>
      <c r="I577" s="53" t="s">
        <v>1119</v>
      </c>
      <c r="J577" s="53" t="s">
        <v>1107</v>
      </c>
      <c r="K577" s="54">
        <v>2007</v>
      </c>
      <c r="L577" s="64" t="s">
        <v>219</v>
      </c>
      <c r="M577" s="55" t="s">
        <v>55</v>
      </c>
      <c r="N577" s="56">
        <v>3</v>
      </c>
      <c r="O577" s="57">
        <v>271</v>
      </c>
      <c r="P577" s="57" t="str">
        <f>IFERROR( VLOOKUP($G577,Liga16_1!$B:$Q,16,0), "")</f>
        <v/>
      </c>
      <c r="Q577" s="58">
        <f t="shared" si="56"/>
        <v>333</v>
      </c>
      <c r="R577" s="59">
        <f t="shared" ref="R577:R583" si="61">AVERAGE(O577:P577)</f>
        <v>271</v>
      </c>
      <c r="S577" s="60" t="s">
        <v>216</v>
      </c>
      <c r="T577" s="61">
        <v>16</v>
      </c>
      <c r="U577" s="61">
        <v>-6</v>
      </c>
      <c r="V577" s="61" t="s">
        <v>216</v>
      </c>
      <c r="W577" s="61">
        <v>-19</v>
      </c>
      <c r="X577" s="61" t="s">
        <v>216</v>
      </c>
      <c r="Y577" s="61" t="s">
        <v>216</v>
      </c>
      <c r="Z577" s="61">
        <v>4</v>
      </c>
      <c r="AA577" s="61" t="s">
        <v>216</v>
      </c>
      <c r="AB577" s="62">
        <v>4</v>
      </c>
      <c r="AC577" s="63"/>
      <c r="AD577" s="62" t="s">
        <v>216</v>
      </c>
      <c r="AE577" s="62">
        <v>13</v>
      </c>
      <c r="AF577" s="67">
        <v>45</v>
      </c>
      <c r="AG577" s="62" t="s">
        <v>216</v>
      </c>
      <c r="AH577" s="62" t="s">
        <v>216</v>
      </c>
      <c r="AI577" s="62" t="s">
        <v>216</v>
      </c>
      <c r="AJ577" s="62" t="s">
        <v>216</v>
      </c>
      <c r="AK577" s="62" t="s">
        <v>216</v>
      </c>
      <c r="AL577" s="62" t="s">
        <v>216</v>
      </c>
      <c r="AM577" s="62" t="s">
        <v>216</v>
      </c>
      <c r="AN577" s="62" t="s">
        <v>216</v>
      </c>
      <c r="AO577" s="63" t="s">
        <v>216</v>
      </c>
    </row>
    <row r="578" spans="1:41">
      <c r="A578" s="48">
        <f t="shared" si="53"/>
        <v>576</v>
      </c>
      <c r="B578" s="49">
        <v>578</v>
      </c>
      <c r="C578" s="50">
        <f t="shared" si="54"/>
        <v>2</v>
      </c>
      <c r="D578" s="49">
        <f>COUNTIF($L$3:$L578,$L578)</f>
        <v>19</v>
      </c>
      <c r="E578" s="51">
        <v>20</v>
      </c>
      <c r="F578" s="50">
        <f t="shared" si="55"/>
        <v>1</v>
      </c>
      <c r="G578" s="52">
        <v>21972</v>
      </c>
      <c r="H578" s="53" t="s">
        <v>1267</v>
      </c>
      <c r="I578" s="53" t="s">
        <v>1264</v>
      </c>
      <c r="J578" s="53" t="s">
        <v>1265</v>
      </c>
      <c r="K578" s="54">
        <v>2005</v>
      </c>
      <c r="L578" s="64" t="s">
        <v>222</v>
      </c>
      <c r="M578" s="55" t="s">
        <v>52</v>
      </c>
      <c r="N578" s="56">
        <v>3</v>
      </c>
      <c r="O578" s="57">
        <v>332</v>
      </c>
      <c r="P578" s="57" t="str">
        <f>IFERROR( VLOOKUP($G578,Liga16_1!$B:$Q,16,0), "")</f>
        <v/>
      </c>
      <c r="Q578" s="58">
        <f t="shared" si="56"/>
        <v>332</v>
      </c>
      <c r="R578" s="59">
        <f t="shared" si="61"/>
        <v>332</v>
      </c>
      <c r="S578" s="60" t="s">
        <v>216</v>
      </c>
      <c r="T578" s="61">
        <v>-6</v>
      </c>
      <c r="U578" s="61">
        <v>10</v>
      </c>
      <c r="V578" s="61" t="s">
        <v>216</v>
      </c>
      <c r="W578" s="61" t="s">
        <v>216</v>
      </c>
      <c r="X578" s="61" t="s">
        <v>216</v>
      </c>
      <c r="Y578" s="61" t="s">
        <v>216</v>
      </c>
      <c r="Z578" s="61" t="s">
        <v>216</v>
      </c>
      <c r="AA578" s="61" t="s">
        <v>216</v>
      </c>
      <c r="AB578" s="62" t="s">
        <v>216</v>
      </c>
      <c r="AC578" s="63"/>
      <c r="AD578" s="62" t="s">
        <v>216</v>
      </c>
      <c r="AE578" s="62" t="s">
        <v>216</v>
      </c>
      <c r="AF578" s="67" t="s">
        <v>216</v>
      </c>
      <c r="AG578" s="62" t="s">
        <v>216</v>
      </c>
      <c r="AH578" s="62" t="s">
        <v>216</v>
      </c>
      <c r="AI578" s="62" t="s">
        <v>216</v>
      </c>
      <c r="AJ578" s="62" t="s">
        <v>216</v>
      </c>
      <c r="AK578" s="62" t="s">
        <v>216</v>
      </c>
      <c r="AL578" s="62" t="s">
        <v>216</v>
      </c>
      <c r="AM578" s="62" t="s">
        <v>216</v>
      </c>
      <c r="AN578" s="62" t="s">
        <v>216</v>
      </c>
      <c r="AO578" s="63" t="s">
        <v>216</v>
      </c>
    </row>
    <row r="579" spans="1:41">
      <c r="A579" s="48">
        <f t="shared" ref="A579:A642" si="62">ROW(G579)-2</f>
        <v>577</v>
      </c>
      <c r="B579" s="49">
        <v>580</v>
      </c>
      <c r="C579" s="50">
        <f t="shared" ref="C579:C642" si="63">IF(B579="","",IF(B579=A579,"=",B579-A579))</f>
        <v>3</v>
      </c>
      <c r="D579" s="49">
        <f>COUNTIF($L$3:$L579,$L579)</f>
        <v>11</v>
      </c>
      <c r="E579" s="51">
        <v>11</v>
      </c>
      <c r="F579" s="50" t="str">
        <f t="shared" ref="F579:F642" si="64">IF(E579="","",IF(E579=D579,"=",E579-D579))</f>
        <v>=</v>
      </c>
      <c r="G579" s="52" t="s">
        <v>275</v>
      </c>
      <c r="H579" s="53" t="s">
        <v>1268</v>
      </c>
      <c r="I579" s="53" t="s">
        <v>1121</v>
      </c>
      <c r="J579" s="53" t="s">
        <v>1122</v>
      </c>
      <c r="K579" s="54">
        <v>2006</v>
      </c>
      <c r="L579" s="64" t="s">
        <v>220</v>
      </c>
      <c r="M579" s="55" t="s">
        <v>52</v>
      </c>
      <c r="N579" s="56">
        <v>3</v>
      </c>
      <c r="O579" s="57">
        <v>330</v>
      </c>
      <c r="P579" s="57" t="str">
        <f>IFERROR( VLOOKUP($G579,Liga16_1!$B:$Q,16,0), "")</f>
        <v/>
      </c>
      <c r="Q579" s="58">
        <f t="shared" ref="Q579:Q642" si="65">IFERROR(SUM(R579,AB579:AO579), R579)</f>
        <v>330</v>
      </c>
      <c r="R579" s="59">
        <f t="shared" si="61"/>
        <v>330</v>
      </c>
      <c r="S579" s="60" t="s">
        <v>216</v>
      </c>
      <c r="T579" s="61" t="s">
        <v>216</v>
      </c>
      <c r="U579" s="61" t="s">
        <v>216</v>
      </c>
      <c r="V579" s="61" t="s">
        <v>216</v>
      </c>
      <c r="W579" s="61" t="s">
        <v>216</v>
      </c>
      <c r="X579" s="61" t="s">
        <v>216</v>
      </c>
      <c r="Y579" s="61">
        <v>30</v>
      </c>
      <c r="Z579" s="61" t="s">
        <v>216</v>
      </c>
      <c r="AA579" s="61" t="s">
        <v>216</v>
      </c>
      <c r="AB579" s="62" t="s">
        <v>216</v>
      </c>
      <c r="AC579" s="63"/>
      <c r="AD579" s="62" t="s">
        <v>216</v>
      </c>
      <c r="AE579" s="62" t="s">
        <v>216</v>
      </c>
      <c r="AF579" s="67" t="s">
        <v>216</v>
      </c>
      <c r="AG579" s="62" t="s">
        <v>216</v>
      </c>
      <c r="AH579" s="62" t="s">
        <v>216</v>
      </c>
      <c r="AI579" s="62" t="s">
        <v>216</v>
      </c>
      <c r="AJ579" s="62" t="s">
        <v>216</v>
      </c>
      <c r="AK579" s="62" t="s">
        <v>216</v>
      </c>
      <c r="AL579" s="62" t="s">
        <v>216</v>
      </c>
      <c r="AM579" s="62" t="s">
        <v>216</v>
      </c>
      <c r="AN579" s="62" t="s">
        <v>216</v>
      </c>
      <c r="AO579" s="63" t="s">
        <v>216</v>
      </c>
    </row>
    <row r="580" spans="1:41">
      <c r="A580" s="48">
        <f t="shared" si="62"/>
        <v>578</v>
      </c>
      <c r="B580" s="49">
        <v>571</v>
      </c>
      <c r="C580" s="50">
        <f t="shared" si="63"/>
        <v>-7</v>
      </c>
      <c r="D580" s="49">
        <f>COUNTIF($L$3:$L580,$L580)</f>
        <v>5</v>
      </c>
      <c r="E580" s="51">
        <v>4</v>
      </c>
      <c r="F580" s="50">
        <f t="shared" si="64"/>
        <v>-1</v>
      </c>
      <c r="G580" s="52">
        <v>20530</v>
      </c>
      <c r="H580" s="53" t="s">
        <v>739</v>
      </c>
      <c r="I580" s="53" t="s">
        <v>1119</v>
      </c>
      <c r="J580" s="53" t="s">
        <v>1107</v>
      </c>
      <c r="K580" s="54">
        <v>2006</v>
      </c>
      <c r="L580" s="64" t="s">
        <v>219</v>
      </c>
      <c r="M580" s="55" t="s">
        <v>55</v>
      </c>
      <c r="N580" s="56">
        <v>3</v>
      </c>
      <c r="O580" s="57">
        <v>256</v>
      </c>
      <c r="P580" s="57" t="str">
        <f>IFERROR( VLOOKUP($G580,Liga16_1!$B:$Q,16,0), "")</f>
        <v/>
      </c>
      <c r="Q580" s="58">
        <f t="shared" si="65"/>
        <v>330</v>
      </c>
      <c r="R580" s="59">
        <f t="shared" si="61"/>
        <v>256</v>
      </c>
      <c r="S580" s="60" t="s">
        <v>216</v>
      </c>
      <c r="T580" s="61">
        <v>21</v>
      </c>
      <c r="U580" s="61" t="s">
        <v>216</v>
      </c>
      <c r="V580" s="61" t="s">
        <v>216</v>
      </c>
      <c r="W580" s="61" t="s">
        <v>216</v>
      </c>
      <c r="X580" s="61" t="s">
        <v>216</v>
      </c>
      <c r="Y580" s="61" t="s">
        <v>216</v>
      </c>
      <c r="Z580" s="61" t="s">
        <v>216</v>
      </c>
      <c r="AA580" s="61" t="s">
        <v>216</v>
      </c>
      <c r="AB580" s="62">
        <v>-9</v>
      </c>
      <c r="AC580" s="63"/>
      <c r="AD580" s="62" t="s">
        <v>216</v>
      </c>
      <c r="AE580" s="62">
        <v>30</v>
      </c>
      <c r="AF580" s="67">
        <v>53</v>
      </c>
      <c r="AG580" s="62" t="s">
        <v>216</v>
      </c>
      <c r="AH580" s="62" t="s">
        <v>216</v>
      </c>
      <c r="AI580" s="62" t="s">
        <v>216</v>
      </c>
      <c r="AJ580" s="62" t="s">
        <v>216</v>
      </c>
      <c r="AK580" s="62" t="s">
        <v>216</v>
      </c>
      <c r="AL580" s="62" t="s">
        <v>216</v>
      </c>
      <c r="AM580" s="62" t="s">
        <v>216</v>
      </c>
      <c r="AN580" s="62" t="s">
        <v>216</v>
      </c>
      <c r="AO580" s="63" t="s">
        <v>216</v>
      </c>
    </row>
    <row r="581" spans="1:41">
      <c r="A581" s="48">
        <f t="shared" si="62"/>
        <v>579</v>
      </c>
      <c r="B581" s="49">
        <v>565</v>
      </c>
      <c r="C581" s="50">
        <f t="shared" si="63"/>
        <v>-14</v>
      </c>
      <c r="D581" s="49">
        <f>COUNTIF($L$3:$L581,$L581)</f>
        <v>42</v>
      </c>
      <c r="E581" s="51">
        <v>40</v>
      </c>
      <c r="F581" s="50">
        <f t="shared" si="64"/>
        <v>-2</v>
      </c>
      <c r="G581" s="52">
        <v>27653</v>
      </c>
      <c r="H581" s="53" t="s">
        <v>990</v>
      </c>
      <c r="I581" s="53" t="s">
        <v>1131</v>
      </c>
      <c r="J581" s="53" t="s">
        <v>1107</v>
      </c>
      <c r="K581" s="54">
        <v>2002</v>
      </c>
      <c r="L581" s="64" t="s">
        <v>224</v>
      </c>
      <c r="M581" s="55" t="s">
        <v>52</v>
      </c>
      <c r="N581" s="56">
        <v>3</v>
      </c>
      <c r="O581" s="57"/>
      <c r="P581" s="57">
        <f>IFERROR( VLOOKUP($G581,Liga16_1!$B:$Q,16,0), "")</f>
        <v>313</v>
      </c>
      <c r="Q581" s="58">
        <f t="shared" si="65"/>
        <v>330</v>
      </c>
      <c r="R581" s="59">
        <f t="shared" si="61"/>
        <v>313</v>
      </c>
      <c r="S581" s="60" t="s">
        <v>216</v>
      </c>
      <c r="T581" s="61" t="s">
        <v>216</v>
      </c>
      <c r="U581" s="61" t="s">
        <v>216</v>
      </c>
      <c r="V581" s="61" t="s">
        <v>216</v>
      </c>
      <c r="W581" s="61" t="s">
        <v>216</v>
      </c>
      <c r="X581" s="61"/>
      <c r="Y581" s="61"/>
      <c r="Z581" s="61"/>
      <c r="AA581" s="61"/>
      <c r="AB581" s="62">
        <v>-16</v>
      </c>
      <c r="AC581" s="63"/>
      <c r="AD581" s="62" t="s">
        <v>216</v>
      </c>
      <c r="AE581" s="62" t="s">
        <v>216</v>
      </c>
      <c r="AF581" s="67" t="s">
        <v>216</v>
      </c>
      <c r="AG581" s="62">
        <v>33</v>
      </c>
      <c r="AH581" s="62" t="s">
        <v>216</v>
      </c>
      <c r="AI581" s="62" t="s">
        <v>216</v>
      </c>
      <c r="AJ581" s="62" t="s">
        <v>216</v>
      </c>
      <c r="AK581" s="62" t="s">
        <v>216</v>
      </c>
      <c r="AL581" s="62" t="s">
        <v>216</v>
      </c>
      <c r="AM581" s="62" t="s">
        <v>216</v>
      </c>
      <c r="AN581" s="62" t="s">
        <v>216</v>
      </c>
      <c r="AO581" s="63" t="s">
        <v>216</v>
      </c>
    </row>
    <row r="582" spans="1:41">
      <c r="A582" s="48">
        <f t="shared" si="62"/>
        <v>580</v>
      </c>
      <c r="B582" s="49">
        <v>582</v>
      </c>
      <c r="C582" s="50">
        <f t="shared" si="63"/>
        <v>2</v>
      </c>
      <c r="D582" s="49">
        <f>COUNTIF($L$3:$L582,$L582)</f>
        <v>43</v>
      </c>
      <c r="E582" s="51">
        <v>43</v>
      </c>
      <c r="F582" s="50" t="str">
        <f t="shared" si="64"/>
        <v>=</v>
      </c>
      <c r="G582" s="52">
        <v>23685</v>
      </c>
      <c r="H582" s="53" t="s">
        <v>753</v>
      </c>
      <c r="I582" s="53" t="s">
        <v>1136</v>
      </c>
      <c r="J582" s="53" t="s">
        <v>1107</v>
      </c>
      <c r="K582" s="54">
        <v>2002</v>
      </c>
      <c r="L582" s="64" t="s">
        <v>224</v>
      </c>
      <c r="M582" s="55" t="s">
        <v>52</v>
      </c>
      <c r="N582" s="56">
        <v>3</v>
      </c>
      <c r="O582" s="57">
        <v>249.5</v>
      </c>
      <c r="P582" s="57">
        <f>IFERROR( VLOOKUP($G582,Liga16_1!$B:$Q,16,0), "")</f>
        <v>406</v>
      </c>
      <c r="Q582" s="58">
        <f t="shared" si="65"/>
        <v>327.75</v>
      </c>
      <c r="R582" s="59">
        <f t="shared" si="61"/>
        <v>327.75</v>
      </c>
      <c r="S582" s="60" t="s">
        <v>216</v>
      </c>
      <c r="T582" s="61" t="s">
        <v>216</v>
      </c>
      <c r="U582" s="61">
        <v>-32</v>
      </c>
      <c r="V582" s="61" t="s">
        <v>216</v>
      </c>
      <c r="W582" s="61" t="s">
        <v>216</v>
      </c>
      <c r="X582" s="61" t="s">
        <v>216</v>
      </c>
      <c r="Y582" s="61" t="s">
        <v>216</v>
      </c>
      <c r="Z582" s="61" t="s">
        <v>216</v>
      </c>
      <c r="AA582" s="61">
        <v>-10</v>
      </c>
      <c r="AB582" s="62" t="s">
        <v>216</v>
      </c>
      <c r="AC582" s="63"/>
      <c r="AD582" s="62" t="s">
        <v>216</v>
      </c>
      <c r="AE582" s="62" t="s">
        <v>216</v>
      </c>
      <c r="AF582" s="67" t="s">
        <v>216</v>
      </c>
      <c r="AG582" s="62" t="s">
        <v>216</v>
      </c>
      <c r="AH582" s="62" t="s">
        <v>216</v>
      </c>
      <c r="AI582" s="62" t="s">
        <v>216</v>
      </c>
      <c r="AJ582" s="62" t="s">
        <v>216</v>
      </c>
      <c r="AK582" s="62" t="s">
        <v>216</v>
      </c>
      <c r="AL582" s="62" t="s">
        <v>216</v>
      </c>
      <c r="AM582" s="62" t="s">
        <v>216</v>
      </c>
      <c r="AN582" s="62" t="s">
        <v>216</v>
      </c>
      <c r="AO582" s="63" t="s">
        <v>216</v>
      </c>
    </row>
    <row r="583" spans="1:41">
      <c r="A583" s="48">
        <f t="shared" si="62"/>
        <v>581</v>
      </c>
      <c r="B583" s="49">
        <v>583</v>
      </c>
      <c r="C583" s="50">
        <f t="shared" si="63"/>
        <v>2</v>
      </c>
      <c r="D583" s="49">
        <f>COUNTIF($L$3:$L583,$L583)</f>
        <v>69</v>
      </c>
      <c r="E583" s="51">
        <v>69</v>
      </c>
      <c r="F583" s="50" t="str">
        <f t="shared" si="64"/>
        <v>=</v>
      </c>
      <c r="G583" s="52">
        <v>15342</v>
      </c>
      <c r="H583" s="53" t="s">
        <v>678</v>
      </c>
      <c r="I583" s="53" t="s">
        <v>1130</v>
      </c>
      <c r="J583" s="53" t="s">
        <v>1107</v>
      </c>
      <c r="K583" s="54">
        <v>1975</v>
      </c>
      <c r="L583" s="64" t="s">
        <v>232</v>
      </c>
      <c r="M583" s="55" t="s">
        <v>52</v>
      </c>
      <c r="N583" s="56">
        <v>3</v>
      </c>
      <c r="O583" s="57">
        <v>326</v>
      </c>
      <c r="P583" s="57" t="str">
        <f>IFERROR( VLOOKUP($G583,Liga16_1!$B:$Q,16,0), "")</f>
        <v/>
      </c>
      <c r="Q583" s="58">
        <f t="shared" si="65"/>
        <v>326</v>
      </c>
      <c r="R583" s="59">
        <f t="shared" si="61"/>
        <v>326</v>
      </c>
      <c r="S583" s="60" t="s">
        <v>216</v>
      </c>
      <c r="T583" s="61" t="s">
        <v>216</v>
      </c>
      <c r="U583" s="61">
        <v>-64</v>
      </c>
      <c r="V583" s="61" t="s">
        <v>216</v>
      </c>
      <c r="W583" s="61">
        <v>14</v>
      </c>
      <c r="X583" s="61" t="s">
        <v>216</v>
      </c>
      <c r="Y583" s="61" t="s">
        <v>216</v>
      </c>
      <c r="Z583" s="61" t="s">
        <v>216</v>
      </c>
      <c r="AA583" s="61" t="s">
        <v>216</v>
      </c>
      <c r="AB583" s="62" t="s">
        <v>216</v>
      </c>
      <c r="AC583" s="63"/>
      <c r="AD583" s="62" t="s">
        <v>216</v>
      </c>
      <c r="AE583" s="62" t="s">
        <v>216</v>
      </c>
      <c r="AF583" s="67" t="s">
        <v>216</v>
      </c>
      <c r="AG583" s="62" t="s">
        <v>216</v>
      </c>
      <c r="AH583" s="62" t="s">
        <v>216</v>
      </c>
      <c r="AI583" s="62" t="s">
        <v>216</v>
      </c>
      <c r="AJ583" s="62" t="s">
        <v>216</v>
      </c>
      <c r="AK583" s="62" t="s">
        <v>216</v>
      </c>
      <c r="AL583" s="62" t="s">
        <v>216</v>
      </c>
      <c r="AM583" s="62" t="s">
        <v>216</v>
      </c>
      <c r="AN583" s="62" t="s">
        <v>216</v>
      </c>
      <c r="AO583" s="63" t="s">
        <v>216</v>
      </c>
    </row>
    <row r="584" spans="1:41">
      <c r="A584" s="48">
        <f t="shared" si="62"/>
        <v>582</v>
      </c>
      <c r="B584" s="49">
        <v>616</v>
      </c>
      <c r="C584" s="50">
        <f t="shared" si="63"/>
        <v>34</v>
      </c>
      <c r="D584" s="49">
        <f>COUNTIF($L$3:$L584,$L584)</f>
        <v>22</v>
      </c>
      <c r="E584" s="51">
        <v>23</v>
      </c>
      <c r="F584" s="50">
        <f t="shared" si="64"/>
        <v>1</v>
      </c>
      <c r="G584" s="52" t="s">
        <v>388</v>
      </c>
      <c r="H584" s="53" t="s">
        <v>1269</v>
      </c>
      <c r="I584" s="53" t="s">
        <v>1270</v>
      </c>
      <c r="J584" s="53" t="s">
        <v>1122</v>
      </c>
      <c r="K584" s="54">
        <v>1999</v>
      </c>
      <c r="L584" s="64" t="s">
        <v>225</v>
      </c>
      <c r="M584" s="55" t="s">
        <v>55</v>
      </c>
      <c r="N584" s="56">
        <v>3</v>
      </c>
      <c r="O584" s="57"/>
      <c r="P584" s="57" t="str">
        <f>IFERROR( VLOOKUP($G584,Liga16_1!$B:$Q,16,0), "")</f>
        <v/>
      </c>
      <c r="Q584" s="58">
        <f t="shared" ca="1" si="65"/>
        <v>326</v>
      </c>
      <c r="R584" s="59">
        <v>300</v>
      </c>
      <c r="S584" s="60" t="s">
        <v>216</v>
      </c>
      <c r="T584" s="61" t="s">
        <v>216</v>
      </c>
      <c r="U584" s="61" t="s">
        <v>216</v>
      </c>
      <c r="V584" s="61" t="s">
        <v>216</v>
      </c>
      <c r="W584" s="61" t="s">
        <v>216</v>
      </c>
      <c r="X584" s="61"/>
      <c r="Y584" s="61"/>
      <c r="Z584" s="61"/>
      <c r="AA584" s="61"/>
      <c r="AB584" s="62">
        <v>26</v>
      </c>
      <c r="AC584" s="63"/>
      <c r="AD584" s="62" t="str">
        <f ca="1" xml:space="preserve"> IF(AND(
IFERROR( COUNTIF(  INDIRECT(CONCATENATE("[CampeonatosGallegos_2017.xlsx]",AD$2,"M","!$S:$S")),  $G584), 0)=0,
IFERROR( COUNTIF(  INDIRECT(CONCATENATE("[CampeonatosGallegos_2017.xlsx]",AD$2,"M","!$V:$V")),  $G584), 0)=0,
IFERROR( COUNTIF(  INDIRECT(CONCATENATE("[CampeonatosGallegos_2017.xlsx]",AD$2,"F","!$S:$S")),  $G584), 0)=0,
IFERROR( COUNTIF(  INDIRECT(CONCATENATE("[CampeonatosGallegos_2017.xlsx]",AD$2,"F","!$V:$V")),  $G584), 0)=0
), "",
IFERROR( HLOOKUP(CONCATENATE(AD$2,"F"),#REF!,ROW($G584)-1,0),0) +
IFERROR( HLOOKUP(CONCATENATE(AD$2,"F_FF"),#REF!,ROW($G584)-1,0),0) +
IFERROR( HLOOKUP(CONCATENATE(AD$2,"M"),#REF!,ROW($G584)-1,0),0) +
IFERROR( HLOOKUP(CONCATENATE(AD$2,"M_FF"),#REF!,ROW($G584)-1,0),0)
+25)</f>
        <v/>
      </c>
      <c r="AE584" s="62" t="str">
        <f ca="1" xml:space="preserve"> IF(AND(
IFERROR( COUNTIF(  INDIRECT(CONCATENATE("[CampeonatosGallegos_2017.xlsx]",AE$2,"M","!$S:$S")),  $G584), 0)=0,
IFERROR( COUNTIF(  INDIRECT(CONCATENATE("[CampeonatosGallegos_2017.xlsx]",AE$2,"M","!$V:$V")),  $G584), 0)=0,
IFERROR( COUNTIF(  INDIRECT(CONCATENATE("[CampeonatosGallegos_2017.xlsx]",AE$2,"F","!$S:$S")),  $G584), 0)=0,
IFERROR( COUNTIF(  INDIRECT(CONCATENATE("[CampeonatosGallegos_2017.xlsx]",AE$2,"F","!$V:$V")),  $G584), 0)=0
), "",
IFERROR( HLOOKUP(CONCATENATE(AE$2,"F"),#REF!,ROW($G584)-1,0),0) +
IFERROR( HLOOKUP(CONCATENATE(AE$2,"F_FF"),#REF!,ROW($G584)-1,0),0) +
IFERROR( HLOOKUP(CONCATENATE(AE$2,"M"),#REF!,ROW($G584)-1,0),0) +
IFERROR( HLOOKUP(CONCATENATE(AE$2,"M_FF"),#REF!,ROW($G584)-1,0),0)
+25)</f>
        <v/>
      </c>
      <c r="AF584" s="67" t="str">
        <f ca="1" xml:space="preserve"> IF(AND(
IFERROR( COUNTIF(  INDIRECT(CONCATENATE("[CampeonatosGallegos_2017.xlsx]",AF$2,"M","!$S:$S")),  $G584), 0)=0,
IFERROR( COUNTIF(  INDIRECT(CONCATENATE("[CampeonatosGallegos_2017.xlsx]",AF$2,"M","!$V:$V")),  $G584), 0)=0,
IFERROR( COUNTIF(  INDIRECT(CONCATENATE("[CampeonatosGallegos_2017.xlsx]",AF$2,"F","!$S:$S")),  $G584), 0)=0,
IFERROR( COUNTIF(  INDIRECT(CONCATENATE("[CampeonatosGallegos_2017.xlsx]",AF$2,"F","!$V:$V")),  $G584), 0)=0
), "",
IFERROR( HLOOKUP(CONCATENATE(AF$2,"F"),#REF!,ROW($G584)-1,0),0) +
IFERROR( HLOOKUP(CONCATENATE(AF$2,"F_FF"),#REF!,ROW($G584)-1,0),0) +
IFERROR( HLOOKUP(CONCATENATE(AF$2,"M"),#REF!,ROW($G584)-1,0),0) +
IFERROR( HLOOKUP(CONCATENATE(AF$2,"M_FF"),#REF!,ROW($G584)-1,0),0)
+25)</f>
        <v/>
      </c>
      <c r="AG584" s="62" t="str">
        <f ca="1" xml:space="preserve"> IF(AND(
IFERROR( COUNTIF(  INDIRECT(CONCATENATE("[CampeonatosGallegos_2017.xlsx]",AG$2,"M","!$S:$S")),  $G584), 0)=0,
IFERROR( COUNTIF(  INDIRECT(CONCATENATE("[CampeonatosGallegos_2017.xlsx]",AG$2,"M","!$V:$V")),  $G584), 0)=0,
IFERROR( COUNTIF(  INDIRECT(CONCATENATE("[CampeonatosGallegos_2017.xlsx]",AG$2,"F","!$S:$S")),  $G584), 0)=0,
IFERROR( COUNTIF(  INDIRECT(CONCATENATE("[CampeonatosGallegos_2017.xlsx]",AG$2,"F","!$V:$V")),  $G584), 0)=0
), "",
IFERROR( HLOOKUP(CONCATENATE(AG$2,"F"),#REF!,ROW($G584)-1,0),0) +
IFERROR( HLOOKUP(CONCATENATE(AG$2,"F_FF"),#REF!,ROW($G584)-1,0),0) +
IFERROR( HLOOKUP(CONCATENATE(AG$2,"M"),#REF!,ROW($G584)-1,0),0) +
IFERROR( HLOOKUP(CONCATENATE(AG$2,"M_FF"),#REF!,ROW($G584)-1,0),0)
+25)</f>
        <v/>
      </c>
      <c r="AH584" s="62" t="str">
        <f ca="1" xml:space="preserve"> IF(AND(
IFERROR( COUNTIF(  INDIRECT(CONCATENATE("[CampeonatosGallegos_2017.xlsx]",AH$2,"M","!$S:$S")),  $G584), 0)=0,
IFERROR( COUNTIF(  INDIRECT(CONCATENATE("[CampeonatosGallegos_2017.xlsx]",AH$2,"M","!$V:$V")),  $G584), 0)=0,
IFERROR( COUNTIF(  INDIRECT(CONCATENATE("[CampeonatosGallegos_2017.xlsx]",AH$2,"F","!$S:$S")),  $G584), 0)=0,
IFERROR( COUNTIF(  INDIRECT(CONCATENATE("[CampeonatosGallegos_2017.xlsx]",AH$2,"F","!$V:$V")),  $G584), 0)=0
), "",
IFERROR( HLOOKUP(CONCATENATE(AH$2,"F"),#REF!,ROW($G584)-1,0),0) +
IFERROR( HLOOKUP(CONCATENATE(AH$2,"F_FF"),#REF!,ROW($G584)-1,0),0) +
IFERROR( HLOOKUP(CONCATENATE(AH$2,"M"),#REF!,ROW($G584)-1,0),0) +
IFERROR( HLOOKUP(CONCATENATE(AH$2,"M_FF"),#REF!,ROW($G584)-1,0),0)
+25)</f>
        <v/>
      </c>
      <c r="AI584" s="62" t="str">
        <f ca="1" xml:space="preserve"> IF(AND(
IFERROR( COUNTIF(  INDIRECT(CONCATENATE("[CampeonatosGallegos_2017.xlsx]",AI$2,"M","!$S:$S")),  $G584), 0)=0,
IFERROR( COUNTIF(  INDIRECT(CONCATENATE("[CampeonatosGallegos_2017.xlsx]",AI$2,"M","!$V:$V")),  $G584), 0)=0,
IFERROR( COUNTIF(  INDIRECT(CONCATENATE("[CampeonatosGallegos_2017.xlsx]",AI$2,"F","!$S:$S")),  $G584), 0)=0,
IFERROR( COUNTIF(  INDIRECT(CONCATENATE("[CampeonatosGallegos_2017.xlsx]",AI$2,"F","!$V:$V")),  $G584), 0)=0
), "",
IFERROR( HLOOKUP(CONCATENATE(AI$2,"F"),#REF!,ROW($G584)-1,0),0) +
IFERROR( HLOOKUP(CONCATENATE(AI$2,"F_FF"),#REF!,ROW($G584)-1,0),0) +
IFERROR( HLOOKUP(CONCATENATE(AI$2,"M"),#REF!,ROW($G584)-1,0),0) +
IFERROR( HLOOKUP(CONCATENATE(AI$2,"M_FF"),#REF!,ROW($G584)-1,0),0)
+25)</f>
        <v/>
      </c>
      <c r="AJ584" s="62" t="str">
        <f ca="1" xml:space="preserve"> IF(AND(
IFERROR( COUNTIF(  INDIRECT(CONCATENATE("[CampeonatosGallegos_2017.xlsx]",AJ$2,"M","!$S:$S")),  $G584), 0)=0,
IFERROR( COUNTIF(  INDIRECT(CONCATENATE("[CampeonatosGallegos_2017.xlsx]",AJ$2,"M","!$V:$V")),  $G584), 0)=0,
IFERROR( COUNTIF(  INDIRECT(CONCATENATE("[CampeonatosGallegos_2017.xlsx]",AJ$2,"F","!$S:$S")),  $G584), 0)=0,
IFERROR( COUNTIF(  INDIRECT(CONCATENATE("[CampeonatosGallegos_2017.xlsx]",AJ$2,"F","!$V:$V")),  $G584), 0)=0
), "",
IFERROR( HLOOKUP(CONCATENATE(AJ$2,"F"),#REF!,ROW($G584)-1,0),0) +
IFERROR( HLOOKUP(CONCATENATE(AJ$2,"F_FF"),#REF!,ROW($G584)-1,0),0) +
IFERROR( HLOOKUP(CONCATENATE(AJ$2,"M"),#REF!,ROW($G584)-1,0),0) +
IFERROR( HLOOKUP(CONCATENATE(AJ$2,"M_FF"),#REF!,ROW($G584)-1,0),0)
+25)</f>
        <v/>
      </c>
      <c r="AK584" s="62" t="str">
        <f ca="1" xml:space="preserve"> IF(AND(
IFERROR( COUNTIF(  INDIRECT(CONCATENATE("[CampeonatosGallegos_2017.xlsx]",AK$2,"M","!$S:$S")),  $G584), 0)=0,
IFERROR( COUNTIF(  INDIRECT(CONCATENATE("[CampeonatosGallegos_2017.xlsx]",AK$2,"M","!$V:$V")),  $G584), 0)=0,
IFERROR( COUNTIF(  INDIRECT(CONCATENATE("[CampeonatosGallegos_2017.xlsx]",AK$2,"F","!$S:$S")),  $G584), 0)=0,
IFERROR( COUNTIF(  INDIRECT(CONCATENATE("[CampeonatosGallegos_2017.xlsx]",AK$2,"F","!$V:$V")),  $G584), 0)=0
), "",
IFERROR( HLOOKUP(CONCATENATE(AK$2,"F"),#REF!,ROW($G584)-1,0),0) +
IFERROR( HLOOKUP(CONCATENATE(AK$2,"F_FF"),#REF!,ROW($G584)-1,0),0) +
IFERROR( HLOOKUP(CONCATENATE(AK$2,"M"),#REF!,ROW($G584)-1,0),0) +
IFERROR( HLOOKUP(CONCATENATE(AK$2,"M_FF"),#REF!,ROW($G584)-1,0),0)
+25)</f>
        <v/>
      </c>
      <c r="AL584" s="62" t="str">
        <f ca="1" xml:space="preserve"> IF(AND(
IFERROR( COUNTIF(  INDIRECT(CONCATENATE("[CampeonatosGallegos_2017.xlsx]",AL$2,"M","!$S:$S")),  $G584), 0)=0,
IFERROR( COUNTIF(  INDIRECT(CONCATENATE("[CampeonatosGallegos_2017.xlsx]",AL$2,"M","!$V:$V")),  $G584), 0)=0,
IFERROR( COUNTIF(  INDIRECT(CONCATENATE("[CampeonatosGallegos_2017.xlsx]",AL$2,"F","!$S:$S")),  $G584), 0)=0,
IFERROR( COUNTIF(  INDIRECT(CONCATENATE("[CampeonatosGallegos_2017.xlsx]",AL$2,"F","!$V:$V")),  $G584), 0)=0
), "",
IFERROR( HLOOKUP(CONCATENATE(AL$2,"F"),#REF!,ROW($G584)-1,0),0) +
IFERROR( HLOOKUP(CONCATENATE(AL$2,"F_FF"),#REF!,ROW($G584)-1,0),0) +
IFERROR( HLOOKUP(CONCATENATE(AL$2,"M"),#REF!,ROW($G584)-1,0),0) +
IFERROR( HLOOKUP(CONCATENATE(AL$2,"M_FF"),#REF!,ROW($G584)-1,0),0)
+25)</f>
        <v/>
      </c>
      <c r="AM584" s="62" t="str">
        <f ca="1" xml:space="preserve"> IF(AND(
IFERROR( COUNTIF(  INDIRECT(CONCATENATE("[CampeonatosGallegos_2017.xlsx]",AM$2,"M","!$S:$S")),  $G584), 0)=0,
IFERROR( COUNTIF(  INDIRECT(CONCATENATE("[CampeonatosGallegos_2017.xlsx]",AM$2,"M","!$V:$V")),  $G584), 0)=0,
IFERROR( COUNTIF(  INDIRECT(CONCATENATE("[CampeonatosGallegos_2017.xlsx]",AM$2,"F","!$S:$S")),  $G584), 0)=0,
IFERROR( COUNTIF(  INDIRECT(CONCATENATE("[CampeonatosGallegos_2017.xlsx]",AM$2,"F","!$V:$V")),  $G584), 0)=0
), "",
IFERROR( HLOOKUP(CONCATENATE(AM$2,"F"),#REF!,ROW($G584)-1,0),0) +
IFERROR( HLOOKUP(CONCATENATE(AM$2,"F_FF"),#REF!,ROW($G584)-1,0),0) +
IFERROR( HLOOKUP(CONCATENATE(AM$2,"M"),#REF!,ROW($G584)-1,0),0) +
IFERROR( HLOOKUP(CONCATENATE(AM$2,"M_FF"),#REF!,ROW($G584)-1,0),0)
+25)</f>
        <v/>
      </c>
      <c r="AN584" s="62" t="str">
        <f ca="1" xml:space="preserve"> IF(AND(
IFERROR( COUNTIF(  INDIRECT(CONCATENATE("[CampeonatosGallegos_2017.xlsx]",AN$2,"M","!$S:$S")),  $G584), 0)=0,
IFERROR( COUNTIF(  INDIRECT(CONCATENATE("[CampeonatosGallegos_2017.xlsx]",AN$2,"M","!$V:$V")),  $G584), 0)=0,
IFERROR( COUNTIF(  INDIRECT(CONCATENATE("[CampeonatosGallegos_2017.xlsx]",AN$2,"F","!$S:$S")),  $G584), 0)=0,
IFERROR( COUNTIF(  INDIRECT(CONCATENATE("[CampeonatosGallegos_2017.xlsx]",AN$2,"F","!$V:$V")),  $G584), 0)=0
), "",
IFERROR( HLOOKUP(CONCATENATE(AN$2,"F"),#REF!,ROW($G584)-1,0),0) +
IFERROR( HLOOKUP(CONCATENATE(AN$2,"F_FF"),#REF!,ROW($G584)-1,0),0) +
IFERROR( HLOOKUP(CONCATENATE(AN$2,"M"),#REF!,ROW($G584)-1,0),0) +
IFERROR( HLOOKUP(CONCATENATE(AN$2,"M_FF"),#REF!,ROW($G584)-1,0),0)
+25)</f>
        <v/>
      </c>
      <c r="AO584" s="63" t="str">
        <f ca="1" xml:space="preserve"> IF(AND(
IFERROR( COUNTIF(  INDIRECT(CONCATENATE("[CampeonatosGallegos_2017.xlsx]",AO$2,"M","!$S:$S")),  $G584), 0)=0,
IFERROR( COUNTIF(  INDIRECT(CONCATENATE("[CampeonatosGallegos_2017.xlsx]",AO$2,"M","!$V:$V")),  $G584), 0)=0,
IFERROR( COUNTIF(  INDIRECT(CONCATENATE("[CampeonatosGallegos_2017.xlsx]",AO$2,"F","!$S:$S")),  $G584), 0)=0,
IFERROR( COUNTIF(  INDIRECT(CONCATENATE("[CampeonatosGallegos_2017.xlsx]",AO$2,"F","!$V:$V")),  $G584), 0)=0
), "",
IFERROR( HLOOKUP(CONCATENATE(AO$2,"F"),#REF!,ROW($G584)-1,0),0) +
IFERROR( HLOOKUP(CONCATENATE(AO$2,"F_FF"),#REF!,ROW($G584)-1,0),0) +
IFERROR( HLOOKUP(CONCATENATE(AO$2,"M"),#REF!,ROW($G584)-1,0),0) +
IFERROR( HLOOKUP(CONCATENATE(AO$2,"M_FF"),#REF!,ROW($G584)-1,0),0)
+25)</f>
        <v/>
      </c>
    </row>
    <row r="585" spans="1:41">
      <c r="A585" s="48">
        <f t="shared" si="62"/>
        <v>583</v>
      </c>
      <c r="B585" s="49">
        <v>557</v>
      </c>
      <c r="C585" s="50">
        <f t="shared" si="63"/>
        <v>-26</v>
      </c>
      <c r="D585" s="49">
        <f>COUNTIF($L$3:$L585,$L585)</f>
        <v>100</v>
      </c>
      <c r="E585" s="51">
        <v>96</v>
      </c>
      <c r="F585" s="50">
        <f t="shared" si="64"/>
        <v>-4</v>
      </c>
      <c r="G585" s="52" t="s">
        <v>430</v>
      </c>
      <c r="H585" s="53" t="s">
        <v>1271</v>
      </c>
      <c r="I585" s="53" t="s">
        <v>1194</v>
      </c>
      <c r="J585" s="53" t="s">
        <v>1122</v>
      </c>
      <c r="K585" s="54">
        <v>1978</v>
      </c>
      <c r="L585" s="64" t="s">
        <v>230</v>
      </c>
      <c r="M585" s="55" t="s">
        <v>52</v>
      </c>
      <c r="N585" s="56">
        <v>3</v>
      </c>
      <c r="O585" s="57"/>
      <c r="P585" s="57" t="str">
        <f>IFERROR( VLOOKUP($G585,Liga16_1!$B:$Q,16,0), "")</f>
        <v/>
      </c>
      <c r="Q585" s="58">
        <f t="shared" ca="1" si="65"/>
        <v>324</v>
      </c>
      <c r="R585" s="59">
        <v>350</v>
      </c>
      <c r="S585" s="60" t="s">
        <v>216</v>
      </c>
      <c r="T585" s="61" t="s">
        <v>216</v>
      </c>
      <c r="U585" s="61" t="s">
        <v>216</v>
      </c>
      <c r="V585" s="61" t="s">
        <v>216</v>
      </c>
      <c r="W585" s="61" t="s">
        <v>216</v>
      </c>
      <c r="X585" s="61"/>
      <c r="Y585" s="61"/>
      <c r="Z585" s="61"/>
      <c r="AA585" s="61"/>
      <c r="AB585" s="62">
        <v>-26</v>
      </c>
      <c r="AC585" s="63"/>
      <c r="AD585" s="62" t="str">
        <f ca="1" xml:space="preserve"> IF(AND(
IFERROR( COUNTIF(  INDIRECT(CONCATENATE("[CampeonatosGallegos_2017.xlsx]",AD$2,"M","!$S:$S")),  $G585), 0)=0,
IFERROR( COUNTIF(  INDIRECT(CONCATENATE("[CampeonatosGallegos_2017.xlsx]",AD$2,"M","!$V:$V")),  $G585), 0)=0,
IFERROR( COUNTIF(  INDIRECT(CONCATENATE("[CampeonatosGallegos_2017.xlsx]",AD$2,"F","!$S:$S")),  $G585), 0)=0,
IFERROR( COUNTIF(  INDIRECT(CONCATENATE("[CampeonatosGallegos_2017.xlsx]",AD$2,"F","!$V:$V")),  $G585), 0)=0
), "",
IFERROR( HLOOKUP(CONCATENATE(AD$2,"F"),#REF!,ROW($G585)-1,0),0) +
IFERROR( HLOOKUP(CONCATENATE(AD$2,"F_FF"),#REF!,ROW($G585)-1,0),0) +
IFERROR( HLOOKUP(CONCATENATE(AD$2,"M"),#REF!,ROW($G585)-1,0),0) +
IFERROR( HLOOKUP(CONCATENATE(AD$2,"M_FF"),#REF!,ROW($G585)-1,0),0)
+25)</f>
        <v/>
      </c>
      <c r="AE585" s="62" t="str">
        <f ca="1" xml:space="preserve"> IF(AND(
IFERROR( COUNTIF(  INDIRECT(CONCATENATE("[CampeonatosGallegos_2017.xlsx]",AE$2,"M","!$S:$S")),  $G585), 0)=0,
IFERROR( COUNTIF(  INDIRECT(CONCATENATE("[CampeonatosGallegos_2017.xlsx]",AE$2,"M","!$V:$V")),  $G585), 0)=0,
IFERROR( COUNTIF(  INDIRECT(CONCATENATE("[CampeonatosGallegos_2017.xlsx]",AE$2,"F","!$S:$S")),  $G585), 0)=0,
IFERROR( COUNTIF(  INDIRECT(CONCATENATE("[CampeonatosGallegos_2017.xlsx]",AE$2,"F","!$V:$V")),  $G585), 0)=0
), "",
IFERROR( HLOOKUP(CONCATENATE(AE$2,"F"),#REF!,ROW($G585)-1,0),0) +
IFERROR( HLOOKUP(CONCATENATE(AE$2,"F_FF"),#REF!,ROW($G585)-1,0),0) +
IFERROR( HLOOKUP(CONCATENATE(AE$2,"M"),#REF!,ROW($G585)-1,0),0) +
IFERROR( HLOOKUP(CONCATENATE(AE$2,"M_FF"),#REF!,ROW($G585)-1,0),0)
+25)</f>
        <v/>
      </c>
      <c r="AF585" s="67" t="str">
        <f ca="1" xml:space="preserve"> IF(AND(
IFERROR( COUNTIF(  INDIRECT(CONCATENATE("[CampeonatosGallegos_2017.xlsx]",AF$2,"M","!$S:$S")),  $G585), 0)=0,
IFERROR( COUNTIF(  INDIRECT(CONCATENATE("[CampeonatosGallegos_2017.xlsx]",AF$2,"M","!$V:$V")),  $G585), 0)=0,
IFERROR( COUNTIF(  INDIRECT(CONCATENATE("[CampeonatosGallegos_2017.xlsx]",AF$2,"F","!$S:$S")),  $G585), 0)=0,
IFERROR( COUNTIF(  INDIRECT(CONCATENATE("[CampeonatosGallegos_2017.xlsx]",AF$2,"F","!$V:$V")),  $G585), 0)=0
), "",
IFERROR( HLOOKUP(CONCATENATE(AF$2,"F"),#REF!,ROW($G585)-1,0),0) +
IFERROR( HLOOKUP(CONCATENATE(AF$2,"F_FF"),#REF!,ROW($G585)-1,0),0) +
IFERROR( HLOOKUP(CONCATENATE(AF$2,"M"),#REF!,ROW($G585)-1,0),0) +
IFERROR( HLOOKUP(CONCATENATE(AF$2,"M_FF"),#REF!,ROW($G585)-1,0),0)
+25)</f>
        <v/>
      </c>
      <c r="AG585" s="62" t="str">
        <f ca="1" xml:space="preserve"> IF(AND(
IFERROR( COUNTIF(  INDIRECT(CONCATENATE("[CampeonatosGallegos_2017.xlsx]",AG$2,"M","!$S:$S")),  $G585), 0)=0,
IFERROR( COUNTIF(  INDIRECT(CONCATENATE("[CampeonatosGallegos_2017.xlsx]",AG$2,"M","!$V:$V")),  $G585), 0)=0,
IFERROR( COUNTIF(  INDIRECT(CONCATENATE("[CampeonatosGallegos_2017.xlsx]",AG$2,"F","!$S:$S")),  $G585), 0)=0,
IFERROR( COUNTIF(  INDIRECT(CONCATENATE("[CampeonatosGallegos_2017.xlsx]",AG$2,"F","!$V:$V")),  $G585), 0)=0
), "",
IFERROR( HLOOKUP(CONCATENATE(AG$2,"F"),#REF!,ROW($G585)-1,0),0) +
IFERROR( HLOOKUP(CONCATENATE(AG$2,"F_FF"),#REF!,ROW($G585)-1,0),0) +
IFERROR( HLOOKUP(CONCATENATE(AG$2,"M"),#REF!,ROW($G585)-1,0),0) +
IFERROR( HLOOKUP(CONCATENATE(AG$2,"M_FF"),#REF!,ROW($G585)-1,0),0)
+25)</f>
        <v/>
      </c>
      <c r="AH585" s="62" t="str">
        <f ca="1" xml:space="preserve"> IF(AND(
IFERROR( COUNTIF(  INDIRECT(CONCATENATE("[CampeonatosGallegos_2017.xlsx]",AH$2,"M","!$S:$S")),  $G585), 0)=0,
IFERROR( COUNTIF(  INDIRECT(CONCATENATE("[CampeonatosGallegos_2017.xlsx]",AH$2,"M","!$V:$V")),  $G585), 0)=0,
IFERROR( COUNTIF(  INDIRECT(CONCATENATE("[CampeonatosGallegos_2017.xlsx]",AH$2,"F","!$S:$S")),  $G585), 0)=0,
IFERROR( COUNTIF(  INDIRECT(CONCATENATE("[CampeonatosGallegos_2017.xlsx]",AH$2,"F","!$V:$V")),  $G585), 0)=0
), "",
IFERROR( HLOOKUP(CONCATENATE(AH$2,"F"),#REF!,ROW($G585)-1,0),0) +
IFERROR( HLOOKUP(CONCATENATE(AH$2,"F_FF"),#REF!,ROW($G585)-1,0),0) +
IFERROR( HLOOKUP(CONCATENATE(AH$2,"M"),#REF!,ROW($G585)-1,0),0) +
IFERROR( HLOOKUP(CONCATENATE(AH$2,"M_FF"),#REF!,ROW($G585)-1,0),0)
+25)</f>
        <v/>
      </c>
      <c r="AI585" s="62" t="str">
        <f ca="1" xml:space="preserve"> IF(AND(
IFERROR( COUNTIF(  INDIRECT(CONCATENATE("[CampeonatosGallegos_2017.xlsx]",AI$2,"M","!$S:$S")),  $G585), 0)=0,
IFERROR( COUNTIF(  INDIRECT(CONCATENATE("[CampeonatosGallegos_2017.xlsx]",AI$2,"M","!$V:$V")),  $G585), 0)=0,
IFERROR( COUNTIF(  INDIRECT(CONCATENATE("[CampeonatosGallegos_2017.xlsx]",AI$2,"F","!$S:$S")),  $G585), 0)=0,
IFERROR( COUNTIF(  INDIRECT(CONCATENATE("[CampeonatosGallegos_2017.xlsx]",AI$2,"F","!$V:$V")),  $G585), 0)=0
), "",
IFERROR( HLOOKUP(CONCATENATE(AI$2,"F"),#REF!,ROW($G585)-1,0),0) +
IFERROR( HLOOKUP(CONCATENATE(AI$2,"F_FF"),#REF!,ROW($G585)-1,0),0) +
IFERROR( HLOOKUP(CONCATENATE(AI$2,"M"),#REF!,ROW($G585)-1,0),0) +
IFERROR( HLOOKUP(CONCATENATE(AI$2,"M_FF"),#REF!,ROW($G585)-1,0),0)
+25)</f>
        <v/>
      </c>
      <c r="AJ585" s="62" t="str">
        <f ca="1" xml:space="preserve"> IF(AND(
IFERROR( COUNTIF(  INDIRECT(CONCATENATE("[CampeonatosGallegos_2017.xlsx]",AJ$2,"M","!$S:$S")),  $G585), 0)=0,
IFERROR( COUNTIF(  INDIRECT(CONCATENATE("[CampeonatosGallegos_2017.xlsx]",AJ$2,"M","!$V:$V")),  $G585), 0)=0,
IFERROR( COUNTIF(  INDIRECT(CONCATENATE("[CampeonatosGallegos_2017.xlsx]",AJ$2,"F","!$S:$S")),  $G585), 0)=0,
IFERROR( COUNTIF(  INDIRECT(CONCATENATE("[CampeonatosGallegos_2017.xlsx]",AJ$2,"F","!$V:$V")),  $G585), 0)=0
), "",
IFERROR( HLOOKUP(CONCATENATE(AJ$2,"F"),#REF!,ROW($G585)-1,0),0) +
IFERROR( HLOOKUP(CONCATENATE(AJ$2,"F_FF"),#REF!,ROW($G585)-1,0),0) +
IFERROR( HLOOKUP(CONCATENATE(AJ$2,"M"),#REF!,ROW($G585)-1,0),0) +
IFERROR( HLOOKUP(CONCATENATE(AJ$2,"M_FF"),#REF!,ROW($G585)-1,0),0)
+25)</f>
        <v/>
      </c>
      <c r="AK585" s="62" t="str">
        <f ca="1" xml:space="preserve"> IF(AND(
IFERROR( COUNTIF(  INDIRECT(CONCATENATE("[CampeonatosGallegos_2017.xlsx]",AK$2,"M","!$S:$S")),  $G585), 0)=0,
IFERROR( COUNTIF(  INDIRECT(CONCATENATE("[CampeonatosGallegos_2017.xlsx]",AK$2,"M","!$V:$V")),  $G585), 0)=0,
IFERROR( COUNTIF(  INDIRECT(CONCATENATE("[CampeonatosGallegos_2017.xlsx]",AK$2,"F","!$S:$S")),  $G585), 0)=0,
IFERROR( COUNTIF(  INDIRECT(CONCATENATE("[CampeonatosGallegos_2017.xlsx]",AK$2,"F","!$V:$V")),  $G585), 0)=0
), "",
IFERROR( HLOOKUP(CONCATENATE(AK$2,"F"),#REF!,ROW($G585)-1,0),0) +
IFERROR( HLOOKUP(CONCATENATE(AK$2,"F_FF"),#REF!,ROW($G585)-1,0),0) +
IFERROR( HLOOKUP(CONCATENATE(AK$2,"M"),#REF!,ROW($G585)-1,0),0) +
IFERROR( HLOOKUP(CONCATENATE(AK$2,"M_FF"),#REF!,ROW($G585)-1,0),0)
+25)</f>
        <v/>
      </c>
      <c r="AL585" s="62" t="str">
        <f ca="1" xml:space="preserve"> IF(AND(
IFERROR( COUNTIF(  INDIRECT(CONCATENATE("[CampeonatosGallegos_2017.xlsx]",AL$2,"M","!$S:$S")),  $G585), 0)=0,
IFERROR( COUNTIF(  INDIRECT(CONCATENATE("[CampeonatosGallegos_2017.xlsx]",AL$2,"M","!$V:$V")),  $G585), 0)=0,
IFERROR( COUNTIF(  INDIRECT(CONCATENATE("[CampeonatosGallegos_2017.xlsx]",AL$2,"F","!$S:$S")),  $G585), 0)=0,
IFERROR( COUNTIF(  INDIRECT(CONCATENATE("[CampeonatosGallegos_2017.xlsx]",AL$2,"F","!$V:$V")),  $G585), 0)=0
), "",
IFERROR( HLOOKUP(CONCATENATE(AL$2,"F"),#REF!,ROW($G585)-1,0),0) +
IFERROR( HLOOKUP(CONCATENATE(AL$2,"F_FF"),#REF!,ROW($G585)-1,0),0) +
IFERROR( HLOOKUP(CONCATENATE(AL$2,"M"),#REF!,ROW($G585)-1,0),0) +
IFERROR( HLOOKUP(CONCATENATE(AL$2,"M_FF"),#REF!,ROW($G585)-1,0),0)
+25)</f>
        <v/>
      </c>
      <c r="AM585" s="62" t="str">
        <f ca="1" xml:space="preserve"> IF(AND(
IFERROR( COUNTIF(  INDIRECT(CONCATENATE("[CampeonatosGallegos_2017.xlsx]",AM$2,"M","!$S:$S")),  $G585), 0)=0,
IFERROR( COUNTIF(  INDIRECT(CONCATENATE("[CampeonatosGallegos_2017.xlsx]",AM$2,"M","!$V:$V")),  $G585), 0)=0,
IFERROR( COUNTIF(  INDIRECT(CONCATENATE("[CampeonatosGallegos_2017.xlsx]",AM$2,"F","!$S:$S")),  $G585), 0)=0,
IFERROR( COUNTIF(  INDIRECT(CONCATENATE("[CampeonatosGallegos_2017.xlsx]",AM$2,"F","!$V:$V")),  $G585), 0)=0
), "",
IFERROR( HLOOKUP(CONCATENATE(AM$2,"F"),#REF!,ROW($G585)-1,0),0) +
IFERROR( HLOOKUP(CONCATENATE(AM$2,"F_FF"),#REF!,ROW($G585)-1,0),0) +
IFERROR( HLOOKUP(CONCATENATE(AM$2,"M"),#REF!,ROW($G585)-1,0),0) +
IFERROR( HLOOKUP(CONCATENATE(AM$2,"M_FF"),#REF!,ROW($G585)-1,0),0)
+25)</f>
        <v/>
      </c>
      <c r="AN585" s="62" t="str">
        <f ca="1" xml:space="preserve"> IF(AND(
IFERROR( COUNTIF(  INDIRECT(CONCATENATE("[CampeonatosGallegos_2017.xlsx]",AN$2,"M","!$S:$S")),  $G585), 0)=0,
IFERROR( COUNTIF(  INDIRECT(CONCATENATE("[CampeonatosGallegos_2017.xlsx]",AN$2,"M","!$V:$V")),  $G585), 0)=0,
IFERROR( COUNTIF(  INDIRECT(CONCATENATE("[CampeonatosGallegos_2017.xlsx]",AN$2,"F","!$S:$S")),  $G585), 0)=0,
IFERROR( COUNTIF(  INDIRECT(CONCATENATE("[CampeonatosGallegos_2017.xlsx]",AN$2,"F","!$V:$V")),  $G585), 0)=0
), "",
IFERROR( HLOOKUP(CONCATENATE(AN$2,"F"),#REF!,ROW($G585)-1,0),0) +
IFERROR( HLOOKUP(CONCATENATE(AN$2,"F_FF"),#REF!,ROW($G585)-1,0),0) +
IFERROR( HLOOKUP(CONCATENATE(AN$2,"M"),#REF!,ROW($G585)-1,0),0) +
IFERROR( HLOOKUP(CONCATENATE(AN$2,"M_FF"),#REF!,ROW($G585)-1,0),0)
+25)</f>
        <v/>
      </c>
      <c r="AO585" s="63" t="str">
        <f ca="1" xml:space="preserve"> IF(AND(
IFERROR( COUNTIF(  INDIRECT(CONCATENATE("[CampeonatosGallegos_2017.xlsx]",AO$2,"M","!$S:$S")),  $G585), 0)=0,
IFERROR( COUNTIF(  INDIRECT(CONCATENATE("[CampeonatosGallegos_2017.xlsx]",AO$2,"M","!$V:$V")),  $G585), 0)=0,
IFERROR( COUNTIF(  INDIRECT(CONCATENATE("[CampeonatosGallegos_2017.xlsx]",AO$2,"F","!$S:$S")),  $G585), 0)=0,
IFERROR( COUNTIF(  INDIRECT(CONCATENATE("[CampeonatosGallegos_2017.xlsx]",AO$2,"F","!$V:$V")),  $G585), 0)=0
), "",
IFERROR( HLOOKUP(CONCATENATE(AO$2,"F"),#REF!,ROW($G585)-1,0),0) +
IFERROR( HLOOKUP(CONCATENATE(AO$2,"F_FF"),#REF!,ROW($G585)-1,0),0) +
IFERROR( HLOOKUP(CONCATENATE(AO$2,"M"),#REF!,ROW($G585)-1,0),0) +
IFERROR( HLOOKUP(CONCATENATE(AO$2,"M_FF"),#REF!,ROW($G585)-1,0),0)
+25)</f>
        <v/>
      </c>
    </row>
    <row r="586" spans="1:41">
      <c r="A586" s="48">
        <f t="shared" si="62"/>
        <v>584</v>
      </c>
      <c r="B586" s="49">
        <v>584</v>
      </c>
      <c r="C586" s="50" t="str">
        <f t="shared" si="63"/>
        <v>=</v>
      </c>
      <c r="D586" s="49">
        <f>COUNTIF($L$3:$L586,$L586)</f>
        <v>79</v>
      </c>
      <c r="E586" s="51">
        <v>79</v>
      </c>
      <c r="F586" s="50" t="str">
        <f t="shared" si="64"/>
        <v>=</v>
      </c>
      <c r="G586" s="52">
        <v>18720</v>
      </c>
      <c r="H586" s="53" t="s">
        <v>1272</v>
      </c>
      <c r="I586" s="53" t="s">
        <v>1130</v>
      </c>
      <c r="J586" s="53" t="s">
        <v>1107</v>
      </c>
      <c r="K586" s="54">
        <v>1958</v>
      </c>
      <c r="L586" s="64" t="s">
        <v>234</v>
      </c>
      <c r="M586" s="55" t="s">
        <v>52</v>
      </c>
      <c r="N586" s="56">
        <v>3</v>
      </c>
      <c r="O586" s="57">
        <v>323</v>
      </c>
      <c r="P586" s="57" t="str">
        <f>IFERROR( VLOOKUP($G586,Liga16_1!$B:$Q,16,0), "")</f>
        <v/>
      </c>
      <c r="Q586" s="58">
        <f t="shared" si="65"/>
        <v>323</v>
      </c>
      <c r="R586" s="59">
        <f>AVERAGE(O586:P586)</f>
        <v>323</v>
      </c>
      <c r="S586" s="60">
        <v>-43</v>
      </c>
      <c r="T586" s="61" t="s">
        <v>216</v>
      </c>
      <c r="U586" s="61" t="s">
        <v>216</v>
      </c>
      <c r="V586" s="61" t="s">
        <v>216</v>
      </c>
      <c r="W586" s="61" t="s">
        <v>216</v>
      </c>
      <c r="X586" s="61" t="s">
        <v>216</v>
      </c>
      <c r="Y586" s="61" t="s">
        <v>216</v>
      </c>
      <c r="Z586" s="61" t="s">
        <v>216</v>
      </c>
      <c r="AA586" s="61" t="s">
        <v>216</v>
      </c>
      <c r="AB586" s="62" t="s">
        <v>216</v>
      </c>
      <c r="AC586" s="63"/>
      <c r="AD586" s="62" t="s">
        <v>216</v>
      </c>
      <c r="AE586" s="62" t="s">
        <v>216</v>
      </c>
      <c r="AF586" s="67" t="s">
        <v>216</v>
      </c>
      <c r="AG586" s="62" t="s">
        <v>216</v>
      </c>
      <c r="AH586" s="62" t="s">
        <v>216</v>
      </c>
      <c r="AI586" s="62" t="s">
        <v>216</v>
      </c>
      <c r="AJ586" s="62" t="s">
        <v>216</v>
      </c>
      <c r="AK586" s="62" t="s">
        <v>216</v>
      </c>
      <c r="AL586" s="62" t="s">
        <v>216</v>
      </c>
      <c r="AM586" s="62" t="s">
        <v>216</v>
      </c>
      <c r="AN586" s="62" t="s">
        <v>216</v>
      </c>
      <c r="AO586" s="63" t="s">
        <v>216</v>
      </c>
    </row>
    <row r="587" spans="1:41">
      <c r="A587" s="48">
        <f t="shared" si="62"/>
        <v>585</v>
      </c>
      <c r="B587" s="49">
        <v>619</v>
      </c>
      <c r="C587" s="50">
        <f t="shared" si="63"/>
        <v>34</v>
      </c>
      <c r="D587" s="49">
        <f>COUNTIF($L$3:$L587,$L587)</f>
        <v>20</v>
      </c>
      <c r="E587" s="51">
        <v>27</v>
      </c>
      <c r="F587" s="50">
        <f t="shared" si="64"/>
        <v>7</v>
      </c>
      <c r="G587" s="52" t="s">
        <v>400</v>
      </c>
      <c r="H587" s="53" t="s">
        <v>1273</v>
      </c>
      <c r="I587" s="53" t="s">
        <v>1194</v>
      </c>
      <c r="J587" s="53" t="s">
        <v>1122</v>
      </c>
      <c r="K587" s="54">
        <v>2004</v>
      </c>
      <c r="L587" s="64" t="s">
        <v>222</v>
      </c>
      <c r="M587" s="55" t="s">
        <v>52</v>
      </c>
      <c r="N587" s="56">
        <v>3</v>
      </c>
      <c r="O587" s="57"/>
      <c r="P587" s="57" t="str">
        <f>IFERROR( VLOOKUP($G587,Liga16_1!$B:$Q,16,0), "")</f>
        <v/>
      </c>
      <c r="Q587" s="58">
        <f t="shared" ca="1" si="65"/>
        <v>323</v>
      </c>
      <c r="R587" s="59">
        <v>300</v>
      </c>
      <c r="S587" s="60" t="s">
        <v>216</v>
      </c>
      <c r="T587" s="61" t="s">
        <v>216</v>
      </c>
      <c r="U587" s="61" t="s">
        <v>216</v>
      </c>
      <c r="V587" s="61" t="s">
        <v>216</v>
      </c>
      <c r="W587" s="61" t="s">
        <v>216</v>
      </c>
      <c r="X587" s="61"/>
      <c r="Y587" s="61"/>
      <c r="Z587" s="61"/>
      <c r="AA587" s="61"/>
      <c r="AB587" s="62">
        <v>23</v>
      </c>
      <c r="AC587" s="63"/>
      <c r="AD587" s="62" t="str">
        <f ca="1" xml:space="preserve"> IF(AND(
IFERROR( COUNTIF(  INDIRECT(CONCATENATE("[CampeonatosGallegos_2017.xlsx]",AD$2,"M","!$S:$S")),  $G587), 0)=0,
IFERROR( COUNTIF(  INDIRECT(CONCATENATE("[CampeonatosGallegos_2017.xlsx]",AD$2,"M","!$V:$V")),  $G587), 0)=0,
IFERROR( COUNTIF(  INDIRECT(CONCATENATE("[CampeonatosGallegos_2017.xlsx]",AD$2,"F","!$S:$S")),  $G587), 0)=0,
IFERROR( COUNTIF(  INDIRECT(CONCATENATE("[CampeonatosGallegos_2017.xlsx]",AD$2,"F","!$V:$V")),  $G587), 0)=0
), "",
IFERROR( HLOOKUP(CONCATENATE(AD$2,"F"),#REF!,ROW($G587)-1,0),0) +
IFERROR( HLOOKUP(CONCATENATE(AD$2,"F_FF"),#REF!,ROW($G587)-1,0),0) +
IFERROR( HLOOKUP(CONCATENATE(AD$2,"M"),#REF!,ROW($G587)-1,0),0) +
IFERROR( HLOOKUP(CONCATENATE(AD$2,"M_FF"),#REF!,ROW($G587)-1,0),0)
+25)</f>
        <v/>
      </c>
      <c r="AE587" s="62" t="str">
        <f ca="1" xml:space="preserve"> IF(AND(
IFERROR( COUNTIF(  INDIRECT(CONCATENATE("[CampeonatosGallegos_2017.xlsx]",AE$2,"M","!$S:$S")),  $G587), 0)=0,
IFERROR( COUNTIF(  INDIRECT(CONCATENATE("[CampeonatosGallegos_2017.xlsx]",AE$2,"M","!$V:$V")),  $G587), 0)=0,
IFERROR( COUNTIF(  INDIRECT(CONCATENATE("[CampeonatosGallegos_2017.xlsx]",AE$2,"F","!$S:$S")),  $G587), 0)=0,
IFERROR( COUNTIF(  INDIRECT(CONCATENATE("[CampeonatosGallegos_2017.xlsx]",AE$2,"F","!$V:$V")),  $G587), 0)=0
), "",
IFERROR( HLOOKUP(CONCATENATE(AE$2,"F"),#REF!,ROW($G587)-1,0),0) +
IFERROR( HLOOKUP(CONCATENATE(AE$2,"F_FF"),#REF!,ROW($G587)-1,0),0) +
IFERROR( HLOOKUP(CONCATENATE(AE$2,"M"),#REF!,ROW($G587)-1,0),0) +
IFERROR( HLOOKUP(CONCATENATE(AE$2,"M_FF"),#REF!,ROW($G587)-1,0),0)
+25)</f>
        <v/>
      </c>
      <c r="AF587" s="67" t="str">
        <f ca="1" xml:space="preserve"> IF(AND(
IFERROR( COUNTIF(  INDIRECT(CONCATENATE("[CampeonatosGallegos_2017.xlsx]",AF$2,"M","!$S:$S")),  $G587), 0)=0,
IFERROR( COUNTIF(  INDIRECT(CONCATENATE("[CampeonatosGallegos_2017.xlsx]",AF$2,"M","!$V:$V")),  $G587), 0)=0,
IFERROR( COUNTIF(  INDIRECT(CONCATENATE("[CampeonatosGallegos_2017.xlsx]",AF$2,"F","!$S:$S")),  $G587), 0)=0,
IFERROR( COUNTIF(  INDIRECT(CONCATENATE("[CampeonatosGallegos_2017.xlsx]",AF$2,"F","!$V:$V")),  $G587), 0)=0
), "",
IFERROR( HLOOKUP(CONCATENATE(AF$2,"F"),#REF!,ROW($G587)-1,0),0) +
IFERROR( HLOOKUP(CONCATENATE(AF$2,"F_FF"),#REF!,ROW($G587)-1,0),0) +
IFERROR( HLOOKUP(CONCATENATE(AF$2,"M"),#REF!,ROW($G587)-1,0),0) +
IFERROR( HLOOKUP(CONCATENATE(AF$2,"M_FF"),#REF!,ROW($G587)-1,0),0)
+25)</f>
        <v/>
      </c>
      <c r="AG587" s="62" t="str">
        <f ca="1" xml:space="preserve"> IF(AND(
IFERROR( COUNTIF(  INDIRECT(CONCATENATE("[CampeonatosGallegos_2017.xlsx]",AG$2,"M","!$S:$S")),  $G587), 0)=0,
IFERROR( COUNTIF(  INDIRECT(CONCATENATE("[CampeonatosGallegos_2017.xlsx]",AG$2,"M","!$V:$V")),  $G587), 0)=0,
IFERROR( COUNTIF(  INDIRECT(CONCATENATE("[CampeonatosGallegos_2017.xlsx]",AG$2,"F","!$S:$S")),  $G587), 0)=0,
IFERROR( COUNTIF(  INDIRECT(CONCATENATE("[CampeonatosGallegos_2017.xlsx]",AG$2,"F","!$V:$V")),  $G587), 0)=0
), "",
IFERROR( HLOOKUP(CONCATENATE(AG$2,"F"),#REF!,ROW($G587)-1,0),0) +
IFERROR( HLOOKUP(CONCATENATE(AG$2,"F_FF"),#REF!,ROW($G587)-1,0),0) +
IFERROR( HLOOKUP(CONCATENATE(AG$2,"M"),#REF!,ROW($G587)-1,0),0) +
IFERROR( HLOOKUP(CONCATENATE(AG$2,"M_FF"),#REF!,ROW($G587)-1,0),0)
+25)</f>
        <v/>
      </c>
      <c r="AH587" s="62" t="str">
        <f ca="1" xml:space="preserve"> IF(AND(
IFERROR( COUNTIF(  INDIRECT(CONCATENATE("[CampeonatosGallegos_2017.xlsx]",AH$2,"M","!$S:$S")),  $G587), 0)=0,
IFERROR( COUNTIF(  INDIRECT(CONCATENATE("[CampeonatosGallegos_2017.xlsx]",AH$2,"M","!$V:$V")),  $G587), 0)=0,
IFERROR( COUNTIF(  INDIRECT(CONCATENATE("[CampeonatosGallegos_2017.xlsx]",AH$2,"F","!$S:$S")),  $G587), 0)=0,
IFERROR( COUNTIF(  INDIRECT(CONCATENATE("[CampeonatosGallegos_2017.xlsx]",AH$2,"F","!$V:$V")),  $G587), 0)=0
), "",
IFERROR( HLOOKUP(CONCATENATE(AH$2,"F"),#REF!,ROW($G587)-1,0),0) +
IFERROR( HLOOKUP(CONCATENATE(AH$2,"F_FF"),#REF!,ROW($G587)-1,0),0) +
IFERROR( HLOOKUP(CONCATENATE(AH$2,"M"),#REF!,ROW($G587)-1,0),0) +
IFERROR( HLOOKUP(CONCATENATE(AH$2,"M_FF"),#REF!,ROW($G587)-1,0),0)
+25)</f>
        <v/>
      </c>
      <c r="AI587" s="62" t="str">
        <f ca="1" xml:space="preserve"> IF(AND(
IFERROR( COUNTIF(  INDIRECT(CONCATENATE("[CampeonatosGallegos_2017.xlsx]",AI$2,"M","!$S:$S")),  $G587), 0)=0,
IFERROR( COUNTIF(  INDIRECT(CONCATENATE("[CampeonatosGallegos_2017.xlsx]",AI$2,"M","!$V:$V")),  $G587), 0)=0,
IFERROR( COUNTIF(  INDIRECT(CONCATENATE("[CampeonatosGallegos_2017.xlsx]",AI$2,"F","!$S:$S")),  $G587), 0)=0,
IFERROR( COUNTIF(  INDIRECT(CONCATENATE("[CampeonatosGallegos_2017.xlsx]",AI$2,"F","!$V:$V")),  $G587), 0)=0
), "",
IFERROR( HLOOKUP(CONCATENATE(AI$2,"F"),#REF!,ROW($G587)-1,0),0) +
IFERROR( HLOOKUP(CONCATENATE(AI$2,"F_FF"),#REF!,ROW($G587)-1,0),0) +
IFERROR( HLOOKUP(CONCATENATE(AI$2,"M"),#REF!,ROW($G587)-1,0),0) +
IFERROR( HLOOKUP(CONCATENATE(AI$2,"M_FF"),#REF!,ROW($G587)-1,0),0)
+25)</f>
        <v/>
      </c>
      <c r="AJ587" s="62" t="str">
        <f ca="1" xml:space="preserve"> IF(AND(
IFERROR( COUNTIF(  INDIRECT(CONCATENATE("[CampeonatosGallegos_2017.xlsx]",AJ$2,"M","!$S:$S")),  $G587), 0)=0,
IFERROR( COUNTIF(  INDIRECT(CONCATENATE("[CampeonatosGallegos_2017.xlsx]",AJ$2,"M","!$V:$V")),  $G587), 0)=0,
IFERROR( COUNTIF(  INDIRECT(CONCATENATE("[CampeonatosGallegos_2017.xlsx]",AJ$2,"F","!$S:$S")),  $G587), 0)=0,
IFERROR( COUNTIF(  INDIRECT(CONCATENATE("[CampeonatosGallegos_2017.xlsx]",AJ$2,"F","!$V:$V")),  $G587), 0)=0
), "",
IFERROR( HLOOKUP(CONCATENATE(AJ$2,"F"),#REF!,ROW($G587)-1,0),0) +
IFERROR( HLOOKUP(CONCATENATE(AJ$2,"F_FF"),#REF!,ROW($G587)-1,0),0) +
IFERROR( HLOOKUP(CONCATENATE(AJ$2,"M"),#REF!,ROW($G587)-1,0),0) +
IFERROR( HLOOKUP(CONCATENATE(AJ$2,"M_FF"),#REF!,ROW($G587)-1,0),0)
+25)</f>
        <v/>
      </c>
      <c r="AK587" s="62" t="str">
        <f ca="1" xml:space="preserve"> IF(AND(
IFERROR( COUNTIF(  INDIRECT(CONCATENATE("[CampeonatosGallegos_2017.xlsx]",AK$2,"M","!$S:$S")),  $G587), 0)=0,
IFERROR( COUNTIF(  INDIRECT(CONCATENATE("[CampeonatosGallegos_2017.xlsx]",AK$2,"M","!$V:$V")),  $G587), 0)=0,
IFERROR( COUNTIF(  INDIRECT(CONCATENATE("[CampeonatosGallegos_2017.xlsx]",AK$2,"F","!$S:$S")),  $G587), 0)=0,
IFERROR( COUNTIF(  INDIRECT(CONCATENATE("[CampeonatosGallegos_2017.xlsx]",AK$2,"F","!$V:$V")),  $G587), 0)=0
), "",
IFERROR( HLOOKUP(CONCATENATE(AK$2,"F"),#REF!,ROW($G587)-1,0),0) +
IFERROR( HLOOKUP(CONCATENATE(AK$2,"F_FF"),#REF!,ROW($G587)-1,0),0) +
IFERROR( HLOOKUP(CONCATENATE(AK$2,"M"),#REF!,ROW($G587)-1,0),0) +
IFERROR( HLOOKUP(CONCATENATE(AK$2,"M_FF"),#REF!,ROW($G587)-1,0),0)
+25)</f>
        <v/>
      </c>
      <c r="AL587" s="62" t="str">
        <f ca="1" xml:space="preserve"> IF(AND(
IFERROR( COUNTIF(  INDIRECT(CONCATENATE("[CampeonatosGallegos_2017.xlsx]",AL$2,"M","!$S:$S")),  $G587), 0)=0,
IFERROR( COUNTIF(  INDIRECT(CONCATENATE("[CampeonatosGallegos_2017.xlsx]",AL$2,"M","!$V:$V")),  $G587), 0)=0,
IFERROR( COUNTIF(  INDIRECT(CONCATENATE("[CampeonatosGallegos_2017.xlsx]",AL$2,"F","!$S:$S")),  $G587), 0)=0,
IFERROR( COUNTIF(  INDIRECT(CONCATENATE("[CampeonatosGallegos_2017.xlsx]",AL$2,"F","!$V:$V")),  $G587), 0)=0
), "",
IFERROR( HLOOKUP(CONCATENATE(AL$2,"F"),#REF!,ROW($G587)-1,0),0) +
IFERROR( HLOOKUP(CONCATENATE(AL$2,"F_FF"),#REF!,ROW($G587)-1,0),0) +
IFERROR( HLOOKUP(CONCATENATE(AL$2,"M"),#REF!,ROW($G587)-1,0),0) +
IFERROR( HLOOKUP(CONCATENATE(AL$2,"M_FF"),#REF!,ROW($G587)-1,0),0)
+25)</f>
        <v/>
      </c>
      <c r="AM587" s="62" t="str">
        <f ca="1" xml:space="preserve"> IF(AND(
IFERROR( COUNTIF(  INDIRECT(CONCATENATE("[CampeonatosGallegos_2017.xlsx]",AM$2,"M","!$S:$S")),  $G587), 0)=0,
IFERROR( COUNTIF(  INDIRECT(CONCATENATE("[CampeonatosGallegos_2017.xlsx]",AM$2,"M","!$V:$V")),  $G587), 0)=0,
IFERROR( COUNTIF(  INDIRECT(CONCATENATE("[CampeonatosGallegos_2017.xlsx]",AM$2,"F","!$S:$S")),  $G587), 0)=0,
IFERROR( COUNTIF(  INDIRECT(CONCATENATE("[CampeonatosGallegos_2017.xlsx]",AM$2,"F","!$V:$V")),  $G587), 0)=0
), "",
IFERROR( HLOOKUP(CONCATENATE(AM$2,"F"),#REF!,ROW($G587)-1,0),0) +
IFERROR( HLOOKUP(CONCATENATE(AM$2,"F_FF"),#REF!,ROW($G587)-1,0),0) +
IFERROR( HLOOKUP(CONCATENATE(AM$2,"M"),#REF!,ROW($G587)-1,0),0) +
IFERROR( HLOOKUP(CONCATENATE(AM$2,"M_FF"),#REF!,ROW($G587)-1,0),0)
+25)</f>
        <v/>
      </c>
      <c r="AN587" s="62" t="str">
        <f ca="1" xml:space="preserve"> IF(AND(
IFERROR( COUNTIF(  INDIRECT(CONCATENATE("[CampeonatosGallegos_2017.xlsx]",AN$2,"M","!$S:$S")),  $G587), 0)=0,
IFERROR( COUNTIF(  INDIRECT(CONCATENATE("[CampeonatosGallegos_2017.xlsx]",AN$2,"M","!$V:$V")),  $G587), 0)=0,
IFERROR( COUNTIF(  INDIRECT(CONCATENATE("[CampeonatosGallegos_2017.xlsx]",AN$2,"F","!$S:$S")),  $G587), 0)=0,
IFERROR( COUNTIF(  INDIRECT(CONCATENATE("[CampeonatosGallegos_2017.xlsx]",AN$2,"F","!$V:$V")),  $G587), 0)=0
), "",
IFERROR( HLOOKUP(CONCATENATE(AN$2,"F"),#REF!,ROW($G587)-1,0),0) +
IFERROR( HLOOKUP(CONCATENATE(AN$2,"F_FF"),#REF!,ROW($G587)-1,0),0) +
IFERROR( HLOOKUP(CONCATENATE(AN$2,"M"),#REF!,ROW($G587)-1,0),0) +
IFERROR( HLOOKUP(CONCATENATE(AN$2,"M_FF"),#REF!,ROW($G587)-1,0),0)
+25)</f>
        <v/>
      </c>
      <c r="AO587" s="63" t="str">
        <f ca="1" xml:space="preserve"> IF(AND(
IFERROR( COUNTIF(  INDIRECT(CONCATENATE("[CampeonatosGallegos_2017.xlsx]",AO$2,"M","!$S:$S")),  $G587), 0)=0,
IFERROR( COUNTIF(  INDIRECT(CONCATENATE("[CampeonatosGallegos_2017.xlsx]",AO$2,"M","!$V:$V")),  $G587), 0)=0,
IFERROR( COUNTIF(  INDIRECT(CONCATENATE("[CampeonatosGallegos_2017.xlsx]",AO$2,"F","!$S:$S")),  $G587), 0)=0,
IFERROR( COUNTIF(  INDIRECT(CONCATENATE("[CampeonatosGallegos_2017.xlsx]",AO$2,"F","!$V:$V")),  $G587), 0)=0
), "",
IFERROR( HLOOKUP(CONCATENATE(AO$2,"F"),#REF!,ROW($G587)-1,0),0) +
IFERROR( HLOOKUP(CONCATENATE(AO$2,"F_FF"),#REF!,ROW($G587)-1,0),0) +
IFERROR( HLOOKUP(CONCATENATE(AO$2,"M"),#REF!,ROW($G587)-1,0),0) +
IFERROR( HLOOKUP(CONCATENATE(AO$2,"M_FF"),#REF!,ROW($G587)-1,0),0)
+25)</f>
        <v/>
      </c>
    </row>
    <row r="588" spans="1:41">
      <c r="A588" s="48">
        <f t="shared" si="62"/>
        <v>586</v>
      </c>
      <c r="B588" s="49">
        <v>586</v>
      </c>
      <c r="C588" s="50" t="str">
        <f t="shared" si="63"/>
        <v>=</v>
      </c>
      <c r="D588" s="49">
        <f>COUNTIF($L$3:$L588,$L588)</f>
        <v>21</v>
      </c>
      <c r="E588" s="51">
        <v>21</v>
      </c>
      <c r="F588" s="50" t="str">
        <f t="shared" si="64"/>
        <v>=</v>
      </c>
      <c r="G588" s="52">
        <v>23305</v>
      </c>
      <c r="H588" s="53" t="s">
        <v>906</v>
      </c>
      <c r="I588" s="53" t="s">
        <v>1136</v>
      </c>
      <c r="J588" s="53" t="s">
        <v>1107</v>
      </c>
      <c r="K588" s="54">
        <v>2004</v>
      </c>
      <c r="L588" s="64" t="s">
        <v>222</v>
      </c>
      <c r="M588" s="55" t="s">
        <v>52</v>
      </c>
      <c r="N588" s="56">
        <v>3</v>
      </c>
      <c r="O588" s="57">
        <v>326.5</v>
      </c>
      <c r="P588" s="57">
        <f>IFERROR( VLOOKUP($G588,Liga16_1!$B:$Q,16,0), "")</f>
        <v>316</v>
      </c>
      <c r="Q588" s="58">
        <f t="shared" si="65"/>
        <v>321.25</v>
      </c>
      <c r="R588" s="59">
        <f t="shared" ref="R588:R609" si="66">AVERAGE(O588:P588)</f>
        <v>321.25</v>
      </c>
      <c r="S588" s="60" t="s">
        <v>216</v>
      </c>
      <c r="T588" s="61" t="s">
        <v>216</v>
      </c>
      <c r="U588" s="61">
        <v>-23</v>
      </c>
      <c r="V588" s="61">
        <v>0</v>
      </c>
      <c r="W588" s="61" t="s">
        <v>216</v>
      </c>
      <c r="X588" s="61" t="s">
        <v>216</v>
      </c>
      <c r="Y588" s="61" t="s">
        <v>216</v>
      </c>
      <c r="Z588" s="61" t="s">
        <v>216</v>
      </c>
      <c r="AA588" s="61" t="s">
        <v>216</v>
      </c>
      <c r="AB588" s="62" t="s">
        <v>216</v>
      </c>
      <c r="AC588" s="63"/>
      <c r="AD588" s="62" t="s">
        <v>216</v>
      </c>
      <c r="AE588" s="62" t="s">
        <v>216</v>
      </c>
      <c r="AF588" s="67" t="s">
        <v>216</v>
      </c>
      <c r="AG588" s="62" t="s">
        <v>216</v>
      </c>
      <c r="AH588" s="62" t="s">
        <v>216</v>
      </c>
      <c r="AI588" s="62" t="s">
        <v>216</v>
      </c>
      <c r="AJ588" s="62" t="s">
        <v>216</v>
      </c>
      <c r="AK588" s="62" t="s">
        <v>216</v>
      </c>
      <c r="AL588" s="62" t="s">
        <v>216</v>
      </c>
      <c r="AM588" s="62" t="s">
        <v>216</v>
      </c>
      <c r="AN588" s="62" t="s">
        <v>216</v>
      </c>
      <c r="AO588" s="63" t="s">
        <v>216</v>
      </c>
    </row>
    <row r="589" spans="1:41">
      <c r="A589" s="48">
        <f t="shared" si="62"/>
        <v>587</v>
      </c>
      <c r="B589" s="49">
        <v>587</v>
      </c>
      <c r="C589" s="50" t="str">
        <f t="shared" si="63"/>
        <v>=</v>
      </c>
      <c r="D589" s="49">
        <f>COUNTIF($L$3:$L589,$L589)</f>
        <v>22</v>
      </c>
      <c r="E589" s="51">
        <v>22</v>
      </c>
      <c r="F589" s="50" t="str">
        <f t="shared" si="64"/>
        <v>=</v>
      </c>
      <c r="G589" s="52">
        <v>20658</v>
      </c>
      <c r="H589" s="53" t="s">
        <v>1055</v>
      </c>
      <c r="I589" s="53" t="s">
        <v>1153</v>
      </c>
      <c r="J589" s="53" t="s">
        <v>1107</v>
      </c>
      <c r="K589" s="54">
        <v>2004</v>
      </c>
      <c r="L589" s="64" t="s">
        <v>222</v>
      </c>
      <c r="M589" s="55" t="s">
        <v>52</v>
      </c>
      <c r="N589" s="56">
        <v>3</v>
      </c>
      <c r="O589" s="57">
        <v>321</v>
      </c>
      <c r="P589" s="57" t="str">
        <f>IFERROR( VLOOKUP($G589,Liga16_1!$B:$Q,16,0), "")</f>
        <v/>
      </c>
      <c r="Q589" s="58">
        <f t="shared" si="65"/>
        <v>321</v>
      </c>
      <c r="R589" s="59">
        <f t="shared" si="66"/>
        <v>321</v>
      </c>
      <c r="S589" s="60" t="s">
        <v>216</v>
      </c>
      <c r="T589" s="61" t="s">
        <v>216</v>
      </c>
      <c r="U589" s="61" t="s">
        <v>216</v>
      </c>
      <c r="V589" s="61" t="s">
        <v>216</v>
      </c>
      <c r="W589" s="61" t="s">
        <v>216</v>
      </c>
      <c r="X589" s="61" t="s">
        <v>216</v>
      </c>
      <c r="Y589" s="61" t="s">
        <v>216</v>
      </c>
      <c r="Z589" s="61" t="s">
        <v>216</v>
      </c>
      <c r="AA589" s="61" t="s">
        <v>216</v>
      </c>
      <c r="AB589" s="62" t="s">
        <v>216</v>
      </c>
      <c r="AC589" s="63"/>
      <c r="AD589" s="62" t="s">
        <v>216</v>
      </c>
      <c r="AE589" s="62" t="s">
        <v>216</v>
      </c>
      <c r="AF589" s="67" t="s">
        <v>216</v>
      </c>
      <c r="AG589" s="62" t="s">
        <v>216</v>
      </c>
      <c r="AH589" s="62" t="s">
        <v>216</v>
      </c>
      <c r="AI589" s="62" t="s">
        <v>216</v>
      </c>
      <c r="AJ589" s="62" t="s">
        <v>216</v>
      </c>
      <c r="AK589" s="62" t="s">
        <v>216</v>
      </c>
      <c r="AL589" s="62" t="s">
        <v>216</v>
      </c>
      <c r="AM589" s="62" t="s">
        <v>216</v>
      </c>
      <c r="AN589" s="62" t="s">
        <v>216</v>
      </c>
      <c r="AO589" s="63" t="s">
        <v>216</v>
      </c>
    </row>
    <row r="590" spans="1:41">
      <c r="A590" s="48">
        <f t="shared" si="62"/>
        <v>588</v>
      </c>
      <c r="B590" s="49">
        <v>589</v>
      </c>
      <c r="C590" s="50">
        <f t="shared" si="63"/>
        <v>1</v>
      </c>
      <c r="D590" s="49">
        <f>COUNTIF($L$3:$L590,$L590)</f>
        <v>80</v>
      </c>
      <c r="E590" s="51">
        <v>80</v>
      </c>
      <c r="F590" s="50" t="str">
        <f t="shared" si="64"/>
        <v>=</v>
      </c>
      <c r="G590" s="52">
        <v>16042</v>
      </c>
      <c r="H590" s="53" t="s">
        <v>902</v>
      </c>
      <c r="I590" s="53" t="s">
        <v>1110</v>
      </c>
      <c r="J590" s="53" t="s">
        <v>1107</v>
      </c>
      <c r="K590" s="54">
        <v>1958</v>
      </c>
      <c r="L590" s="64" t="s">
        <v>234</v>
      </c>
      <c r="M590" s="55" t="s">
        <v>52</v>
      </c>
      <c r="N590" s="56">
        <v>3</v>
      </c>
      <c r="O590" s="57">
        <v>148</v>
      </c>
      <c r="P590" s="57">
        <f>IFERROR( VLOOKUP($G590,Liga16_1!$B:$Q,16,0), "")</f>
        <v>489</v>
      </c>
      <c r="Q590" s="58">
        <f t="shared" si="65"/>
        <v>318.5</v>
      </c>
      <c r="R590" s="59">
        <f t="shared" si="66"/>
        <v>318.5</v>
      </c>
      <c r="S590" s="60" t="s">
        <v>216</v>
      </c>
      <c r="T590" s="61" t="s">
        <v>216</v>
      </c>
      <c r="U590" s="61" t="s">
        <v>216</v>
      </c>
      <c r="V590" s="61" t="s">
        <v>216</v>
      </c>
      <c r="W590" s="61" t="s">
        <v>216</v>
      </c>
      <c r="X590" s="61" t="s">
        <v>216</v>
      </c>
      <c r="Y590" s="61" t="s">
        <v>216</v>
      </c>
      <c r="Z590" s="61" t="s">
        <v>216</v>
      </c>
      <c r="AA590" s="61" t="s">
        <v>216</v>
      </c>
      <c r="AB590" s="62" t="s">
        <v>216</v>
      </c>
      <c r="AC590" s="63"/>
      <c r="AD590" s="62" t="s">
        <v>216</v>
      </c>
      <c r="AE590" s="62" t="s">
        <v>216</v>
      </c>
      <c r="AF590" s="67" t="s">
        <v>216</v>
      </c>
      <c r="AG590" s="62" t="s">
        <v>216</v>
      </c>
      <c r="AH590" s="62" t="s">
        <v>216</v>
      </c>
      <c r="AI590" s="62" t="s">
        <v>216</v>
      </c>
      <c r="AJ590" s="62" t="s">
        <v>216</v>
      </c>
      <c r="AK590" s="62" t="s">
        <v>216</v>
      </c>
      <c r="AL590" s="62" t="s">
        <v>216</v>
      </c>
      <c r="AM590" s="62" t="s">
        <v>216</v>
      </c>
      <c r="AN590" s="62" t="s">
        <v>216</v>
      </c>
      <c r="AO590" s="63" t="s">
        <v>216</v>
      </c>
    </row>
    <row r="591" spans="1:41">
      <c r="A591" s="48">
        <f t="shared" si="62"/>
        <v>589</v>
      </c>
      <c r="B591" s="49">
        <v>590</v>
      </c>
      <c r="C591" s="50">
        <f t="shared" si="63"/>
        <v>1</v>
      </c>
      <c r="D591" s="49">
        <f>COUNTIF($L$3:$L591,$L591)</f>
        <v>81</v>
      </c>
      <c r="E591" s="51">
        <v>81</v>
      </c>
      <c r="F591" s="50" t="str">
        <f t="shared" si="64"/>
        <v>=</v>
      </c>
      <c r="G591" s="52">
        <v>22615</v>
      </c>
      <c r="H591" s="53" t="s">
        <v>593</v>
      </c>
      <c r="I591" s="53" t="s">
        <v>1186</v>
      </c>
      <c r="J591" s="53" t="s">
        <v>1107</v>
      </c>
      <c r="K591" s="54">
        <v>1963</v>
      </c>
      <c r="L591" s="64" t="s">
        <v>234</v>
      </c>
      <c r="M591" s="55" t="s">
        <v>52</v>
      </c>
      <c r="N591" s="56">
        <v>3</v>
      </c>
      <c r="O591" s="57">
        <v>318</v>
      </c>
      <c r="P591" s="57" t="str">
        <f>IFERROR( VLOOKUP($G591,Liga16_1!$B:$Q,16,0), "")</f>
        <v/>
      </c>
      <c r="Q591" s="58">
        <f t="shared" si="65"/>
        <v>318</v>
      </c>
      <c r="R591" s="59">
        <f t="shared" si="66"/>
        <v>318</v>
      </c>
      <c r="S591" s="60" t="s">
        <v>216</v>
      </c>
      <c r="T591" s="61" t="s">
        <v>216</v>
      </c>
      <c r="U591" s="61" t="s">
        <v>216</v>
      </c>
      <c r="V591" s="61" t="s">
        <v>216</v>
      </c>
      <c r="W591" s="61" t="s">
        <v>216</v>
      </c>
      <c r="X591" s="61" t="s">
        <v>216</v>
      </c>
      <c r="Y591" s="61" t="s">
        <v>216</v>
      </c>
      <c r="Z591" s="61" t="s">
        <v>216</v>
      </c>
      <c r="AA591" s="61" t="s">
        <v>216</v>
      </c>
      <c r="AB591" s="62" t="s">
        <v>216</v>
      </c>
      <c r="AC591" s="63"/>
      <c r="AD591" s="62" t="s">
        <v>216</v>
      </c>
      <c r="AE591" s="62" t="s">
        <v>216</v>
      </c>
      <c r="AF591" s="67" t="s">
        <v>216</v>
      </c>
      <c r="AG591" s="62" t="s">
        <v>216</v>
      </c>
      <c r="AH591" s="62" t="s">
        <v>216</v>
      </c>
      <c r="AI591" s="62" t="s">
        <v>216</v>
      </c>
      <c r="AJ591" s="62" t="s">
        <v>216</v>
      </c>
      <c r="AK591" s="62" t="s">
        <v>216</v>
      </c>
      <c r="AL591" s="62" t="s">
        <v>216</v>
      </c>
      <c r="AM591" s="62" t="s">
        <v>216</v>
      </c>
      <c r="AN591" s="62" t="s">
        <v>216</v>
      </c>
      <c r="AO591" s="63" t="s">
        <v>216</v>
      </c>
    </row>
    <row r="592" spans="1:41">
      <c r="A592" s="48">
        <f t="shared" si="62"/>
        <v>590</v>
      </c>
      <c r="B592" s="49">
        <v>591</v>
      </c>
      <c r="C592" s="50">
        <f t="shared" si="63"/>
        <v>1</v>
      </c>
      <c r="D592" s="49">
        <f>COUNTIF($L$3:$L592,$L592)</f>
        <v>101</v>
      </c>
      <c r="E592" s="51">
        <v>101</v>
      </c>
      <c r="F592" s="50" t="str">
        <f t="shared" si="64"/>
        <v>=</v>
      </c>
      <c r="G592" s="52">
        <v>27907</v>
      </c>
      <c r="H592" s="53" t="s">
        <v>689</v>
      </c>
      <c r="I592" s="53" t="s">
        <v>1222</v>
      </c>
      <c r="J592" s="53" t="s">
        <v>1107</v>
      </c>
      <c r="K592" s="54">
        <v>1981</v>
      </c>
      <c r="L592" s="64" t="s">
        <v>230</v>
      </c>
      <c r="M592" s="55" t="s">
        <v>52</v>
      </c>
      <c r="N592" s="56">
        <v>3</v>
      </c>
      <c r="O592" s="57"/>
      <c r="P592" s="57">
        <f>IFERROR( VLOOKUP($G592,Liga16_1!$B:$Q,16,0), "")</f>
        <v>318</v>
      </c>
      <c r="Q592" s="58">
        <f t="shared" si="65"/>
        <v>318</v>
      </c>
      <c r="R592" s="59">
        <f t="shared" si="66"/>
        <v>318</v>
      </c>
      <c r="S592" s="60" t="s">
        <v>216</v>
      </c>
      <c r="T592" s="61" t="s">
        <v>216</v>
      </c>
      <c r="U592" s="61" t="s">
        <v>216</v>
      </c>
      <c r="V592" s="61" t="s">
        <v>216</v>
      </c>
      <c r="W592" s="61" t="s">
        <v>216</v>
      </c>
      <c r="X592" s="61"/>
      <c r="Y592" s="61"/>
      <c r="Z592" s="61"/>
      <c r="AA592" s="61"/>
      <c r="AB592" s="62" t="s">
        <v>216</v>
      </c>
      <c r="AC592" s="63"/>
      <c r="AD592" s="62" t="s">
        <v>216</v>
      </c>
      <c r="AE592" s="62" t="s">
        <v>216</v>
      </c>
      <c r="AF592" s="67" t="s">
        <v>216</v>
      </c>
      <c r="AG592" s="62" t="s">
        <v>216</v>
      </c>
      <c r="AH592" s="62" t="s">
        <v>216</v>
      </c>
      <c r="AI592" s="62" t="s">
        <v>216</v>
      </c>
      <c r="AJ592" s="62" t="s">
        <v>216</v>
      </c>
      <c r="AK592" s="62" t="s">
        <v>216</v>
      </c>
      <c r="AL592" s="62" t="s">
        <v>216</v>
      </c>
      <c r="AM592" s="62" t="s">
        <v>216</v>
      </c>
      <c r="AN592" s="62" t="s">
        <v>216</v>
      </c>
      <c r="AO592" s="63" t="s">
        <v>216</v>
      </c>
    </row>
    <row r="593" spans="1:41">
      <c r="A593" s="48">
        <f t="shared" si="62"/>
        <v>591</v>
      </c>
      <c r="B593" s="49">
        <v>588</v>
      </c>
      <c r="C593" s="50">
        <f t="shared" si="63"/>
        <v>-3</v>
      </c>
      <c r="D593" s="49">
        <f>COUNTIF($L$3:$L593,$L593)</f>
        <v>44</v>
      </c>
      <c r="E593" s="51">
        <v>44</v>
      </c>
      <c r="F593" s="50" t="str">
        <f t="shared" si="64"/>
        <v>=</v>
      </c>
      <c r="G593" s="52">
        <v>20124</v>
      </c>
      <c r="H593" s="53" t="s">
        <v>445</v>
      </c>
      <c r="I593" s="53" t="s">
        <v>1153</v>
      </c>
      <c r="J593" s="53" t="s">
        <v>1107</v>
      </c>
      <c r="K593" s="54">
        <v>2003</v>
      </c>
      <c r="L593" s="64" t="s">
        <v>224</v>
      </c>
      <c r="M593" s="55" t="s">
        <v>52</v>
      </c>
      <c r="N593" s="56">
        <v>3</v>
      </c>
      <c r="O593" s="57">
        <v>320</v>
      </c>
      <c r="P593" s="57" t="str">
        <f>IFERROR( VLOOKUP($G593,Liga16_1!$B:$Q,16,0), "")</f>
        <v/>
      </c>
      <c r="Q593" s="58">
        <f t="shared" si="65"/>
        <v>315</v>
      </c>
      <c r="R593" s="59">
        <f t="shared" si="66"/>
        <v>320</v>
      </c>
      <c r="S593" s="60" t="s">
        <v>216</v>
      </c>
      <c r="T593" s="61" t="s">
        <v>216</v>
      </c>
      <c r="U593" s="61" t="s">
        <v>216</v>
      </c>
      <c r="V593" s="61" t="s">
        <v>216</v>
      </c>
      <c r="W593" s="61" t="s">
        <v>216</v>
      </c>
      <c r="X593" s="61" t="s">
        <v>216</v>
      </c>
      <c r="Y593" s="61" t="s">
        <v>216</v>
      </c>
      <c r="Z593" s="61" t="s">
        <v>216</v>
      </c>
      <c r="AA593" s="61" t="s">
        <v>216</v>
      </c>
      <c r="AB593" s="62">
        <v>-5</v>
      </c>
      <c r="AC593" s="63"/>
      <c r="AD593" s="62" t="s">
        <v>216</v>
      </c>
      <c r="AE593" s="62" t="s">
        <v>216</v>
      </c>
      <c r="AF593" s="67" t="s">
        <v>216</v>
      </c>
      <c r="AG593" s="62" t="s">
        <v>216</v>
      </c>
      <c r="AH593" s="62" t="s">
        <v>216</v>
      </c>
      <c r="AI593" s="62" t="s">
        <v>216</v>
      </c>
      <c r="AJ593" s="62" t="s">
        <v>216</v>
      </c>
      <c r="AK593" s="62" t="s">
        <v>216</v>
      </c>
      <c r="AL593" s="62" t="s">
        <v>216</v>
      </c>
      <c r="AM593" s="62" t="s">
        <v>216</v>
      </c>
      <c r="AN593" s="62" t="s">
        <v>216</v>
      </c>
      <c r="AO593" s="63" t="s">
        <v>216</v>
      </c>
    </row>
    <row r="594" spans="1:41">
      <c r="A594" s="48">
        <f t="shared" si="62"/>
        <v>592</v>
      </c>
      <c r="B594" s="49">
        <v>592</v>
      </c>
      <c r="C594" s="50" t="str">
        <f t="shared" si="63"/>
        <v>=</v>
      </c>
      <c r="D594" s="49">
        <f>COUNTIF($L$3:$L594,$L594)</f>
        <v>23</v>
      </c>
      <c r="E594" s="51">
        <v>22</v>
      </c>
      <c r="F594" s="50">
        <f t="shared" si="64"/>
        <v>-1</v>
      </c>
      <c r="G594" s="52">
        <v>19955</v>
      </c>
      <c r="H594" s="53" t="s">
        <v>1096</v>
      </c>
      <c r="I594" s="53" t="s">
        <v>1201</v>
      </c>
      <c r="J594" s="53" t="s">
        <v>1107</v>
      </c>
      <c r="K594" s="54">
        <v>2001</v>
      </c>
      <c r="L594" s="64" t="s">
        <v>225</v>
      </c>
      <c r="M594" s="55" t="s">
        <v>55</v>
      </c>
      <c r="N594" s="56">
        <v>3</v>
      </c>
      <c r="O594" s="57">
        <v>315</v>
      </c>
      <c r="P594" s="57" t="str">
        <f>IFERROR( VLOOKUP($G594,Liga16_1!$B:$Q,16,0), "")</f>
        <v/>
      </c>
      <c r="Q594" s="58">
        <f t="shared" si="65"/>
        <v>315</v>
      </c>
      <c r="R594" s="59">
        <f t="shared" si="66"/>
        <v>315</v>
      </c>
      <c r="S594" s="60" t="s">
        <v>216</v>
      </c>
      <c r="T594" s="61" t="s">
        <v>216</v>
      </c>
      <c r="U594" s="61" t="s">
        <v>216</v>
      </c>
      <c r="V594" s="61" t="s">
        <v>216</v>
      </c>
      <c r="W594" s="61" t="s">
        <v>216</v>
      </c>
      <c r="X594" s="61" t="s">
        <v>216</v>
      </c>
      <c r="Y594" s="61" t="s">
        <v>216</v>
      </c>
      <c r="Z594" s="61" t="s">
        <v>216</v>
      </c>
      <c r="AA594" s="61" t="s">
        <v>216</v>
      </c>
      <c r="AB594" s="62" t="s">
        <v>216</v>
      </c>
      <c r="AC594" s="63"/>
      <c r="AD594" s="62" t="s">
        <v>216</v>
      </c>
      <c r="AE594" s="62" t="s">
        <v>216</v>
      </c>
      <c r="AF594" s="67" t="s">
        <v>216</v>
      </c>
      <c r="AG594" s="62" t="s">
        <v>216</v>
      </c>
      <c r="AH594" s="62" t="s">
        <v>216</v>
      </c>
      <c r="AI594" s="62" t="s">
        <v>216</v>
      </c>
      <c r="AJ594" s="62" t="s">
        <v>216</v>
      </c>
      <c r="AK594" s="62" t="s">
        <v>216</v>
      </c>
      <c r="AL594" s="62" t="s">
        <v>216</v>
      </c>
      <c r="AM594" s="62" t="s">
        <v>216</v>
      </c>
      <c r="AN594" s="62" t="s">
        <v>216</v>
      </c>
      <c r="AO594" s="63" t="s">
        <v>216</v>
      </c>
    </row>
    <row r="595" spans="1:41">
      <c r="A595" s="48">
        <f t="shared" si="62"/>
        <v>593</v>
      </c>
      <c r="B595" s="49">
        <v>593</v>
      </c>
      <c r="C595" s="50" t="str">
        <f t="shared" si="63"/>
        <v>=</v>
      </c>
      <c r="D595" s="49">
        <f>COUNTIF($L$3:$L595,$L595)</f>
        <v>45</v>
      </c>
      <c r="E595" s="51">
        <v>45</v>
      </c>
      <c r="F595" s="50" t="str">
        <f t="shared" si="64"/>
        <v>=</v>
      </c>
      <c r="G595" s="52">
        <v>50134</v>
      </c>
      <c r="H595" s="53" t="s">
        <v>574</v>
      </c>
      <c r="I595" s="53" t="s">
        <v>1168</v>
      </c>
      <c r="J595" s="53" t="s">
        <v>1107</v>
      </c>
      <c r="K595" s="54">
        <v>2002</v>
      </c>
      <c r="L595" s="64" t="s">
        <v>224</v>
      </c>
      <c r="M595" s="55" t="s">
        <v>52</v>
      </c>
      <c r="N595" s="56">
        <v>3</v>
      </c>
      <c r="O595" s="57">
        <v>314.5</v>
      </c>
      <c r="P595" s="57" t="str">
        <f>IFERROR( VLOOKUP($G595,Liga16_1!$B:$Q,16,0), "")</f>
        <v/>
      </c>
      <c r="Q595" s="58">
        <f t="shared" si="65"/>
        <v>314.5</v>
      </c>
      <c r="R595" s="59">
        <f t="shared" si="66"/>
        <v>314.5</v>
      </c>
      <c r="S595" s="60" t="s">
        <v>216</v>
      </c>
      <c r="T595" s="61" t="s">
        <v>216</v>
      </c>
      <c r="U595" s="61" t="s">
        <v>216</v>
      </c>
      <c r="V595" s="61" t="s">
        <v>216</v>
      </c>
      <c r="W595" s="61" t="s">
        <v>216</v>
      </c>
      <c r="X595" s="61" t="s">
        <v>216</v>
      </c>
      <c r="Y595" s="61" t="s">
        <v>216</v>
      </c>
      <c r="Z595" s="61" t="s">
        <v>216</v>
      </c>
      <c r="AA595" s="61" t="s">
        <v>216</v>
      </c>
      <c r="AB595" s="62" t="s">
        <v>216</v>
      </c>
      <c r="AC595" s="63"/>
      <c r="AD595" s="62" t="s">
        <v>216</v>
      </c>
      <c r="AE595" s="62" t="s">
        <v>216</v>
      </c>
      <c r="AF595" s="67" t="s">
        <v>216</v>
      </c>
      <c r="AG595" s="62" t="s">
        <v>216</v>
      </c>
      <c r="AH595" s="62" t="s">
        <v>216</v>
      </c>
      <c r="AI595" s="62" t="s">
        <v>216</v>
      </c>
      <c r="AJ595" s="62" t="s">
        <v>216</v>
      </c>
      <c r="AK595" s="62" t="s">
        <v>216</v>
      </c>
      <c r="AL595" s="62" t="s">
        <v>216</v>
      </c>
      <c r="AM595" s="62" t="s">
        <v>216</v>
      </c>
      <c r="AN595" s="62" t="s">
        <v>216</v>
      </c>
      <c r="AO595" s="63" t="s">
        <v>216</v>
      </c>
    </row>
    <row r="596" spans="1:41">
      <c r="A596" s="48">
        <f t="shared" si="62"/>
        <v>594</v>
      </c>
      <c r="B596" s="49">
        <v>594</v>
      </c>
      <c r="C596" s="50" t="str">
        <f t="shared" si="63"/>
        <v>=</v>
      </c>
      <c r="D596" s="49">
        <f>COUNTIF($L$3:$L596,$L596)</f>
        <v>102</v>
      </c>
      <c r="E596" s="51">
        <v>102</v>
      </c>
      <c r="F596" s="50" t="str">
        <f t="shared" si="64"/>
        <v>=</v>
      </c>
      <c r="G596" s="52">
        <v>23038</v>
      </c>
      <c r="H596" s="53" t="s">
        <v>610</v>
      </c>
      <c r="I596" s="53" t="s">
        <v>1130</v>
      </c>
      <c r="J596" s="53" t="s">
        <v>1107</v>
      </c>
      <c r="K596" s="54">
        <v>1981</v>
      </c>
      <c r="L596" s="64" t="s">
        <v>230</v>
      </c>
      <c r="M596" s="55" t="s">
        <v>52</v>
      </c>
      <c r="N596" s="56">
        <v>3</v>
      </c>
      <c r="O596" s="57">
        <v>314</v>
      </c>
      <c r="P596" s="57" t="str">
        <f>IFERROR( VLOOKUP($G596,Liga16_1!$B:$Q,16,0), "")</f>
        <v/>
      </c>
      <c r="Q596" s="58">
        <f t="shared" si="65"/>
        <v>314</v>
      </c>
      <c r="R596" s="59">
        <f t="shared" si="66"/>
        <v>314</v>
      </c>
      <c r="S596" s="60">
        <v>-14</v>
      </c>
      <c r="T596" s="61">
        <v>-3</v>
      </c>
      <c r="U596" s="61" t="s">
        <v>216</v>
      </c>
      <c r="V596" s="61" t="s">
        <v>216</v>
      </c>
      <c r="W596" s="61" t="s">
        <v>216</v>
      </c>
      <c r="X596" s="61" t="s">
        <v>216</v>
      </c>
      <c r="Y596" s="61" t="s">
        <v>216</v>
      </c>
      <c r="Z596" s="61" t="s">
        <v>216</v>
      </c>
      <c r="AA596" s="61">
        <v>-64</v>
      </c>
      <c r="AB596" s="62" t="s">
        <v>216</v>
      </c>
      <c r="AC596" s="63"/>
      <c r="AD596" s="62" t="s">
        <v>216</v>
      </c>
      <c r="AE596" s="62" t="s">
        <v>216</v>
      </c>
      <c r="AF596" s="67" t="s">
        <v>216</v>
      </c>
      <c r="AG596" s="62" t="s">
        <v>216</v>
      </c>
      <c r="AH596" s="62" t="s">
        <v>216</v>
      </c>
      <c r="AI596" s="62" t="s">
        <v>216</v>
      </c>
      <c r="AJ596" s="62" t="s">
        <v>216</v>
      </c>
      <c r="AK596" s="62" t="s">
        <v>216</v>
      </c>
      <c r="AL596" s="62" t="s">
        <v>216</v>
      </c>
      <c r="AM596" s="62" t="s">
        <v>216</v>
      </c>
      <c r="AN596" s="62" t="s">
        <v>216</v>
      </c>
      <c r="AO596" s="63" t="s">
        <v>216</v>
      </c>
    </row>
    <row r="597" spans="1:41">
      <c r="A597" s="48">
        <f t="shared" si="62"/>
        <v>595</v>
      </c>
      <c r="B597" s="49">
        <v>596</v>
      </c>
      <c r="C597" s="50">
        <f t="shared" si="63"/>
        <v>1</v>
      </c>
      <c r="D597" s="49">
        <f>COUNTIF($L$3:$L597,$L597)</f>
        <v>103</v>
      </c>
      <c r="E597" s="51">
        <v>103</v>
      </c>
      <c r="F597" s="50" t="str">
        <f t="shared" si="64"/>
        <v>=</v>
      </c>
      <c r="G597" s="52">
        <v>23292</v>
      </c>
      <c r="H597" s="53" t="s">
        <v>930</v>
      </c>
      <c r="I597" s="53" t="s">
        <v>1136</v>
      </c>
      <c r="J597" s="53" t="s">
        <v>1107</v>
      </c>
      <c r="K597" s="54">
        <v>1989</v>
      </c>
      <c r="L597" s="64" t="s">
        <v>230</v>
      </c>
      <c r="M597" s="55" t="s">
        <v>52</v>
      </c>
      <c r="N597" s="56">
        <v>3</v>
      </c>
      <c r="O597" s="57">
        <v>312</v>
      </c>
      <c r="P597" s="57" t="str">
        <f>IFERROR( VLOOKUP($G597,Liga16_1!$B:$Q,16,0), "")</f>
        <v/>
      </c>
      <c r="Q597" s="58">
        <f t="shared" si="65"/>
        <v>312</v>
      </c>
      <c r="R597" s="59">
        <f t="shared" si="66"/>
        <v>312</v>
      </c>
      <c r="S597" s="60">
        <v>-56</v>
      </c>
      <c r="T597" s="61" t="s">
        <v>216</v>
      </c>
      <c r="U597" s="61" t="s">
        <v>216</v>
      </c>
      <c r="V597" s="61" t="s">
        <v>216</v>
      </c>
      <c r="W597" s="61" t="s">
        <v>216</v>
      </c>
      <c r="X597" s="61" t="s">
        <v>216</v>
      </c>
      <c r="Y597" s="61" t="s">
        <v>216</v>
      </c>
      <c r="Z597" s="61" t="s">
        <v>216</v>
      </c>
      <c r="AA597" s="61" t="s">
        <v>216</v>
      </c>
      <c r="AB597" s="62" t="s">
        <v>216</v>
      </c>
      <c r="AC597" s="63"/>
      <c r="AD597" s="62" t="s">
        <v>216</v>
      </c>
      <c r="AE597" s="62" t="s">
        <v>216</v>
      </c>
      <c r="AF597" s="67" t="s">
        <v>216</v>
      </c>
      <c r="AG597" s="62" t="s">
        <v>216</v>
      </c>
      <c r="AH597" s="62" t="s">
        <v>216</v>
      </c>
      <c r="AI597" s="62" t="s">
        <v>216</v>
      </c>
      <c r="AJ597" s="62" t="s">
        <v>216</v>
      </c>
      <c r="AK597" s="62" t="s">
        <v>216</v>
      </c>
      <c r="AL597" s="62" t="s">
        <v>216</v>
      </c>
      <c r="AM597" s="62" t="s">
        <v>216</v>
      </c>
      <c r="AN597" s="62" t="s">
        <v>216</v>
      </c>
      <c r="AO597" s="63" t="s">
        <v>216</v>
      </c>
    </row>
    <row r="598" spans="1:41">
      <c r="A598" s="48">
        <f t="shared" si="62"/>
        <v>596</v>
      </c>
      <c r="B598" s="49">
        <v>597</v>
      </c>
      <c r="C598" s="50">
        <f t="shared" si="63"/>
        <v>1</v>
      </c>
      <c r="D598" s="49">
        <f>COUNTIF($L$3:$L598,$L598)</f>
        <v>23</v>
      </c>
      <c r="E598" s="51">
        <v>23</v>
      </c>
      <c r="F598" s="50" t="str">
        <f t="shared" si="64"/>
        <v>=</v>
      </c>
      <c r="G598" s="52">
        <v>26243</v>
      </c>
      <c r="H598" s="53" t="s">
        <v>1002</v>
      </c>
      <c r="I598" s="53" t="s">
        <v>1115</v>
      </c>
      <c r="J598" s="53" t="s">
        <v>1107</v>
      </c>
      <c r="K598" s="54">
        <v>2005</v>
      </c>
      <c r="L598" s="64" t="s">
        <v>222</v>
      </c>
      <c r="M598" s="55" t="s">
        <v>52</v>
      </c>
      <c r="N598" s="56">
        <v>3</v>
      </c>
      <c r="O598" s="57">
        <v>257</v>
      </c>
      <c r="P598" s="57">
        <f>IFERROR( VLOOKUP($G598,Liga16_1!$B:$Q,16,0), "")</f>
        <v>367</v>
      </c>
      <c r="Q598" s="58">
        <f t="shared" si="65"/>
        <v>312</v>
      </c>
      <c r="R598" s="59">
        <f t="shared" si="66"/>
        <v>312</v>
      </c>
      <c r="S598" s="60" t="s">
        <v>216</v>
      </c>
      <c r="T598" s="61" t="s">
        <v>216</v>
      </c>
      <c r="U598" s="61" t="s">
        <v>216</v>
      </c>
      <c r="V598" s="61">
        <v>4</v>
      </c>
      <c r="W598" s="61" t="s">
        <v>216</v>
      </c>
      <c r="X598" s="61">
        <v>10</v>
      </c>
      <c r="Y598" s="61" t="s">
        <v>216</v>
      </c>
      <c r="Z598" s="61" t="s">
        <v>216</v>
      </c>
      <c r="AA598" s="61" t="s">
        <v>216</v>
      </c>
      <c r="AB598" s="62" t="s">
        <v>216</v>
      </c>
      <c r="AC598" s="63"/>
      <c r="AD598" s="62" t="s">
        <v>216</v>
      </c>
      <c r="AE598" s="62" t="s">
        <v>216</v>
      </c>
      <c r="AF598" s="67" t="s">
        <v>216</v>
      </c>
      <c r="AG598" s="62" t="s">
        <v>216</v>
      </c>
      <c r="AH598" s="62" t="s">
        <v>216</v>
      </c>
      <c r="AI598" s="62" t="s">
        <v>216</v>
      </c>
      <c r="AJ598" s="62" t="s">
        <v>216</v>
      </c>
      <c r="AK598" s="62" t="s">
        <v>216</v>
      </c>
      <c r="AL598" s="62" t="s">
        <v>216</v>
      </c>
      <c r="AM598" s="62" t="s">
        <v>216</v>
      </c>
      <c r="AN598" s="62" t="s">
        <v>216</v>
      </c>
      <c r="AO598" s="63" t="s">
        <v>216</v>
      </c>
    </row>
    <row r="599" spans="1:41">
      <c r="A599" s="48">
        <f t="shared" si="62"/>
        <v>597</v>
      </c>
      <c r="B599" s="49">
        <v>598</v>
      </c>
      <c r="C599" s="50">
        <f t="shared" si="63"/>
        <v>1</v>
      </c>
      <c r="D599" s="49">
        <f>COUNTIF($L$3:$L599,$L599)</f>
        <v>1</v>
      </c>
      <c r="E599" s="51">
        <v>1</v>
      </c>
      <c r="F599" s="50" t="str">
        <f t="shared" si="64"/>
        <v>=</v>
      </c>
      <c r="G599" s="52" t="s">
        <v>5</v>
      </c>
      <c r="H599" s="53" t="s">
        <v>1274</v>
      </c>
      <c r="I599" s="53" t="s">
        <v>1121</v>
      </c>
      <c r="J599" s="53" t="s">
        <v>1122</v>
      </c>
      <c r="K599" s="54">
        <v>2008</v>
      </c>
      <c r="L599" s="64" t="s">
        <v>218</v>
      </c>
      <c r="M599" s="55" t="s">
        <v>52</v>
      </c>
      <c r="N599" s="56">
        <v>3</v>
      </c>
      <c r="O599" s="57">
        <v>311</v>
      </c>
      <c r="P599" s="57" t="str">
        <f>IFERROR( VLOOKUP($G599,Liga16_1!$B:$Q,16,0), "")</f>
        <v/>
      </c>
      <c r="Q599" s="58">
        <f t="shared" si="65"/>
        <v>311</v>
      </c>
      <c r="R599" s="59">
        <f t="shared" si="66"/>
        <v>311</v>
      </c>
      <c r="S599" s="60" t="s">
        <v>216</v>
      </c>
      <c r="T599" s="61" t="s">
        <v>216</v>
      </c>
      <c r="U599" s="61" t="s">
        <v>216</v>
      </c>
      <c r="V599" s="61" t="s">
        <v>216</v>
      </c>
      <c r="W599" s="61" t="s">
        <v>216</v>
      </c>
      <c r="X599" s="61" t="s">
        <v>216</v>
      </c>
      <c r="Y599" s="61">
        <v>-20</v>
      </c>
      <c r="Z599" s="61" t="s">
        <v>216</v>
      </c>
      <c r="AA599" s="61" t="s">
        <v>216</v>
      </c>
      <c r="AB599" s="62" t="s">
        <v>216</v>
      </c>
      <c r="AC599" s="63"/>
      <c r="AD599" s="62" t="s">
        <v>216</v>
      </c>
      <c r="AE599" s="62" t="s">
        <v>216</v>
      </c>
      <c r="AF599" s="67" t="s">
        <v>216</v>
      </c>
      <c r="AG599" s="62" t="s">
        <v>216</v>
      </c>
      <c r="AH599" s="62" t="s">
        <v>216</v>
      </c>
      <c r="AI599" s="62" t="s">
        <v>216</v>
      </c>
      <c r="AJ599" s="62" t="s">
        <v>216</v>
      </c>
      <c r="AK599" s="62" t="s">
        <v>216</v>
      </c>
      <c r="AL599" s="62" t="s">
        <v>216</v>
      </c>
      <c r="AM599" s="62" t="s">
        <v>216</v>
      </c>
      <c r="AN599" s="62" t="s">
        <v>216</v>
      </c>
      <c r="AO599" s="63" t="s">
        <v>216</v>
      </c>
    </row>
    <row r="600" spans="1:41">
      <c r="A600" s="48">
        <f t="shared" si="62"/>
        <v>598</v>
      </c>
      <c r="B600" s="49">
        <v>599</v>
      </c>
      <c r="C600" s="50">
        <f t="shared" si="63"/>
        <v>1</v>
      </c>
      <c r="D600" s="49">
        <f>COUNTIF($L$3:$L600,$L600)</f>
        <v>24</v>
      </c>
      <c r="E600" s="51">
        <v>24</v>
      </c>
      <c r="F600" s="50" t="str">
        <f t="shared" si="64"/>
        <v>=</v>
      </c>
      <c r="G600" s="52">
        <v>22456</v>
      </c>
      <c r="H600" s="53" t="s">
        <v>790</v>
      </c>
      <c r="I600" s="53" t="s">
        <v>1123</v>
      </c>
      <c r="J600" s="53" t="s">
        <v>1107</v>
      </c>
      <c r="K600" s="54">
        <v>2005</v>
      </c>
      <c r="L600" s="64" t="s">
        <v>222</v>
      </c>
      <c r="M600" s="55" t="s">
        <v>52</v>
      </c>
      <c r="N600" s="56">
        <v>3</v>
      </c>
      <c r="O600" s="57">
        <v>246.5</v>
      </c>
      <c r="P600" s="57">
        <f>IFERROR( VLOOKUP($G600,Liga16_1!$B:$Q,16,0), "")</f>
        <v>374</v>
      </c>
      <c r="Q600" s="58">
        <f t="shared" si="65"/>
        <v>310.25</v>
      </c>
      <c r="R600" s="59">
        <f t="shared" si="66"/>
        <v>310.25</v>
      </c>
      <c r="S600" s="60" t="s">
        <v>216</v>
      </c>
      <c r="T600" s="61" t="s">
        <v>216</v>
      </c>
      <c r="U600" s="61">
        <v>21</v>
      </c>
      <c r="V600" s="61" t="s">
        <v>216</v>
      </c>
      <c r="W600" s="61" t="s">
        <v>216</v>
      </c>
      <c r="X600" s="61" t="s">
        <v>216</v>
      </c>
      <c r="Y600" s="61" t="s">
        <v>216</v>
      </c>
      <c r="Z600" s="61" t="s">
        <v>216</v>
      </c>
      <c r="AA600" s="61" t="s">
        <v>216</v>
      </c>
      <c r="AB600" s="62" t="s">
        <v>216</v>
      </c>
      <c r="AC600" s="63"/>
      <c r="AD600" s="62" t="s">
        <v>216</v>
      </c>
      <c r="AE600" s="62" t="s">
        <v>216</v>
      </c>
      <c r="AF600" s="67" t="s">
        <v>216</v>
      </c>
      <c r="AG600" s="62" t="s">
        <v>216</v>
      </c>
      <c r="AH600" s="62" t="s">
        <v>216</v>
      </c>
      <c r="AI600" s="62" t="s">
        <v>216</v>
      </c>
      <c r="AJ600" s="62" t="s">
        <v>216</v>
      </c>
      <c r="AK600" s="62" t="s">
        <v>216</v>
      </c>
      <c r="AL600" s="62" t="s">
        <v>216</v>
      </c>
      <c r="AM600" s="62" t="s">
        <v>216</v>
      </c>
      <c r="AN600" s="62" t="s">
        <v>216</v>
      </c>
      <c r="AO600" s="63" t="s">
        <v>216</v>
      </c>
    </row>
    <row r="601" spans="1:41">
      <c r="A601" s="48">
        <f t="shared" si="62"/>
        <v>599</v>
      </c>
      <c r="B601" s="49">
        <v>600</v>
      </c>
      <c r="C601" s="50">
        <f t="shared" si="63"/>
        <v>1</v>
      </c>
      <c r="D601" s="49">
        <f>COUNTIF($L$3:$L601,$L601)</f>
        <v>25</v>
      </c>
      <c r="E601" s="51">
        <v>25</v>
      </c>
      <c r="F601" s="50" t="str">
        <f t="shared" si="64"/>
        <v>=</v>
      </c>
      <c r="G601" s="52" t="s">
        <v>268</v>
      </c>
      <c r="H601" s="53" t="s">
        <v>1275</v>
      </c>
      <c r="I601" s="53" t="s">
        <v>1121</v>
      </c>
      <c r="J601" s="53" t="s">
        <v>1122</v>
      </c>
      <c r="K601" s="54">
        <v>2004</v>
      </c>
      <c r="L601" s="64" t="s">
        <v>222</v>
      </c>
      <c r="M601" s="55" t="s">
        <v>52</v>
      </c>
      <c r="N601" s="56">
        <v>3</v>
      </c>
      <c r="O601" s="57">
        <v>308</v>
      </c>
      <c r="P601" s="57" t="str">
        <f>IFERROR( VLOOKUP($G601,Liga16_1!$B:$Q,16,0), "")</f>
        <v/>
      </c>
      <c r="Q601" s="58">
        <f t="shared" si="65"/>
        <v>308</v>
      </c>
      <c r="R601" s="59">
        <f t="shared" si="66"/>
        <v>308</v>
      </c>
      <c r="S601" s="60" t="s">
        <v>216</v>
      </c>
      <c r="T601" s="61" t="s">
        <v>216</v>
      </c>
      <c r="U601" s="61" t="s">
        <v>216</v>
      </c>
      <c r="V601" s="61" t="s">
        <v>216</v>
      </c>
      <c r="W601" s="61" t="s">
        <v>216</v>
      </c>
      <c r="X601" s="61" t="s">
        <v>216</v>
      </c>
      <c r="Y601" s="61">
        <v>8</v>
      </c>
      <c r="Z601" s="61" t="s">
        <v>216</v>
      </c>
      <c r="AA601" s="61" t="s">
        <v>216</v>
      </c>
      <c r="AB601" s="62" t="s">
        <v>216</v>
      </c>
      <c r="AC601" s="63"/>
      <c r="AD601" s="62" t="s">
        <v>216</v>
      </c>
      <c r="AE601" s="62" t="s">
        <v>216</v>
      </c>
      <c r="AF601" s="67" t="s">
        <v>216</v>
      </c>
      <c r="AG601" s="62" t="s">
        <v>216</v>
      </c>
      <c r="AH601" s="62" t="s">
        <v>216</v>
      </c>
      <c r="AI601" s="62" t="s">
        <v>216</v>
      </c>
      <c r="AJ601" s="62" t="s">
        <v>216</v>
      </c>
      <c r="AK601" s="62" t="s">
        <v>216</v>
      </c>
      <c r="AL601" s="62" t="s">
        <v>216</v>
      </c>
      <c r="AM601" s="62" t="s">
        <v>216</v>
      </c>
      <c r="AN601" s="62" t="s">
        <v>216</v>
      </c>
      <c r="AO601" s="63" t="s">
        <v>216</v>
      </c>
    </row>
    <row r="602" spans="1:41">
      <c r="A602" s="48">
        <f t="shared" si="62"/>
        <v>600</v>
      </c>
      <c r="B602" s="49">
        <v>577</v>
      </c>
      <c r="C602" s="50">
        <f t="shared" si="63"/>
        <v>-23</v>
      </c>
      <c r="D602" s="49">
        <f>COUNTIF($L$3:$L602,$L602)</f>
        <v>26</v>
      </c>
      <c r="E602" s="51">
        <v>19</v>
      </c>
      <c r="F602" s="50">
        <f t="shared" si="64"/>
        <v>-7</v>
      </c>
      <c r="G602" s="52">
        <v>20041</v>
      </c>
      <c r="H602" s="53" t="s">
        <v>690</v>
      </c>
      <c r="I602" s="53" t="s">
        <v>1108</v>
      </c>
      <c r="J602" s="53" t="s">
        <v>1107</v>
      </c>
      <c r="K602" s="54">
        <v>2004</v>
      </c>
      <c r="L602" s="64" t="s">
        <v>222</v>
      </c>
      <c r="M602" s="55" t="s">
        <v>52</v>
      </c>
      <c r="N602" s="56">
        <v>3</v>
      </c>
      <c r="O602" s="57">
        <v>338</v>
      </c>
      <c r="P602" s="57">
        <f>IFERROR( VLOOKUP($G602,Liga16_1!$B:$Q,16,0), "")</f>
        <v>328</v>
      </c>
      <c r="Q602" s="58">
        <f t="shared" si="65"/>
        <v>308</v>
      </c>
      <c r="R602" s="59">
        <f t="shared" si="66"/>
        <v>333</v>
      </c>
      <c r="S602" s="60" t="s">
        <v>216</v>
      </c>
      <c r="T602" s="61" t="s">
        <v>216</v>
      </c>
      <c r="U602" s="61" t="s">
        <v>216</v>
      </c>
      <c r="V602" s="61" t="s">
        <v>216</v>
      </c>
      <c r="W602" s="61">
        <v>-6</v>
      </c>
      <c r="X602" s="61" t="s">
        <v>216</v>
      </c>
      <c r="Y602" s="61" t="s">
        <v>216</v>
      </c>
      <c r="Z602" s="61" t="s">
        <v>216</v>
      </c>
      <c r="AA602" s="61" t="s">
        <v>216</v>
      </c>
      <c r="AB602" s="62">
        <v>-25</v>
      </c>
      <c r="AC602" s="63"/>
      <c r="AD602" s="62" t="s">
        <v>216</v>
      </c>
      <c r="AE602" s="62" t="s">
        <v>216</v>
      </c>
      <c r="AF602" s="67" t="s">
        <v>216</v>
      </c>
      <c r="AG602" s="62" t="s">
        <v>216</v>
      </c>
      <c r="AH602" s="62" t="s">
        <v>216</v>
      </c>
      <c r="AI602" s="62" t="s">
        <v>216</v>
      </c>
      <c r="AJ602" s="62" t="s">
        <v>216</v>
      </c>
      <c r="AK602" s="62" t="s">
        <v>216</v>
      </c>
      <c r="AL602" s="62" t="s">
        <v>216</v>
      </c>
      <c r="AM602" s="62" t="s">
        <v>216</v>
      </c>
      <c r="AN602" s="62" t="s">
        <v>216</v>
      </c>
      <c r="AO602" s="63" t="s">
        <v>216</v>
      </c>
    </row>
    <row r="603" spans="1:41">
      <c r="A603" s="48">
        <f t="shared" si="62"/>
        <v>601</v>
      </c>
      <c r="B603" s="49">
        <v>601</v>
      </c>
      <c r="C603" s="50" t="str">
        <f t="shared" si="63"/>
        <v>=</v>
      </c>
      <c r="D603" s="49">
        <f>COUNTIF($L$3:$L603,$L603)</f>
        <v>22</v>
      </c>
      <c r="E603" s="51">
        <v>22</v>
      </c>
      <c r="F603" s="50" t="str">
        <f t="shared" si="64"/>
        <v>=</v>
      </c>
      <c r="G603" s="52">
        <v>50250</v>
      </c>
      <c r="H603" s="53" t="s">
        <v>583</v>
      </c>
      <c r="I603" s="53" t="s">
        <v>1136</v>
      </c>
      <c r="J603" s="53" t="s">
        <v>1107</v>
      </c>
      <c r="K603" s="54">
        <v>1948</v>
      </c>
      <c r="L603" s="64" t="s">
        <v>235</v>
      </c>
      <c r="M603" s="55" t="s">
        <v>52</v>
      </c>
      <c r="N603" s="56">
        <v>3</v>
      </c>
      <c r="O603" s="57">
        <v>307</v>
      </c>
      <c r="P603" s="57" t="str">
        <f>IFERROR( VLOOKUP($G603,Liga16_1!$B:$Q,16,0), "")</f>
        <v/>
      </c>
      <c r="Q603" s="58">
        <f t="shared" si="65"/>
        <v>307</v>
      </c>
      <c r="R603" s="59">
        <f t="shared" si="66"/>
        <v>307</v>
      </c>
      <c r="S603" s="60" t="s">
        <v>216</v>
      </c>
      <c r="T603" s="61" t="s">
        <v>216</v>
      </c>
      <c r="U603" s="61" t="s">
        <v>216</v>
      </c>
      <c r="V603" s="61" t="s">
        <v>216</v>
      </c>
      <c r="W603" s="61" t="s">
        <v>216</v>
      </c>
      <c r="X603" s="61" t="s">
        <v>216</v>
      </c>
      <c r="Y603" s="61" t="s">
        <v>216</v>
      </c>
      <c r="Z603" s="61" t="s">
        <v>216</v>
      </c>
      <c r="AA603" s="61" t="s">
        <v>216</v>
      </c>
      <c r="AB603" s="62" t="s">
        <v>216</v>
      </c>
      <c r="AC603" s="63"/>
      <c r="AD603" s="62" t="s">
        <v>216</v>
      </c>
      <c r="AE603" s="62" t="s">
        <v>216</v>
      </c>
      <c r="AF603" s="67" t="s">
        <v>216</v>
      </c>
      <c r="AG603" s="62" t="s">
        <v>216</v>
      </c>
      <c r="AH603" s="62" t="s">
        <v>216</v>
      </c>
      <c r="AI603" s="62" t="s">
        <v>216</v>
      </c>
      <c r="AJ603" s="62" t="s">
        <v>216</v>
      </c>
      <c r="AK603" s="62" t="s">
        <v>216</v>
      </c>
      <c r="AL603" s="62" t="s">
        <v>216</v>
      </c>
      <c r="AM603" s="62" t="s">
        <v>216</v>
      </c>
      <c r="AN603" s="62" t="s">
        <v>216</v>
      </c>
      <c r="AO603" s="63" t="s">
        <v>216</v>
      </c>
    </row>
    <row r="604" spans="1:41">
      <c r="A604" s="48">
        <f t="shared" si="62"/>
        <v>602</v>
      </c>
      <c r="B604" s="49">
        <v>602</v>
      </c>
      <c r="C604" s="50" t="str">
        <f t="shared" si="63"/>
        <v>=</v>
      </c>
      <c r="D604" s="49">
        <f>COUNTIF($L$3:$L604,$L604)</f>
        <v>46</v>
      </c>
      <c r="E604" s="51">
        <v>47</v>
      </c>
      <c r="F604" s="50">
        <f t="shared" si="64"/>
        <v>1</v>
      </c>
      <c r="G604" s="52">
        <v>50248</v>
      </c>
      <c r="H604" s="53" t="s">
        <v>628</v>
      </c>
      <c r="I604" s="53" t="s">
        <v>1136</v>
      </c>
      <c r="J604" s="53" t="s">
        <v>1107</v>
      </c>
      <c r="K604" s="54">
        <v>2003</v>
      </c>
      <c r="L604" s="64" t="s">
        <v>224</v>
      </c>
      <c r="M604" s="55" t="s">
        <v>52</v>
      </c>
      <c r="N604" s="56">
        <v>3</v>
      </c>
      <c r="O604" s="57">
        <v>307</v>
      </c>
      <c r="P604" s="57" t="str">
        <f>IFERROR( VLOOKUP($G604,Liga16_1!$B:$Q,16,0), "")</f>
        <v/>
      </c>
      <c r="Q604" s="58">
        <f t="shared" si="65"/>
        <v>307</v>
      </c>
      <c r="R604" s="59">
        <f t="shared" si="66"/>
        <v>307</v>
      </c>
      <c r="S604" s="60" t="s">
        <v>216</v>
      </c>
      <c r="T604" s="61" t="s">
        <v>216</v>
      </c>
      <c r="U604" s="61" t="s">
        <v>216</v>
      </c>
      <c r="V604" s="61" t="s">
        <v>216</v>
      </c>
      <c r="W604" s="61" t="s">
        <v>216</v>
      </c>
      <c r="X604" s="61" t="s">
        <v>216</v>
      </c>
      <c r="Y604" s="61" t="s">
        <v>216</v>
      </c>
      <c r="Z604" s="61" t="s">
        <v>216</v>
      </c>
      <c r="AA604" s="61" t="s">
        <v>216</v>
      </c>
      <c r="AB604" s="62" t="s">
        <v>216</v>
      </c>
      <c r="AC604" s="63"/>
      <c r="AD604" s="62" t="s">
        <v>216</v>
      </c>
      <c r="AE604" s="62" t="s">
        <v>216</v>
      </c>
      <c r="AF604" s="67" t="s">
        <v>216</v>
      </c>
      <c r="AG604" s="62" t="s">
        <v>216</v>
      </c>
      <c r="AH604" s="62" t="s">
        <v>216</v>
      </c>
      <c r="AI604" s="62" t="s">
        <v>216</v>
      </c>
      <c r="AJ604" s="62" t="s">
        <v>216</v>
      </c>
      <c r="AK604" s="62" t="s">
        <v>216</v>
      </c>
      <c r="AL604" s="62" t="s">
        <v>216</v>
      </c>
      <c r="AM604" s="62" t="s">
        <v>216</v>
      </c>
      <c r="AN604" s="62" t="s">
        <v>216</v>
      </c>
      <c r="AO604" s="63" t="s">
        <v>216</v>
      </c>
    </row>
    <row r="605" spans="1:41">
      <c r="A605" s="48">
        <f t="shared" si="62"/>
        <v>603</v>
      </c>
      <c r="B605" s="49">
        <v>603</v>
      </c>
      <c r="C605" s="50" t="str">
        <f t="shared" si="63"/>
        <v>=</v>
      </c>
      <c r="D605" s="49">
        <f>COUNTIF($L$3:$L605,$L605)</f>
        <v>47</v>
      </c>
      <c r="E605" s="51">
        <v>48</v>
      </c>
      <c r="F605" s="50">
        <f t="shared" si="64"/>
        <v>1</v>
      </c>
      <c r="G605" s="52" t="s">
        <v>279</v>
      </c>
      <c r="H605" s="53" t="s">
        <v>1276</v>
      </c>
      <c r="I605" s="53" t="s">
        <v>1121</v>
      </c>
      <c r="J605" s="53" t="s">
        <v>1122</v>
      </c>
      <c r="K605" s="54">
        <v>2002</v>
      </c>
      <c r="L605" s="64" t="s">
        <v>224</v>
      </c>
      <c r="M605" s="55" t="s">
        <v>52</v>
      </c>
      <c r="N605" s="56">
        <v>3</v>
      </c>
      <c r="O605" s="57">
        <v>307</v>
      </c>
      <c r="P605" s="57" t="str">
        <f>IFERROR( VLOOKUP($G605,Liga16_1!$B:$Q,16,0), "")</f>
        <v/>
      </c>
      <c r="Q605" s="58">
        <f t="shared" si="65"/>
        <v>307</v>
      </c>
      <c r="R605" s="59">
        <f t="shared" si="66"/>
        <v>307</v>
      </c>
      <c r="S605" s="60" t="s">
        <v>216</v>
      </c>
      <c r="T605" s="61" t="s">
        <v>216</v>
      </c>
      <c r="U605" s="61" t="s">
        <v>216</v>
      </c>
      <c r="V605" s="61" t="s">
        <v>216</v>
      </c>
      <c r="W605" s="61" t="s">
        <v>216</v>
      </c>
      <c r="X605" s="61" t="s">
        <v>216</v>
      </c>
      <c r="Y605" s="61">
        <v>7</v>
      </c>
      <c r="Z605" s="61" t="s">
        <v>216</v>
      </c>
      <c r="AA605" s="61" t="s">
        <v>216</v>
      </c>
      <c r="AB605" s="62" t="s">
        <v>216</v>
      </c>
      <c r="AC605" s="63"/>
      <c r="AD605" s="62" t="s">
        <v>216</v>
      </c>
      <c r="AE605" s="62" t="s">
        <v>216</v>
      </c>
      <c r="AF605" s="67" t="s">
        <v>216</v>
      </c>
      <c r="AG605" s="62" t="s">
        <v>216</v>
      </c>
      <c r="AH605" s="62" t="s">
        <v>216</v>
      </c>
      <c r="AI605" s="62" t="s">
        <v>216</v>
      </c>
      <c r="AJ605" s="62" t="s">
        <v>216</v>
      </c>
      <c r="AK605" s="62" t="s">
        <v>216</v>
      </c>
      <c r="AL605" s="62" t="s">
        <v>216</v>
      </c>
      <c r="AM605" s="62" t="s">
        <v>216</v>
      </c>
      <c r="AN605" s="62" t="s">
        <v>216</v>
      </c>
      <c r="AO605" s="63" t="s">
        <v>216</v>
      </c>
    </row>
    <row r="606" spans="1:41">
      <c r="A606" s="48">
        <f t="shared" si="62"/>
        <v>604</v>
      </c>
      <c r="B606" s="49">
        <v>604</v>
      </c>
      <c r="C606" s="50" t="str">
        <f t="shared" si="63"/>
        <v>=</v>
      </c>
      <c r="D606" s="49">
        <f>COUNTIF($L$3:$L606,$L606)</f>
        <v>82</v>
      </c>
      <c r="E606" s="51">
        <v>82</v>
      </c>
      <c r="F606" s="50" t="str">
        <f t="shared" si="64"/>
        <v>=</v>
      </c>
      <c r="G606" s="52">
        <v>27028</v>
      </c>
      <c r="H606" s="53" t="s">
        <v>1277</v>
      </c>
      <c r="I606" s="53" t="s">
        <v>1113</v>
      </c>
      <c r="J606" s="53" t="s">
        <v>1107</v>
      </c>
      <c r="K606" s="54">
        <v>1961</v>
      </c>
      <c r="L606" s="64" t="s">
        <v>234</v>
      </c>
      <c r="M606" s="55" t="s">
        <v>52</v>
      </c>
      <c r="N606" s="56">
        <v>3</v>
      </c>
      <c r="O606" s="57">
        <v>307</v>
      </c>
      <c r="P606" s="57" t="str">
        <f>IFERROR( VLOOKUP($G606,Liga16_1!$B:$Q,16,0), "")</f>
        <v/>
      </c>
      <c r="Q606" s="58">
        <f t="shared" si="65"/>
        <v>307</v>
      </c>
      <c r="R606" s="59">
        <f t="shared" si="66"/>
        <v>307</v>
      </c>
      <c r="S606" s="60" t="s">
        <v>216</v>
      </c>
      <c r="T606" s="61" t="s">
        <v>216</v>
      </c>
      <c r="U606" s="61" t="s">
        <v>216</v>
      </c>
      <c r="V606" s="61" t="s">
        <v>216</v>
      </c>
      <c r="W606" s="61" t="s">
        <v>216</v>
      </c>
      <c r="X606" s="61" t="s">
        <v>216</v>
      </c>
      <c r="Y606" s="61" t="s">
        <v>216</v>
      </c>
      <c r="Z606" s="61" t="s">
        <v>216</v>
      </c>
      <c r="AA606" s="61">
        <v>-64</v>
      </c>
      <c r="AB606" s="62" t="s">
        <v>216</v>
      </c>
      <c r="AC606" s="63"/>
      <c r="AD606" s="62" t="s">
        <v>216</v>
      </c>
      <c r="AE606" s="62" t="s">
        <v>216</v>
      </c>
      <c r="AF606" s="67" t="s">
        <v>216</v>
      </c>
      <c r="AG606" s="62" t="s">
        <v>216</v>
      </c>
      <c r="AH606" s="62" t="s">
        <v>216</v>
      </c>
      <c r="AI606" s="62" t="s">
        <v>216</v>
      </c>
      <c r="AJ606" s="62" t="s">
        <v>216</v>
      </c>
      <c r="AK606" s="62" t="s">
        <v>216</v>
      </c>
      <c r="AL606" s="62" t="s">
        <v>216</v>
      </c>
      <c r="AM606" s="62" t="s">
        <v>216</v>
      </c>
      <c r="AN606" s="62" t="s">
        <v>216</v>
      </c>
      <c r="AO606" s="63" t="s">
        <v>216</v>
      </c>
    </row>
    <row r="607" spans="1:41">
      <c r="A607" s="48">
        <f t="shared" si="62"/>
        <v>605</v>
      </c>
      <c r="B607" s="49">
        <v>605</v>
      </c>
      <c r="C607" s="50" t="str">
        <f t="shared" si="63"/>
        <v>=</v>
      </c>
      <c r="D607" s="49">
        <f>COUNTIF($L$3:$L607,$L607)</f>
        <v>5</v>
      </c>
      <c r="E607" s="51">
        <v>5</v>
      </c>
      <c r="F607" s="50" t="str">
        <f t="shared" si="64"/>
        <v>=</v>
      </c>
      <c r="G607" s="52">
        <v>20864</v>
      </c>
      <c r="H607" s="53" t="s">
        <v>831</v>
      </c>
      <c r="I607" s="53" t="s">
        <v>1179</v>
      </c>
      <c r="J607" s="53" t="s">
        <v>1107</v>
      </c>
      <c r="K607" s="54">
        <v>2005</v>
      </c>
      <c r="L607" s="64" t="s">
        <v>221</v>
      </c>
      <c r="M607" s="55" t="s">
        <v>55</v>
      </c>
      <c r="N607" s="56">
        <v>3</v>
      </c>
      <c r="O607" s="57">
        <v>175</v>
      </c>
      <c r="P607" s="57">
        <f>IFERROR( VLOOKUP($G607,Liga16_1!$B:$Q,16,0), "")</f>
        <v>369</v>
      </c>
      <c r="Q607" s="58">
        <f t="shared" si="65"/>
        <v>307</v>
      </c>
      <c r="R607" s="59">
        <f t="shared" si="66"/>
        <v>272</v>
      </c>
      <c r="S607" s="60" t="s">
        <v>216</v>
      </c>
      <c r="T607" s="61">
        <v>-42</v>
      </c>
      <c r="U607" s="61">
        <v>-16</v>
      </c>
      <c r="V607" s="61" t="s">
        <v>216</v>
      </c>
      <c r="W607" s="61" t="s">
        <v>216</v>
      </c>
      <c r="X607" s="61" t="s">
        <v>216</v>
      </c>
      <c r="Y607" s="61">
        <v>-20</v>
      </c>
      <c r="Z607" s="61">
        <v>-4</v>
      </c>
      <c r="AA607" s="61" t="s">
        <v>216</v>
      </c>
      <c r="AB607" s="62" t="s">
        <v>216</v>
      </c>
      <c r="AC607" s="63"/>
      <c r="AD607" s="62" t="s">
        <v>216</v>
      </c>
      <c r="AE607" s="62" t="s">
        <v>216</v>
      </c>
      <c r="AF607" s="67">
        <v>35</v>
      </c>
      <c r="AG607" s="62" t="s">
        <v>216</v>
      </c>
      <c r="AH607" s="62" t="s">
        <v>216</v>
      </c>
      <c r="AI607" s="62" t="s">
        <v>216</v>
      </c>
      <c r="AJ607" s="62" t="s">
        <v>216</v>
      </c>
      <c r="AK607" s="62" t="s">
        <v>216</v>
      </c>
      <c r="AL607" s="62" t="s">
        <v>216</v>
      </c>
      <c r="AM607" s="62" t="s">
        <v>216</v>
      </c>
      <c r="AN607" s="62" t="s">
        <v>216</v>
      </c>
      <c r="AO607" s="63" t="s">
        <v>216</v>
      </c>
    </row>
    <row r="608" spans="1:41">
      <c r="A608" s="48">
        <f t="shared" si="62"/>
        <v>606</v>
      </c>
      <c r="B608" s="49">
        <v>606</v>
      </c>
      <c r="C608" s="50" t="str">
        <f t="shared" si="63"/>
        <v>=</v>
      </c>
      <c r="D608" s="49">
        <f>COUNTIF($L$3:$L608,$L608)</f>
        <v>2</v>
      </c>
      <c r="E608" s="51">
        <v>2</v>
      </c>
      <c r="F608" s="50" t="str">
        <f t="shared" si="64"/>
        <v>=</v>
      </c>
      <c r="G608" s="52">
        <v>19658</v>
      </c>
      <c r="H608" s="53" t="s">
        <v>1021</v>
      </c>
      <c r="I608" s="53" t="s">
        <v>1179</v>
      </c>
      <c r="J608" s="53" t="s">
        <v>1107</v>
      </c>
      <c r="K608" s="54">
        <v>2008</v>
      </c>
      <c r="L608" s="64" t="s">
        <v>217</v>
      </c>
      <c r="M608" s="55" t="s">
        <v>55</v>
      </c>
      <c r="N608" s="56">
        <v>3</v>
      </c>
      <c r="O608" s="57">
        <v>276.5</v>
      </c>
      <c r="P608" s="57">
        <f>IFERROR( VLOOKUP($G608,Liga16_1!$B:$Q,16,0), "")</f>
        <v>326</v>
      </c>
      <c r="Q608" s="58">
        <f t="shared" si="65"/>
        <v>306.25</v>
      </c>
      <c r="R608" s="59">
        <f t="shared" si="66"/>
        <v>301.25</v>
      </c>
      <c r="S608" s="60" t="s">
        <v>216</v>
      </c>
      <c r="T608" s="61">
        <v>2</v>
      </c>
      <c r="U608" s="61">
        <v>16</v>
      </c>
      <c r="V608" s="61">
        <v>-18</v>
      </c>
      <c r="W608" s="61">
        <v>26</v>
      </c>
      <c r="X608" s="61" t="s">
        <v>216</v>
      </c>
      <c r="Y608" s="61">
        <v>9</v>
      </c>
      <c r="Z608" s="61">
        <v>20</v>
      </c>
      <c r="AA608" s="61" t="s">
        <v>216</v>
      </c>
      <c r="AB608" s="62" t="s">
        <v>216</v>
      </c>
      <c r="AC608" s="63"/>
      <c r="AD608" s="62" t="s">
        <v>216</v>
      </c>
      <c r="AE608" s="62">
        <v>17</v>
      </c>
      <c r="AF608" s="67">
        <v>-12</v>
      </c>
      <c r="AG608" s="62" t="s">
        <v>216</v>
      </c>
      <c r="AH608" s="62" t="s">
        <v>216</v>
      </c>
      <c r="AI608" s="62" t="s">
        <v>216</v>
      </c>
      <c r="AJ608" s="62" t="s">
        <v>216</v>
      </c>
      <c r="AK608" s="62" t="s">
        <v>216</v>
      </c>
      <c r="AL608" s="62" t="s">
        <v>216</v>
      </c>
      <c r="AM608" s="62" t="s">
        <v>216</v>
      </c>
      <c r="AN608" s="62" t="s">
        <v>216</v>
      </c>
      <c r="AO608" s="63" t="s">
        <v>216</v>
      </c>
    </row>
    <row r="609" spans="1:41">
      <c r="A609" s="48">
        <f t="shared" si="62"/>
        <v>607</v>
      </c>
      <c r="B609" s="49">
        <v>607</v>
      </c>
      <c r="C609" s="50" t="str">
        <f t="shared" si="63"/>
        <v>=</v>
      </c>
      <c r="D609" s="49">
        <f>COUNTIF($L$3:$L609,$L609)</f>
        <v>16</v>
      </c>
      <c r="E609" s="51">
        <v>16</v>
      </c>
      <c r="F609" s="50" t="str">
        <f t="shared" si="64"/>
        <v>=</v>
      </c>
      <c r="G609" s="52">
        <v>26519</v>
      </c>
      <c r="H609" s="53" t="s">
        <v>960</v>
      </c>
      <c r="I609" s="53" t="s">
        <v>1191</v>
      </c>
      <c r="J609" s="53" t="s">
        <v>1107</v>
      </c>
      <c r="K609" s="54">
        <v>1989</v>
      </c>
      <c r="L609" s="64" t="s">
        <v>229</v>
      </c>
      <c r="M609" s="55" t="s">
        <v>55</v>
      </c>
      <c r="N609" s="56">
        <v>3</v>
      </c>
      <c r="O609" s="57">
        <v>306</v>
      </c>
      <c r="P609" s="57" t="str">
        <f>IFERROR( VLOOKUP($G609,Liga16_1!$B:$Q,16,0), "")</f>
        <v/>
      </c>
      <c r="Q609" s="58">
        <f t="shared" si="65"/>
        <v>306</v>
      </c>
      <c r="R609" s="59">
        <f t="shared" si="66"/>
        <v>306</v>
      </c>
      <c r="S609" s="60" t="s">
        <v>216</v>
      </c>
      <c r="T609" s="61" t="s">
        <v>216</v>
      </c>
      <c r="U609" s="61" t="s">
        <v>216</v>
      </c>
      <c r="V609" s="61" t="s">
        <v>216</v>
      </c>
      <c r="W609" s="61" t="s">
        <v>216</v>
      </c>
      <c r="X609" s="61" t="s">
        <v>216</v>
      </c>
      <c r="Y609" s="61" t="s">
        <v>216</v>
      </c>
      <c r="Z609" s="61" t="s">
        <v>216</v>
      </c>
      <c r="AA609" s="61" t="s">
        <v>216</v>
      </c>
      <c r="AB609" s="62" t="s">
        <v>216</v>
      </c>
      <c r="AC609" s="63"/>
      <c r="AD609" s="62" t="s">
        <v>216</v>
      </c>
      <c r="AE609" s="62" t="s">
        <v>216</v>
      </c>
      <c r="AF609" s="67" t="s">
        <v>216</v>
      </c>
      <c r="AG609" s="62" t="s">
        <v>216</v>
      </c>
      <c r="AH609" s="62" t="s">
        <v>216</v>
      </c>
      <c r="AI609" s="62" t="s">
        <v>216</v>
      </c>
      <c r="AJ609" s="62" t="s">
        <v>216</v>
      </c>
      <c r="AK609" s="62" t="s">
        <v>216</v>
      </c>
      <c r="AL609" s="62" t="s">
        <v>216</v>
      </c>
      <c r="AM609" s="62" t="s">
        <v>216</v>
      </c>
      <c r="AN609" s="62" t="s">
        <v>216</v>
      </c>
      <c r="AO609" s="63" t="s">
        <v>216</v>
      </c>
    </row>
    <row r="610" spans="1:41">
      <c r="A610" s="48">
        <f t="shared" si="62"/>
        <v>608</v>
      </c>
      <c r="B610" s="49">
        <v>620</v>
      </c>
      <c r="C610" s="50">
        <f t="shared" si="63"/>
        <v>12</v>
      </c>
      <c r="D610" s="49">
        <f>COUNTIF($L$3:$L610,$L610)</f>
        <v>12</v>
      </c>
      <c r="E610" s="51">
        <v>12</v>
      </c>
      <c r="F610" s="50" t="str">
        <f t="shared" si="64"/>
        <v>=</v>
      </c>
      <c r="G610" s="52" t="s">
        <v>410</v>
      </c>
      <c r="H610" s="53" t="s">
        <v>1278</v>
      </c>
      <c r="I610" s="53" t="s">
        <v>1194</v>
      </c>
      <c r="J610" s="53" t="s">
        <v>1122</v>
      </c>
      <c r="K610" s="54">
        <v>2006</v>
      </c>
      <c r="L610" s="64" t="s">
        <v>220</v>
      </c>
      <c r="M610" s="55" t="s">
        <v>52</v>
      </c>
      <c r="N610" s="56">
        <v>3</v>
      </c>
      <c r="O610" s="57"/>
      <c r="P610" s="57" t="str">
        <f>IFERROR( VLOOKUP($G610,Liga16_1!$B:$Q,16,0), "")</f>
        <v/>
      </c>
      <c r="Q610" s="58">
        <f t="shared" ca="1" si="65"/>
        <v>306</v>
      </c>
      <c r="R610" s="59">
        <v>300</v>
      </c>
      <c r="S610" s="60" t="s">
        <v>216</v>
      </c>
      <c r="T610" s="61" t="s">
        <v>216</v>
      </c>
      <c r="U610" s="61" t="s">
        <v>216</v>
      </c>
      <c r="V610" s="61" t="s">
        <v>216</v>
      </c>
      <c r="W610" s="61" t="s">
        <v>216</v>
      </c>
      <c r="X610" s="61"/>
      <c r="Y610" s="61"/>
      <c r="Z610" s="61"/>
      <c r="AA610" s="61"/>
      <c r="AB610" s="62">
        <v>6</v>
      </c>
      <c r="AC610" s="63"/>
      <c r="AD610" s="62" t="str">
        <f ca="1" xml:space="preserve"> IF(AND(
IFERROR( COUNTIF(  INDIRECT(CONCATENATE("[CampeonatosGallegos_2017.xlsx]",AD$2,"M","!$S:$S")),  $G610), 0)=0,
IFERROR( COUNTIF(  INDIRECT(CONCATENATE("[CampeonatosGallegos_2017.xlsx]",AD$2,"M","!$V:$V")),  $G610), 0)=0,
IFERROR( COUNTIF(  INDIRECT(CONCATENATE("[CampeonatosGallegos_2017.xlsx]",AD$2,"F","!$S:$S")),  $G610), 0)=0,
IFERROR( COUNTIF(  INDIRECT(CONCATENATE("[CampeonatosGallegos_2017.xlsx]",AD$2,"F","!$V:$V")),  $G610), 0)=0
), "",
IFERROR( HLOOKUP(CONCATENATE(AD$2,"F"),#REF!,ROW($G610)-1,0),0) +
IFERROR( HLOOKUP(CONCATENATE(AD$2,"F_FF"),#REF!,ROW($G610)-1,0),0) +
IFERROR( HLOOKUP(CONCATENATE(AD$2,"M"),#REF!,ROW($G610)-1,0),0) +
IFERROR( HLOOKUP(CONCATENATE(AD$2,"M_FF"),#REF!,ROW($G610)-1,0),0)
+25)</f>
        <v/>
      </c>
      <c r="AE610" s="62" t="str">
        <f ca="1" xml:space="preserve"> IF(AND(
IFERROR( COUNTIF(  INDIRECT(CONCATENATE("[CampeonatosGallegos_2017.xlsx]",AE$2,"M","!$S:$S")),  $G610), 0)=0,
IFERROR( COUNTIF(  INDIRECT(CONCATENATE("[CampeonatosGallegos_2017.xlsx]",AE$2,"M","!$V:$V")),  $G610), 0)=0,
IFERROR( COUNTIF(  INDIRECT(CONCATENATE("[CampeonatosGallegos_2017.xlsx]",AE$2,"F","!$S:$S")),  $G610), 0)=0,
IFERROR( COUNTIF(  INDIRECT(CONCATENATE("[CampeonatosGallegos_2017.xlsx]",AE$2,"F","!$V:$V")),  $G610), 0)=0
), "",
IFERROR( HLOOKUP(CONCATENATE(AE$2,"F"),#REF!,ROW($G610)-1,0),0) +
IFERROR( HLOOKUP(CONCATENATE(AE$2,"F_FF"),#REF!,ROW($G610)-1,0),0) +
IFERROR( HLOOKUP(CONCATENATE(AE$2,"M"),#REF!,ROW($G610)-1,0),0) +
IFERROR( HLOOKUP(CONCATENATE(AE$2,"M_FF"),#REF!,ROW($G610)-1,0),0)
+25)</f>
        <v/>
      </c>
      <c r="AF610" s="67" t="str">
        <f ca="1" xml:space="preserve"> IF(AND(
IFERROR( COUNTIF(  INDIRECT(CONCATENATE("[CampeonatosGallegos_2017.xlsx]",AF$2,"M","!$S:$S")),  $G610), 0)=0,
IFERROR( COUNTIF(  INDIRECT(CONCATENATE("[CampeonatosGallegos_2017.xlsx]",AF$2,"M","!$V:$V")),  $G610), 0)=0,
IFERROR( COUNTIF(  INDIRECT(CONCATENATE("[CampeonatosGallegos_2017.xlsx]",AF$2,"F","!$S:$S")),  $G610), 0)=0,
IFERROR( COUNTIF(  INDIRECT(CONCATENATE("[CampeonatosGallegos_2017.xlsx]",AF$2,"F","!$V:$V")),  $G610), 0)=0
), "",
IFERROR( HLOOKUP(CONCATENATE(AF$2,"F"),#REF!,ROW($G610)-1,0),0) +
IFERROR( HLOOKUP(CONCATENATE(AF$2,"F_FF"),#REF!,ROW($G610)-1,0),0) +
IFERROR( HLOOKUP(CONCATENATE(AF$2,"M"),#REF!,ROW($G610)-1,0),0) +
IFERROR( HLOOKUP(CONCATENATE(AF$2,"M_FF"),#REF!,ROW($G610)-1,0),0)
+25)</f>
        <v/>
      </c>
      <c r="AG610" s="62" t="str">
        <f ca="1" xml:space="preserve"> IF(AND(
IFERROR( COUNTIF(  INDIRECT(CONCATENATE("[CampeonatosGallegos_2017.xlsx]",AG$2,"M","!$S:$S")),  $G610), 0)=0,
IFERROR( COUNTIF(  INDIRECT(CONCATENATE("[CampeonatosGallegos_2017.xlsx]",AG$2,"M","!$V:$V")),  $G610), 0)=0,
IFERROR( COUNTIF(  INDIRECT(CONCATENATE("[CampeonatosGallegos_2017.xlsx]",AG$2,"F","!$S:$S")),  $G610), 0)=0,
IFERROR( COUNTIF(  INDIRECT(CONCATENATE("[CampeonatosGallegos_2017.xlsx]",AG$2,"F","!$V:$V")),  $G610), 0)=0
), "",
IFERROR( HLOOKUP(CONCATENATE(AG$2,"F"),#REF!,ROW($G610)-1,0),0) +
IFERROR( HLOOKUP(CONCATENATE(AG$2,"F_FF"),#REF!,ROW($G610)-1,0),0) +
IFERROR( HLOOKUP(CONCATENATE(AG$2,"M"),#REF!,ROW($G610)-1,0),0) +
IFERROR( HLOOKUP(CONCATENATE(AG$2,"M_FF"),#REF!,ROW($G610)-1,0),0)
+25)</f>
        <v/>
      </c>
      <c r="AH610" s="62" t="str">
        <f ca="1" xml:space="preserve"> IF(AND(
IFERROR( COUNTIF(  INDIRECT(CONCATENATE("[CampeonatosGallegos_2017.xlsx]",AH$2,"M","!$S:$S")),  $G610), 0)=0,
IFERROR( COUNTIF(  INDIRECT(CONCATENATE("[CampeonatosGallegos_2017.xlsx]",AH$2,"M","!$V:$V")),  $G610), 0)=0,
IFERROR( COUNTIF(  INDIRECT(CONCATENATE("[CampeonatosGallegos_2017.xlsx]",AH$2,"F","!$S:$S")),  $G610), 0)=0,
IFERROR( COUNTIF(  INDIRECT(CONCATENATE("[CampeonatosGallegos_2017.xlsx]",AH$2,"F","!$V:$V")),  $G610), 0)=0
), "",
IFERROR( HLOOKUP(CONCATENATE(AH$2,"F"),#REF!,ROW($G610)-1,0),0) +
IFERROR( HLOOKUP(CONCATENATE(AH$2,"F_FF"),#REF!,ROW($G610)-1,0),0) +
IFERROR( HLOOKUP(CONCATENATE(AH$2,"M"),#REF!,ROW($G610)-1,0),0) +
IFERROR( HLOOKUP(CONCATENATE(AH$2,"M_FF"),#REF!,ROW($G610)-1,0),0)
+25)</f>
        <v/>
      </c>
      <c r="AI610" s="62" t="str">
        <f ca="1" xml:space="preserve"> IF(AND(
IFERROR( COUNTIF(  INDIRECT(CONCATENATE("[CampeonatosGallegos_2017.xlsx]",AI$2,"M","!$S:$S")),  $G610), 0)=0,
IFERROR( COUNTIF(  INDIRECT(CONCATENATE("[CampeonatosGallegos_2017.xlsx]",AI$2,"M","!$V:$V")),  $G610), 0)=0,
IFERROR( COUNTIF(  INDIRECT(CONCATENATE("[CampeonatosGallegos_2017.xlsx]",AI$2,"F","!$S:$S")),  $G610), 0)=0,
IFERROR( COUNTIF(  INDIRECT(CONCATENATE("[CampeonatosGallegos_2017.xlsx]",AI$2,"F","!$V:$V")),  $G610), 0)=0
), "",
IFERROR( HLOOKUP(CONCATENATE(AI$2,"F"),#REF!,ROW($G610)-1,0),0) +
IFERROR( HLOOKUP(CONCATENATE(AI$2,"F_FF"),#REF!,ROW($G610)-1,0),0) +
IFERROR( HLOOKUP(CONCATENATE(AI$2,"M"),#REF!,ROW($G610)-1,0),0) +
IFERROR( HLOOKUP(CONCATENATE(AI$2,"M_FF"),#REF!,ROW($G610)-1,0),0)
+25)</f>
        <v/>
      </c>
      <c r="AJ610" s="62" t="str">
        <f ca="1" xml:space="preserve"> IF(AND(
IFERROR( COUNTIF(  INDIRECT(CONCATENATE("[CampeonatosGallegos_2017.xlsx]",AJ$2,"M","!$S:$S")),  $G610), 0)=0,
IFERROR( COUNTIF(  INDIRECT(CONCATENATE("[CampeonatosGallegos_2017.xlsx]",AJ$2,"M","!$V:$V")),  $G610), 0)=0,
IFERROR( COUNTIF(  INDIRECT(CONCATENATE("[CampeonatosGallegos_2017.xlsx]",AJ$2,"F","!$S:$S")),  $G610), 0)=0,
IFERROR( COUNTIF(  INDIRECT(CONCATENATE("[CampeonatosGallegos_2017.xlsx]",AJ$2,"F","!$V:$V")),  $G610), 0)=0
), "",
IFERROR( HLOOKUP(CONCATENATE(AJ$2,"F"),#REF!,ROW($G610)-1,0),0) +
IFERROR( HLOOKUP(CONCATENATE(AJ$2,"F_FF"),#REF!,ROW($G610)-1,0),0) +
IFERROR( HLOOKUP(CONCATENATE(AJ$2,"M"),#REF!,ROW($G610)-1,0),0) +
IFERROR( HLOOKUP(CONCATENATE(AJ$2,"M_FF"),#REF!,ROW($G610)-1,0),0)
+25)</f>
        <v/>
      </c>
      <c r="AK610" s="62" t="str">
        <f ca="1" xml:space="preserve"> IF(AND(
IFERROR( COUNTIF(  INDIRECT(CONCATENATE("[CampeonatosGallegos_2017.xlsx]",AK$2,"M","!$S:$S")),  $G610), 0)=0,
IFERROR( COUNTIF(  INDIRECT(CONCATENATE("[CampeonatosGallegos_2017.xlsx]",AK$2,"M","!$V:$V")),  $G610), 0)=0,
IFERROR( COUNTIF(  INDIRECT(CONCATENATE("[CampeonatosGallegos_2017.xlsx]",AK$2,"F","!$S:$S")),  $G610), 0)=0,
IFERROR( COUNTIF(  INDIRECT(CONCATENATE("[CampeonatosGallegos_2017.xlsx]",AK$2,"F","!$V:$V")),  $G610), 0)=0
), "",
IFERROR( HLOOKUP(CONCATENATE(AK$2,"F"),#REF!,ROW($G610)-1,0),0) +
IFERROR( HLOOKUP(CONCATENATE(AK$2,"F_FF"),#REF!,ROW($G610)-1,0),0) +
IFERROR( HLOOKUP(CONCATENATE(AK$2,"M"),#REF!,ROW($G610)-1,0),0) +
IFERROR( HLOOKUP(CONCATENATE(AK$2,"M_FF"),#REF!,ROW($G610)-1,0),0)
+25)</f>
        <v/>
      </c>
      <c r="AL610" s="62" t="str">
        <f ca="1" xml:space="preserve"> IF(AND(
IFERROR( COUNTIF(  INDIRECT(CONCATENATE("[CampeonatosGallegos_2017.xlsx]",AL$2,"M","!$S:$S")),  $G610), 0)=0,
IFERROR( COUNTIF(  INDIRECT(CONCATENATE("[CampeonatosGallegos_2017.xlsx]",AL$2,"M","!$V:$V")),  $G610), 0)=0,
IFERROR( COUNTIF(  INDIRECT(CONCATENATE("[CampeonatosGallegos_2017.xlsx]",AL$2,"F","!$S:$S")),  $G610), 0)=0,
IFERROR( COUNTIF(  INDIRECT(CONCATENATE("[CampeonatosGallegos_2017.xlsx]",AL$2,"F","!$V:$V")),  $G610), 0)=0
), "",
IFERROR( HLOOKUP(CONCATENATE(AL$2,"F"),#REF!,ROW($G610)-1,0),0) +
IFERROR( HLOOKUP(CONCATENATE(AL$2,"F_FF"),#REF!,ROW($G610)-1,0),0) +
IFERROR( HLOOKUP(CONCATENATE(AL$2,"M"),#REF!,ROW($G610)-1,0),0) +
IFERROR( HLOOKUP(CONCATENATE(AL$2,"M_FF"),#REF!,ROW($G610)-1,0),0)
+25)</f>
        <v/>
      </c>
      <c r="AM610" s="62" t="str">
        <f ca="1" xml:space="preserve"> IF(AND(
IFERROR( COUNTIF(  INDIRECT(CONCATENATE("[CampeonatosGallegos_2017.xlsx]",AM$2,"M","!$S:$S")),  $G610), 0)=0,
IFERROR( COUNTIF(  INDIRECT(CONCATENATE("[CampeonatosGallegos_2017.xlsx]",AM$2,"M","!$V:$V")),  $G610), 0)=0,
IFERROR( COUNTIF(  INDIRECT(CONCATENATE("[CampeonatosGallegos_2017.xlsx]",AM$2,"F","!$S:$S")),  $G610), 0)=0,
IFERROR( COUNTIF(  INDIRECT(CONCATENATE("[CampeonatosGallegos_2017.xlsx]",AM$2,"F","!$V:$V")),  $G610), 0)=0
), "",
IFERROR( HLOOKUP(CONCATENATE(AM$2,"F"),#REF!,ROW($G610)-1,0),0) +
IFERROR( HLOOKUP(CONCATENATE(AM$2,"F_FF"),#REF!,ROW($G610)-1,0),0) +
IFERROR( HLOOKUP(CONCATENATE(AM$2,"M"),#REF!,ROW($G610)-1,0),0) +
IFERROR( HLOOKUP(CONCATENATE(AM$2,"M_FF"),#REF!,ROW($G610)-1,0),0)
+25)</f>
        <v/>
      </c>
      <c r="AN610" s="62" t="str">
        <f ca="1" xml:space="preserve"> IF(AND(
IFERROR( COUNTIF(  INDIRECT(CONCATENATE("[CampeonatosGallegos_2017.xlsx]",AN$2,"M","!$S:$S")),  $G610), 0)=0,
IFERROR( COUNTIF(  INDIRECT(CONCATENATE("[CampeonatosGallegos_2017.xlsx]",AN$2,"M","!$V:$V")),  $G610), 0)=0,
IFERROR( COUNTIF(  INDIRECT(CONCATENATE("[CampeonatosGallegos_2017.xlsx]",AN$2,"F","!$S:$S")),  $G610), 0)=0,
IFERROR( COUNTIF(  INDIRECT(CONCATENATE("[CampeonatosGallegos_2017.xlsx]",AN$2,"F","!$V:$V")),  $G610), 0)=0
), "",
IFERROR( HLOOKUP(CONCATENATE(AN$2,"F"),#REF!,ROW($G610)-1,0),0) +
IFERROR( HLOOKUP(CONCATENATE(AN$2,"F_FF"),#REF!,ROW($G610)-1,0),0) +
IFERROR( HLOOKUP(CONCATENATE(AN$2,"M"),#REF!,ROW($G610)-1,0),0) +
IFERROR( HLOOKUP(CONCATENATE(AN$2,"M_FF"),#REF!,ROW($G610)-1,0),0)
+25)</f>
        <v/>
      </c>
      <c r="AO610" s="63" t="str">
        <f ca="1" xml:space="preserve"> IF(AND(
IFERROR( COUNTIF(  INDIRECT(CONCATENATE("[CampeonatosGallegos_2017.xlsx]",AO$2,"M","!$S:$S")),  $G610), 0)=0,
IFERROR( COUNTIF(  INDIRECT(CONCATENATE("[CampeonatosGallegos_2017.xlsx]",AO$2,"M","!$V:$V")),  $G610), 0)=0,
IFERROR( COUNTIF(  INDIRECT(CONCATENATE("[CampeonatosGallegos_2017.xlsx]",AO$2,"F","!$S:$S")),  $G610), 0)=0,
IFERROR( COUNTIF(  INDIRECT(CONCATENATE("[CampeonatosGallegos_2017.xlsx]",AO$2,"F","!$V:$V")),  $G610), 0)=0
), "",
IFERROR( HLOOKUP(CONCATENATE(AO$2,"F"),#REF!,ROW($G610)-1,0),0) +
IFERROR( HLOOKUP(CONCATENATE(AO$2,"F_FF"),#REF!,ROW($G610)-1,0),0) +
IFERROR( HLOOKUP(CONCATENATE(AO$2,"M"),#REF!,ROW($G610)-1,0),0) +
IFERROR( HLOOKUP(CONCATENATE(AO$2,"M_FF"),#REF!,ROW($G610)-1,0),0)
+25)</f>
        <v/>
      </c>
    </row>
    <row r="611" spans="1:41">
      <c r="A611" s="48">
        <f t="shared" si="62"/>
        <v>609</v>
      </c>
      <c r="B611" s="49">
        <v>608</v>
      </c>
      <c r="C611" s="50">
        <f t="shared" si="63"/>
        <v>-1</v>
      </c>
      <c r="D611" s="49">
        <f>COUNTIF($L$3:$L611,$L611)</f>
        <v>70</v>
      </c>
      <c r="E611" s="51">
        <v>70</v>
      </c>
      <c r="F611" s="50" t="str">
        <f t="shared" si="64"/>
        <v>=</v>
      </c>
      <c r="G611" s="52">
        <v>19664</v>
      </c>
      <c r="H611" s="53" t="s">
        <v>1093</v>
      </c>
      <c r="I611" s="53" t="s">
        <v>1191</v>
      </c>
      <c r="J611" s="53" t="s">
        <v>1107</v>
      </c>
      <c r="K611" s="54">
        <v>1972</v>
      </c>
      <c r="L611" s="64" t="s">
        <v>232</v>
      </c>
      <c r="M611" s="55" t="s">
        <v>52</v>
      </c>
      <c r="N611" s="56">
        <v>3</v>
      </c>
      <c r="O611" s="57">
        <v>187.5</v>
      </c>
      <c r="P611" s="57">
        <f>IFERROR( VLOOKUP($G611,Liga16_1!$B:$Q,16,0), "")</f>
        <v>422</v>
      </c>
      <c r="Q611" s="58">
        <f t="shared" si="65"/>
        <v>304.75</v>
      </c>
      <c r="R611" s="59">
        <f t="shared" ref="R611:R616" si="67">AVERAGE(O611:P611)</f>
        <v>304.75</v>
      </c>
      <c r="S611" s="60" t="s">
        <v>216</v>
      </c>
      <c r="T611" s="61" t="s">
        <v>216</v>
      </c>
      <c r="U611" s="61" t="s">
        <v>216</v>
      </c>
      <c r="V611" s="61">
        <v>-64</v>
      </c>
      <c r="W611" s="61" t="s">
        <v>216</v>
      </c>
      <c r="X611" s="61" t="s">
        <v>216</v>
      </c>
      <c r="Y611" s="61">
        <v>-4</v>
      </c>
      <c r="Z611" s="61">
        <v>-5</v>
      </c>
      <c r="AA611" s="61" t="s">
        <v>216</v>
      </c>
      <c r="AB611" s="62" t="s">
        <v>216</v>
      </c>
      <c r="AC611" s="63"/>
      <c r="AD611" s="62" t="s">
        <v>216</v>
      </c>
      <c r="AE611" s="62" t="s">
        <v>216</v>
      </c>
      <c r="AF611" s="67" t="s">
        <v>216</v>
      </c>
      <c r="AG611" s="62" t="s">
        <v>216</v>
      </c>
      <c r="AH611" s="62" t="s">
        <v>216</v>
      </c>
      <c r="AI611" s="62" t="s">
        <v>216</v>
      </c>
      <c r="AJ611" s="62" t="s">
        <v>216</v>
      </c>
      <c r="AK611" s="62" t="s">
        <v>216</v>
      </c>
      <c r="AL611" s="62" t="s">
        <v>216</v>
      </c>
      <c r="AM611" s="62" t="s">
        <v>216</v>
      </c>
      <c r="AN611" s="62" t="s">
        <v>216</v>
      </c>
      <c r="AO611" s="63" t="s">
        <v>216</v>
      </c>
    </row>
    <row r="612" spans="1:41">
      <c r="A612" s="48">
        <f t="shared" si="62"/>
        <v>610</v>
      </c>
      <c r="B612" s="49">
        <v>609</v>
      </c>
      <c r="C612" s="50">
        <f t="shared" si="63"/>
        <v>-1</v>
      </c>
      <c r="D612" s="49">
        <f>COUNTIF($L$3:$L612,$L612)</f>
        <v>61</v>
      </c>
      <c r="E612" s="51">
        <v>61</v>
      </c>
      <c r="F612" s="50" t="str">
        <f t="shared" si="64"/>
        <v>=</v>
      </c>
      <c r="G612" s="52">
        <v>23022</v>
      </c>
      <c r="H612" s="53" t="s">
        <v>526</v>
      </c>
      <c r="I612" s="53" t="s">
        <v>1130</v>
      </c>
      <c r="J612" s="53" t="s">
        <v>1107</v>
      </c>
      <c r="K612" s="54">
        <v>2000</v>
      </c>
      <c r="L612" s="64" t="s">
        <v>226</v>
      </c>
      <c r="M612" s="55" t="s">
        <v>52</v>
      </c>
      <c r="N612" s="56">
        <v>3</v>
      </c>
      <c r="O612" s="57">
        <v>304</v>
      </c>
      <c r="P612" s="57" t="str">
        <f>IFERROR( VLOOKUP($G612,Liga16_1!$B:$Q,16,0), "")</f>
        <v/>
      </c>
      <c r="Q612" s="58">
        <f t="shared" si="65"/>
        <v>304</v>
      </c>
      <c r="R612" s="59">
        <f t="shared" si="67"/>
        <v>304</v>
      </c>
      <c r="S612" s="60" t="s">
        <v>216</v>
      </c>
      <c r="T612" s="61" t="s">
        <v>216</v>
      </c>
      <c r="U612" s="61" t="s">
        <v>216</v>
      </c>
      <c r="V612" s="61" t="s">
        <v>216</v>
      </c>
      <c r="W612" s="61">
        <v>-8</v>
      </c>
      <c r="X612" s="61" t="s">
        <v>216</v>
      </c>
      <c r="Y612" s="61" t="s">
        <v>216</v>
      </c>
      <c r="Z612" s="61" t="s">
        <v>216</v>
      </c>
      <c r="AA612" s="61">
        <v>-22</v>
      </c>
      <c r="AB612" s="62" t="s">
        <v>216</v>
      </c>
      <c r="AC612" s="63"/>
      <c r="AD612" s="62" t="s">
        <v>216</v>
      </c>
      <c r="AE612" s="62" t="s">
        <v>216</v>
      </c>
      <c r="AF612" s="67" t="s">
        <v>216</v>
      </c>
      <c r="AG612" s="62" t="s">
        <v>216</v>
      </c>
      <c r="AH612" s="62" t="s">
        <v>216</v>
      </c>
      <c r="AI612" s="62" t="s">
        <v>216</v>
      </c>
      <c r="AJ612" s="62" t="s">
        <v>216</v>
      </c>
      <c r="AK612" s="62" t="s">
        <v>216</v>
      </c>
      <c r="AL612" s="62" t="s">
        <v>216</v>
      </c>
      <c r="AM612" s="62" t="s">
        <v>216</v>
      </c>
      <c r="AN612" s="62" t="s">
        <v>216</v>
      </c>
      <c r="AO612" s="63" t="s">
        <v>216</v>
      </c>
    </row>
    <row r="613" spans="1:41">
      <c r="A613" s="48">
        <f t="shared" si="62"/>
        <v>611</v>
      </c>
      <c r="B613" s="49">
        <v>687</v>
      </c>
      <c r="C613" s="50">
        <f t="shared" si="63"/>
        <v>76</v>
      </c>
      <c r="D613" s="49">
        <f>COUNTIF($L$3:$L613,$L613)</f>
        <v>6</v>
      </c>
      <c r="E613" s="51">
        <v>10</v>
      </c>
      <c r="F613" s="50">
        <f t="shared" si="64"/>
        <v>4</v>
      </c>
      <c r="G613" s="52">
        <v>50542</v>
      </c>
      <c r="H613" s="53" t="s">
        <v>929</v>
      </c>
      <c r="I613" s="53" t="s">
        <v>1119</v>
      </c>
      <c r="J613" s="53" t="s">
        <v>1107</v>
      </c>
      <c r="K613" s="54">
        <v>2006</v>
      </c>
      <c r="L613" s="64" t="s">
        <v>219</v>
      </c>
      <c r="M613" s="55" t="s">
        <v>55</v>
      </c>
      <c r="N613" s="56">
        <v>3</v>
      </c>
      <c r="O613" s="57">
        <v>207</v>
      </c>
      <c r="P613" s="57" t="str">
        <f>IFERROR( VLOOKUP($G613,Liga16_1!$B:$Q,16,0), "")</f>
        <v/>
      </c>
      <c r="Q613" s="58">
        <f t="shared" si="65"/>
        <v>303</v>
      </c>
      <c r="R613" s="59">
        <f t="shared" si="67"/>
        <v>207</v>
      </c>
      <c r="S613" s="60" t="s">
        <v>216</v>
      </c>
      <c r="T613" s="61">
        <v>13</v>
      </c>
      <c r="U613" s="61">
        <v>12</v>
      </c>
      <c r="V613" s="61" t="s">
        <v>216</v>
      </c>
      <c r="W613" s="61" t="s">
        <v>216</v>
      </c>
      <c r="X613" s="61" t="s">
        <v>216</v>
      </c>
      <c r="Y613" s="61" t="s">
        <v>216</v>
      </c>
      <c r="Z613" s="61" t="s">
        <v>216</v>
      </c>
      <c r="AA613" s="61">
        <v>-30</v>
      </c>
      <c r="AB613" s="62">
        <v>54</v>
      </c>
      <c r="AC613" s="63"/>
      <c r="AD613" s="62" t="s">
        <v>216</v>
      </c>
      <c r="AE613" s="62">
        <v>42</v>
      </c>
      <c r="AF613" s="67" t="s">
        <v>216</v>
      </c>
      <c r="AG613" s="62" t="s">
        <v>216</v>
      </c>
      <c r="AH613" s="62" t="s">
        <v>216</v>
      </c>
      <c r="AI613" s="62" t="s">
        <v>216</v>
      </c>
      <c r="AJ613" s="62" t="s">
        <v>216</v>
      </c>
      <c r="AK613" s="62" t="s">
        <v>216</v>
      </c>
      <c r="AL613" s="62" t="s">
        <v>216</v>
      </c>
      <c r="AM613" s="62" t="s">
        <v>216</v>
      </c>
      <c r="AN613" s="62" t="s">
        <v>216</v>
      </c>
      <c r="AO613" s="63" t="s">
        <v>216</v>
      </c>
    </row>
    <row r="614" spans="1:41">
      <c r="A614" s="48">
        <f t="shared" si="62"/>
        <v>612</v>
      </c>
      <c r="B614" s="49">
        <v>610</v>
      </c>
      <c r="C614" s="50">
        <f t="shared" si="63"/>
        <v>-2</v>
      </c>
      <c r="D614" s="49">
        <f>COUNTIF($L$3:$L614,$L614)</f>
        <v>48</v>
      </c>
      <c r="E614" s="51">
        <v>49</v>
      </c>
      <c r="F614" s="50">
        <f t="shared" si="64"/>
        <v>1</v>
      </c>
      <c r="G614" s="52" t="s">
        <v>37</v>
      </c>
      <c r="H614" s="53" t="s">
        <v>1279</v>
      </c>
      <c r="I614" s="53" t="s">
        <v>1121</v>
      </c>
      <c r="J614" s="53" t="s">
        <v>1122</v>
      </c>
      <c r="K614" s="54">
        <v>2003</v>
      </c>
      <c r="L614" s="64" t="s">
        <v>224</v>
      </c>
      <c r="M614" s="55" t="s">
        <v>52</v>
      </c>
      <c r="N614" s="56">
        <v>3</v>
      </c>
      <c r="O614" s="57">
        <v>302</v>
      </c>
      <c r="P614" s="57" t="str">
        <f>IFERROR( VLOOKUP($G614,Liga16_1!$B:$Q,16,0), "")</f>
        <v/>
      </c>
      <c r="Q614" s="58">
        <f t="shared" si="65"/>
        <v>302</v>
      </c>
      <c r="R614" s="59">
        <f t="shared" si="67"/>
        <v>302</v>
      </c>
      <c r="S614" s="60" t="s">
        <v>216</v>
      </c>
      <c r="T614" s="61" t="s">
        <v>216</v>
      </c>
      <c r="U614" s="61" t="s">
        <v>216</v>
      </c>
      <c r="V614" s="61" t="s">
        <v>216</v>
      </c>
      <c r="W614" s="61" t="s">
        <v>216</v>
      </c>
      <c r="X614" s="61" t="s">
        <v>216</v>
      </c>
      <c r="Y614" s="61">
        <v>10</v>
      </c>
      <c r="Z614" s="61" t="s">
        <v>216</v>
      </c>
      <c r="AA614" s="61" t="s">
        <v>216</v>
      </c>
      <c r="AB614" s="62" t="s">
        <v>216</v>
      </c>
      <c r="AC614" s="63"/>
      <c r="AD614" s="62" t="s">
        <v>216</v>
      </c>
      <c r="AE614" s="62" t="s">
        <v>216</v>
      </c>
      <c r="AF614" s="67" t="s">
        <v>216</v>
      </c>
      <c r="AG614" s="62" t="s">
        <v>216</v>
      </c>
      <c r="AH614" s="62" t="s">
        <v>216</v>
      </c>
      <c r="AI614" s="62" t="s">
        <v>216</v>
      </c>
      <c r="AJ614" s="62" t="s">
        <v>216</v>
      </c>
      <c r="AK614" s="62" t="s">
        <v>216</v>
      </c>
      <c r="AL614" s="62" t="s">
        <v>216</v>
      </c>
      <c r="AM614" s="62" t="s">
        <v>216</v>
      </c>
      <c r="AN614" s="62" t="s">
        <v>216</v>
      </c>
      <c r="AO614" s="63" t="s">
        <v>216</v>
      </c>
    </row>
    <row r="615" spans="1:41">
      <c r="A615" s="48">
        <f t="shared" si="62"/>
        <v>613</v>
      </c>
      <c r="B615" s="49">
        <v>611</v>
      </c>
      <c r="C615" s="50">
        <f t="shared" si="63"/>
        <v>-2</v>
      </c>
      <c r="D615" s="49">
        <f>COUNTIF($L$3:$L615,$L615)</f>
        <v>64</v>
      </c>
      <c r="E615" s="51">
        <v>65</v>
      </c>
      <c r="F615" s="50">
        <f t="shared" si="64"/>
        <v>1</v>
      </c>
      <c r="G615" s="52">
        <v>50600</v>
      </c>
      <c r="H615" s="53" t="s">
        <v>1280</v>
      </c>
      <c r="I615" s="53" t="s">
        <v>1167</v>
      </c>
      <c r="J615" s="53" t="s">
        <v>1107</v>
      </c>
      <c r="K615" s="54">
        <v>1997</v>
      </c>
      <c r="L615" s="64" t="s">
        <v>228</v>
      </c>
      <c r="M615" s="55" t="s">
        <v>52</v>
      </c>
      <c r="N615" s="56">
        <v>3</v>
      </c>
      <c r="O615" s="57">
        <v>302</v>
      </c>
      <c r="P615" s="57" t="str">
        <f>IFERROR( VLOOKUP($G615,Liga16_1!$B:$Q,16,0), "")</f>
        <v/>
      </c>
      <c r="Q615" s="58">
        <f t="shared" si="65"/>
        <v>302</v>
      </c>
      <c r="R615" s="59">
        <f t="shared" si="67"/>
        <v>302</v>
      </c>
      <c r="S615" s="60" t="s">
        <v>216</v>
      </c>
      <c r="T615" s="61" t="s">
        <v>216</v>
      </c>
      <c r="U615" s="61">
        <v>2</v>
      </c>
      <c r="V615" s="61" t="s">
        <v>216</v>
      </c>
      <c r="W615" s="61" t="s">
        <v>216</v>
      </c>
      <c r="X615" s="61" t="s">
        <v>216</v>
      </c>
      <c r="Y615" s="61" t="s">
        <v>216</v>
      </c>
      <c r="Z615" s="61" t="s">
        <v>216</v>
      </c>
      <c r="AA615" s="61" t="s">
        <v>216</v>
      </c>
      <c r="AB615" s="62" t="s">
        <v>216</v>
      </c>
      <c r="AC615" s="63"/>
      <c r="AD615" s="62" t="s">
        <v>216</v>
      </c>
      <c r="AE615" s="62" t="s">
        <v>216</v>
      </c>
      <c r="AF615" s="67" t="s">
        <v>216</v>
      </c>
      <c r="AG615" s="62" t="s">
        <v>216</v>
      </c>
      <c r="AH615" s="62" t="s">
        <v>216</v>
      </c>
      <c r="AI615" s="62" t="s">
        <v>216</v>
      </c>
      <c r="AJ615" s="62" t="s">
        <v>216</v>
      </c>
      <c r="AK615" s="62" t="s">
        <v>216</v>
      </c>
      <c r="AL615" s="62" t="s">
        <v>216</v>
      </c>
      <c r="AM615" s="62" t="s">
        <v>216</v>
      </c>
      <c r="AN615" s="62" t="s">
        <v>216</v>
      </c>
      <c r="AO615" s="63" t="s">
        <v>216</v>
      </c>
    </row>
    <row r="616" spans="1:41">
      <c r="A616" s="48">
        <f t="shared" si="62"/>
        <v>614</v>
      </c>
      <c r="B616" s="49">
        <v>612</v>
      </c>
      <c r="C616" s="50">
        <f t="shared" si="63"/>
        <v>-2</v>
      </c>
      <c r="D616" s="49">
        <f>COUNTIF($L$3:$L616,$L616)</f>
        <v>62</v>
      </c>
      <c r="E616" s="51">
        <v>62</v>
      </c>
      <c r="F616" s="50" t="str">
        <f t="shared" si="64"/>
        <v>=</v>
      </c>
      <c r="G616" s="52">
        <v>27416</v>
      </c>
      <c r="H616" s="53" t="s">
        <v>1095</v>
      </c>
      <c r="I616" s="53" t="s">
        <v>1168</v>
      </c>
      <c r="J616" s="53" t="s">
        <v>1107</v>
      </c>
      <c r="K616" s="54">
        <v>2001</v>
      </c>
      <c r="L616" s="64" t="s">
        <v>226</v>
      </c>
      <c r="M616" s="55" t="s">
        <v>52</v>
      </c>
      <c r="N616" s="56">
        <v>3</v>
      </c>
      <c r="O616" s="57"/>
      <c r="P616" s="57">
        <f>IFERROR( VLOOKUP($G616,Liga16_1!$B:$Q,16,0), "")</f>
        <v>302</v>
      </c>
      <c r="Q616" s="58">
        <f t="shared" si="65"/>
        <v>302</v>
      </c>
      <c r="R616" s="59">
        <f t="shared" si="67"/>
        <v>302</v>
      </c>
      <c r="S616" s="60" t="s">
        <v>216</v>
      </c>
      <c r="T616" s="61" t="s">
        <v>216</v>
      </c>
      <c r="U616" s="61" t="s">
        <v>216</v>
      </c>
      <c r="V616" s="61" t="s">
        <v>216</v>
      </c>
      <c r="W616" s="61" t="s">
        <v>216</v>
      </c>
      <c r="X616" s="61"/>
      <c r="Y616" s="61"/>
      <c r="Z616" s="61"/>
      <c r="AA616" s="61"/>
      <c r="AB616" s="62" t="s">
        <v>216</v>
      </c>
      <c r="AC616" s="63"/>
      <c r="AD616" s="62" t="s">
        <v>216</v>
      </c>
      <c r="AE616" s="62" t="s">
        <v>216</v>
      </c>
      <c r="AF616" s="67" t="s">
        <v>216</v>
      </c>
      <c r="AG616" s="62" t="s">
        <v>216</v>
      </c>
      <c r="AH616" s="62" t="s">
        <v>216</v>
      </c>
      <c r="AI616" s="62" t="s">
        <v>216</v>
      </c>
      <c r="AJ616" s="62" t="s">
        <v>216</v>
      </c>
      <c r="AK616" s="62" t="s">
        <v>216</v>
      </c>
      <c r="AL616" s="62" t="s">
        <v>216</v>
      </c>
      <c r="AM616" s="62" t="s">
        <v>216</v>
      </c>
      <c r="AN616" s="62" t="s">
        <v>216</v>
      </c>
      <c r="AO616" s="63" t="s">
        <v>216</v>
      </c>
    </row>
    <row r="617" spans="1:41">
      <c r="A617" s="48">
        <f t="shared" si="62"/>
        <v>615</v>
      </c>
      <c r="B617" s="49">
        <v>621</v>
      </c>
      <c r="C617" s="50">
        <f t="shared" si="63"/>
        <v>6</v>
      </c>
      <c r="D617" s="49">
        <f>COUNTIF($L$3:$L617,$L617)</f>
        <v>49</v>
      </c>
      <c r="E617" s="51">
        <v>50</v>
      </c>
      <c r="F617" s="50">
        <f t="shared" si="64"/>
        <v>1</v>
      </c>
      <c r="G617" s="52" t="s">
        <v>419</v>
      </c>
      <c r="H617" s="53" t="s">
        <v>1281</v>
      </c>
      <c r="I617" s="53" t="s">
        <v>1194</v>
      </c>
      <c r="J617" s="53" t="s">
        <v>1122</v>
      </c>
      <c r="K617" s="54">
        <v>2002</v>
      </c>
      <c r="L617" s="64" t="s">
        <v>224</v>
      </c>
      <c r="M617" s="55" t="s">
        <v>52</v>
      </c>
      <c r="N617" s="56">
        <v>3</v>
      </c>
      <c r="O617" s="57"/>
      <c r="P617" s="57" t="str">
        <f>IFERROR( VLOOKUP($G617,Liga16_1!$B:$Q,16,0), "")</f>
        <v/>
      </c>
      <c r="Q617" s="58">
        <f t="shared" ca="1" si="65"/>
        <v>301</v>
      </c>
      <c r="R617" s="59">
        <v>300</v>
      </c>
      <c r="S617" s="60" t="s">
        <v>216</v>
      </c>
      <c r="T617" s="61" t="s">
        <v>216</v>
      </c>
      <c r="U617" s="61" t="s">
        <v>216</v>
      </c>
      <c r="V617" s="61" t="s">
        <v>216</v>
      </c>
      <c r="W617" s="61" t="s">
        <v>216</v>
      </c>
      <c r="X617" s="61"/>
      <c r="Y617" s="61"/>
      <c r="Z617" s="61"/>
      <c r="AA617" s="61"/>
      <c r="AB617" s="62">
        <v>1</v>
      </c>
      <c r="AC617" s="63"/>
      <c r="AD617" s="62" t="str">
        <f ca="1" xml:space="preserve"> IF(AND(
IFERROR( COUNTIF(  INDIRECT(CONCATENATE("[CampeonatosGallegos_2017.xlsx]",AD$2,"M","!$S:$S")),  $G617), 0)=0,
IFERROR( COUNTIF(  INDIRECT(CONCATENATE("[CampeonatosGallegos_2017.xlsx]",AD$2,"M","!$V:$V")),  $G617), 0)=0,
IFERROR( COUNTIF(  INDIRECT(CONCATENATE("[CampeonatosGallegos_2017.xlsx]",AD$2,"F","!$S:$S")),  $G617), 0)=0,
IFERROR( COUNTIF(  INDIRECT(CONCATENATE("[CampeonatosGallegos_2017.xlsx]",AD$2,"F","!$V:$V")),  $G617), 0)=0
), "",
IFERROR( HLOOKUP(CONCATENATE(AD$2,"F"),#REF!,ROW($G617)-1,0),0) +
IFERROR( HLOOKUP(CONCATENATE(AD$2,"F_FF"),#REF!,ROW($G617)-1,0),0) +
IFERROR( HLOOKUP(CONCATENATE(AD$2,"M"),#REF!,ROW($G617)-1,0),0) +
IFERROR( HLOOKUP(CONCATENATE(AD$2,"M_FF"),#REF!,ROW($G617)-1,0),0)
+25)</f>
        <v/>
      </c>
      <c r="AE617" s="62" t="str">
        <f ca="1" xml:space="preserve"> IF(AND(
IFERROR( COUNTIF(  INDIRECT(CONCATENATE("[CampeonatosGallegos_2017.xlsx]",AE$2,"M","!$S:$S")),  $G617), 0)=0,
IFERROR( COUNTIF(  INDIRECT(CONCATENATE("[CampeonatosGallegos_2017.xlsx]",AE$2,"M","!$V:$V")),  $G617), 0)=0,
IFERROR( COUNTIF(  INDIRECT(CONCATENATE("[CampeonatosGallegos_2017.xlsx]",AE$2,"F","!$S:$S")),  $G617), 0)=0,
IFERROR( COUNTIF(  INDIRECT(CONCATENATE("[CampeonatosGallegos_2017.xlsx]",AE$2,"F","!$V:$V")),  $G617), 0)=0
), "",
IFERROR( HLOOKUP(CONCATENATE(AE$2,"F"),#REF!,ROW($G617)-1,0),0) +
IFERROR( HLOOKUP(CONCATENATE(AE$2,"F_FF"),#REF!,ROW($G617)-1,0),0) +
IFERROR( HLOOKUP(CONCATENATE(AE$2,"M"),#REF!,ROW($G617)-1,0),0) +
IFERROR( HLOOKUP(CONCATENATE(AE$2,"M_FF"),#REF!,ROW($G617)-1,0),0)
+25)</f>
        <v/>
      </c>
      <c r="AF617" s="67" t="str">
        <f ca="1" xml:space="preserve"> IF(AND(
IFERROR( COUNTIF(  INDIRECT(CONCATENATE("[CampeonatosGallegos_2017.xlsx]",AF$2,"M","!$S:$S")),  $G617), 0)=0,
IFERROR( COUNTIF(  INDIRECT(CONCATENATE("[CampeonatosGallegos_2017.xlsx]",AF$2,"M","!$V:$V")),  $G617), 0)=0,
IFERROR( COUNTIF(  INDIRECT(CONCATENATE("[CampeonatosGallegos_2017.xlsx]",AF$2,"F","!$S:$S")),  $G617), 0)=0,
IFERROR( COUNTIF(  INDIRECT(CONCATENATE("[CampeonatosGallegos_2017.xlsx]",AF$2,"F","!$V:$V")),  $G617), 0)=0
), "",
IFERROR( HLOOKUP(CONCATENATE(AF$2,"F"),#REF!,ROW($G617)-1,0),0) +
IFERROR( HLOOKUP(CONCATENATE(AF$2,"F_FF"),#REF!,ROW($G617)-1,0),0) +
IFERROR( HLOOKUP(CONCATENATE(AF$2,"M"),#REF!,ROW($G617)-1,0),0) +
IFERROR( HLOOKUP(CONCATENATE(AF$2,"M_FF"),#REF!,ROW($G617)-1,0),0)
+25)</f>
        <v/>
      </c>
      <c r="AG617" s="62" t="str">
        <f ca="1" xml:space="preserve"> IF(AND(
IFERROR( COUNTIF(  INDIRECT(CONCATENATE("[CampeonatosGallegos_2017.xlsx]",AG$2,"M","!$S:$S")),  $G617), 0)=0,
IFERROR( COUNTIF(  INDIRECT(CONCATENATE("[CampeonatosGallegos_2017.xlsx]",AG$2,"M","!$V:$V")),  $G617), 0)=0,
IFERROR( COUNTIF(  INDIRECT(CONCATENATE("[CampeonatosGallegos_2017.xlsx]",AG$2,"F","!$S:$S")),  $G617), 0)=0,
IFERROR( COUNTIF(  INDIRECT(CONCATENATE("[CampeonatosGallegos_2017.xlsx]",AG$2,"F","!$V:$V")),  $G617), 0)=0
), "",
IFERROR( HLOOKUP(CONCATENATE(AG$2,"F"),#REF!,ROW($G617)-1,0),0) +
IFERROR( HLOOKUP(CONCATENATE(AG$2,"F_FF"),#REF!,ROW($G617)-1,0),0) +
IFERROR( HLOOKUP(CONCATENATE(AG$2,"M"),#REF!,ROW($G617)-1,0),0) +
IFERROR( HLOOKUP(CONCATENATE(AG$2,"M_FF"),#REF!,ROW($G617)-1,0),0)
+25)</f>
        <v/>
      </c>
      <c r="AH617" s="62" t="str">
        <f ca="1" xml:space="preserve"> IF(AND(
IFERROR( COUNTIF(  INDIRECT(CONCATENATE("[CampeonatosGallegos_2017.xlsx]",AH$2,"M","!$S:$S")),  $G617), 0)=0,
IFERROR( COUNTIF(  INDIRECT(CONCATENATE("[CampeonatosGallegos_2017.xlsx]",AH$2,"M","!$V:$V")),  $G617), 0)=0,
IFERROR( COUNTIF(  INDIRECT(CONCATENATE("[CampeonatosGallegos_2017.xlsx]",AH$2,"F","!$S:$S")),  $G617), 0)=0,
IFERROR( COUNTIF(  INDIRECT(CONCATENATE("[CampeonatosGallegos_2017.xlsx]",AH$2,"F","!$V:$V")),  $G617), 0)=0
), "",
IFERROR( HLOOKUP(CONCATENATE(AH$2,"F"),#REF!,ROW($G617)-1,0),0) +
IFERROR( HLOOKUP(CONCATENATE(AH$2,"F_FF"),#REF!,ROW($G617)-1,0),0) +
IFERROR( HLOOKUP(CONCATENATE(AH$2,"M"),#REF!,ROW($G617)-1,0),0) +
IFERROR( HLOOKUP(CONCATENATE(AH$2,"M_FF"),#REF!,ROW($G617)-1,0),0)
+25)</f>
        <v/>
      </c>
      <c r="AI617" s="62" t="str">
        <f ca="1" xml:space="preserve"> IF(AND(
IFERROR( COUNTIF(  INDIRECT(CONCATENATE("[CampeonatosGallegos_2017.xlsx]",AI$2,"M","!$S:$S")),  $G617), 0)=0,
IFERROR( COUNTIF(  INDIRECT(CONCATENATE("[CampeonatosGallegos_2017.xlsx]",AI$2,"M","!$V:$V")),  $G617), 0)=0,
IFERROR( COUNTIF(  INDIRECT(CONCATENATE("[CampeonatosGallegos_2017.xlsx]",AI$2,"F","!$S:$S")),  $G617), 0)=0,
IFERROR( COUNTIF(  INDIRECT(CONCATENATE("[CampeonatosGallegos_2017.xlsx]",AI$2,"F","!$V:$V")),  $G617), 0)=0
), "",
IFERROR( HLOOKUP(CONCATENATE(AI$2,"F"),#REF!,ROW($G617)-1,0),0) +
IFERROR( HLOOKUP(CONCATENATE(AI$2,"F_FF"),#REF!,ROW($G617)-1,0),0) +
IFERROR( HLOOKUP(CONCATENATE(AI$2,"M"),#REF!,ROW($G617)-1,0),0) +
IFERROR( HLOOKUP(CONCATENATE(AI$2,"M_FF"),#REF!,ROW($G617)-1,0),0)
+25)</f>
        <v/>
      </c>
      <c r="AJ617" s="62" t="str">
        <f ca="1" xml:space="preserve"> IF(AND(
IFERROR( COUNTIF(  INDIRECT(CONCATENATE("[CampeonatosGallegos_2017.xlsx]",AJ$2,"M","!$S:$S")),  $G617), 0)=0,
IFERROR( COUNTIF(  INDIRECT(CONCATENATE("[CampeonatosGallegos_2017.xlsx]",AJ$2,"M","!$V:$V")),  $G617), 0)=0,
IFERROR( COUNTIF(  INDIRECT(CONCATENATE("[CampeonatosGallegos_2017.xlsx]",AJ$2,"F","!$S:$S")),  $G617), 0)=0,
IFERROR( COUNTIF(  INDIRECT(CONCATENATE("[CampeonatosGallegos_2017.xlsx]",AJ$2,"F","!$V:$V")),  $G617), 0)=0
), "",
IFERROR( HLOOKUP(CONCATENATE(AJ$2,"F"),#REF!,ROW($G617)-1,0),0) +
IFERROR( HLOOKUP(CONCATENATE(AJ$2,"F_FF"),#REF!,ROW($G617)-1,0),0) +
IFERROR( HLOOKUP(CONCATENATE(AJ$2,"M"),#REF!,ROW($G617)-1,0),0) +
IFERROR( HLOOKUP(CONCATENATE(AJ$2,"M_FF"),#REF!,ROW($G617)-1,0),0)
+25)</f>
        <v/>
      </c>
      <c r="AK617" s="62" t="str">
        <f ca="1" xml:space="preserve"> IF(AND(
IFERROR( COUNTIF(  INDIRECT(CONCATENATE("[CampeonatosGallegos_2017.xlsx]",AK$2,"M","!$S:$S")),  $G617), 0)=0,
IFERROR( COUNTIF(  INDIRECT(CONCATENATE("[CampeonatosGallegos_2017.xlsx]",AK$2,"M","!$V:$V")),  $G617), 0)=0,
IFERROR( COUNTIF(  INDIRECT(CONCATENATE("[CampeonatosGallegos_2017.xlsx]",AK$2,"F","!$S:$S")),  $G617), 0)=0,
IFERROR( COUNTIF(  INDIRECT(CONCATENATE("[CampeonatosGallegos_2017.xlsx]",AK$2,"F","!$V:$V")),  $G617), 0)=0
), "",
IFERROR( HLOOKUP(CONCATENATE(AK$2,"F"),#REF!,ROW($G617)-1,0),0) +
IFERROR( HLOOKUP(CONCATENATE(AK$2,"F_FF"),#REF!,ROW($G617)-1,0),0) +
IFERROR( HLOOKUP(CONCATENATE(AK$2,"M"),#REF!,ROW($G617)-1,0),0) +
IFERROR( HLOOKUP(CONCATENATE(AK$2,"M_FF"),#REF!,ROW($G617)-1,0),0)
+25)</f>
        <v/>
      </c>
      <c r="AL617" s="62" t="str">
        <f ca="1" xml:space="preserve"> IF(AND(
IFERROR( COUNTIF(  INDIRECT(CONCATENATE("[CampeonatosGallegos_2017.xlsx]",AL$2,"M","!$S:$S")),  $G617), 0)=0,
IFERROR( COUNTIF(  INDIRECT(CONCATENATE("[CampeonatosGallegos_2017.xlsx]",AL$2,"M","!$V:$V")),  $G617), 0)=0,
IFERROR( COUNTIF(  INDIRECT(CONCATENATE("[CampeonatosGallegos_2017.xlsx]",AL$2,"F","!$S:$S")),  $G617), 0)=0,
IFERROR( COUNTIF(  INDIRECT(CONCATENATE("[CampeonatosGallegos_2017.xlsx]",AL$2,"F","!$V:$V")),  $G617), 0)=0
), "",
IFERROR( HLOOKUP(CONCATENATE(AL$2,"F"),#REF!,ROW($G617)-1,0),0) +
IFERROR( HLOOKUP(CONCATENATE(AL$2,"F_FF"),#REF!,ROW($G617)-1,0),0) +
IFERROR( HLOOKUP(CONCATENATE(AL$2,"M"),#REF!,ROW($G617)-1,0),0) +
IFERROR( HLOOKUP(CONCATENATE(AL$2,"M_FF"),#REF!,ROW($G617)-1,0),0)
+25)</f>
        <v/>
      </c>
      <c r="AM617" s="62" t="str">
        <f ca="1" xml:space="preserve"> IF(AND(
IFERROR( COUNTIF(  INDIRECT(CONCATENATE("[CampeonatosGallegos_2017.xlsx]",AM$2,"M","!$S:$S")),  $G617), 0)=0,
IFERROR( COUNTIF(  INDIRECT(CONCATENATE("[CampeonatosGallegos_2017.xlsx]",AM$2,"M","!$V:$V")),  $G617), 0)=0,
IFERROR( COUNTIF(  INDIRECT(CONCATENATE("[CampeonatosGallegos_2017.xlsx]",AM$2,"F","!$S:$S")),  $G617), 0)=0,
IFERROR( COUNTIF(  INDIRECT(CONCATENATE("[CampeonatosGallegos_2017.xlsx]",AM$2,"F","!$V:$V")),  $G617), 0)=0
), "",
IFERROR( HLOOKUP(CONCATENATE(AM$2,"F"),#REF!,ROW($G617)-1,0),0) +
IFERROR( HLOOKUP(CONCATENATE(AM$2,"F_FF"),#REF!,ROW($G617)-1,0),0) +
IFERROR( HLOOKUP(CONCATENATE(AM$2,"M"),#REF!,ROW($G617)-1,0),0) +
IFERROR( HLOOKUP(CONCATENATE(AM$2,"M_FF"),#REF!,ROW($G617)-1,0),0)
+25)</f>
        <v/>
      </c>
      <c r="AN617" s="62" t="str">
        <f ca="1" xml:space="preserve"> IF(AND(
IFERROR( COUNTIF(  INDIRECT(CONCATENATE("[CampeonatosGallegos_2017.xlsx]",AN$2,"M","!$S:$S")),  $G617), 0)=0,
IFERROR( COUNTIF(  INDIRECT(CONCATENATE("[CampeonatosGallegos_2017.xlsx]",AN$2,"M","!$V:$V")),  $G617), 0)=0,
IFERROR( COUNTIF(  INDIRECT(CONCATENATE("[CampeonatosGallegos_2017.xlsx]",AN$2,"F","!$S:$S")),  $G617), 0)=0,
IFERROR( COUNTIF(  INDIRECT(CONCATENATE("[CampeonatosGallegos_2017.xlsx]",AN$2,"F","!$V:$V")),  $G617), 0)=0
), "",
IFERROR( HLOOKUP(CONCATENATE(AN$2,"F"),#REF!,ROW($G617)-1,0),0) +
IFERROR( HLOOKUP(CONCATENATE(AN$2,"F_FF"),#REF!,ROW($G617)-1,0),0) +
IFERROR( HLOOKUP(CONCATENATE(AN$2,"M"),#REF!,ROW($G617)-1,0),0) +
IFERROR( HLOOKUP(CONCATENATE(AN$2,"M_FF"),#REF!,ROW($G617)-1,0),0)
+25)</f>
        <v/>
      </c>
      <c r="AO617" s="63" t="str">
        <f ca="1" xml:space="preserve"> IF(AND(
IFERROR( COUNTIF(  INDIRECT(CONCATENATE("[CampeonatosGallegos_2017.xlsx]",AO$2,"M","!$S:$S")),  $G617), 0)=0,
IFERROR( COUNTIF(  INDIRECT(CONCATENATE("[CampeonatosGallegos_2017.xlsx]",AO$2,"M","!$V:$V")),  $G617), 0)=0,
IFERROR( COUNTIF(  INDIRECT(CONCATENATE("[CampeonatosGallegos_2017.xlsx]",AO$2,"F","!$S:$S")),  $G617), 0)=0,
IFERROR( COUNTIF(  INDIRECT(CONCATENATE("[CampeonatosGallegos_2017.xlsx]",AO$2,"F","!$V:$V")),  $G617), 0)=0
), "",
IFERROR( HLOOKUP(CONCATENATE(AO$2,"F"),#REF!,ROW($G617)-1,0),0) +
IFERROR( HLOOKUP(CONCATENATE(AO$2,"F_FF"),#REF!,ROW($G617)-1,0),0) +
IFERROR( HLOOKUP(CONCATENATE(AO$2,"M"),#REF!,ROW($G617)-1,0),0) +
IFERROR( HLOOKUP(CONCATENATE(AO$2,"M_FF"),#REF!,ROW($G617)-1,0),0)
+25)</f>
        <v/>
      </c>
    </row>
    <row r="618" spans="1:41">
      <c r="A618" s="48">
        <f t="shared" si="62"/>
        <v>616</v>
      </c>
      <c r="B618" s="49">
        <v>613</v>
      </c>
      <c r="C618" s="50">
        <f t="shared" si="63"/>
        <v>-3</v>
      </c>
      <c r="D618" s="49">
        <f>COUNTIF($L$3:$L618,$L618)</f>
        <v>71</v>
      </c>
      <c r="E618" s="51">
        <v>71</v>
      </c>
      <c r="F618" s="50" t="str">
        <f t="shared" si="64"/>
        <v>=</v>
      </c>
      <c r="G618" s="52">
        <v>22958</v>
      </c>
      <c r="H618" s="53" t="s">
        <v>866</v>
      </c>
      <c r="I618" s="53" t="s">
        <v>1167</v>
      </c>
      <c r="J618" s="53" t="s">
        <v>1107</v>
      </c>
      <c r="K618" s="54">
        <v>1975</v>
      </c>
      <c r="L618" s="64" t="s">
        <v>232</v>
      </c>
      <c r="M618" s="55" t="s">
        <v>52</v>
      </c>
      <c r="N618" s="56">
        <v>3</v>
      </c>
      <c r="O618" s="57">
        <v>300</v>
      </c>
      <c r="P618" s="57" t="str">
        <f>IFERROR( VLOOKUP($G618,Liga16_1!$B:$Q,16,0), "")</f>
        <v/>
      </c>
      <c r="Q618" s="58">
        <f t="shared" si="65"/>
        <v>300</v>
      </c>
      <c r="R618" s="59">
        <f>AVERAGE(O618:P618)</f>
        <v>300</v>
      </c>
      <c r="S618" s="60" t="s">
        <v>216</v>
      </c>
      <c r="T618" s="61" t="s">
        <v>216</v>
      </c>
      <c r="U618" s="61" t="s">
        <v>216</v>
      </c>
      <c r="V618" s="61" t="s">
        <v>216</v>
      </c>
      <c r="W618" s="61" t="s">
        <v>216</v>
      </c>
      <c r="X618" s="61" t="s">
        <v>216</v>
      </c>
      <c r="Y618" s="61" t="s">
        <v>216</v>
      </c>
      <c r="Z618" s="61" t="s">
        <v>216</v>
      </c>
      <c r="AA618" s="61" t="s">
        <v>216</v>
      </c>
      <c r="AB618" s="62" t="s">
        <v>216</v>
      </c>
      <c r="AC618" s="63"/>
      <c r="AD618" s="62" t="s">
        <v>216</v>
      </c>
      <c r="AE618" s="62" t="s">
        <v>216</v>
      </c>
      <c r="AF618" s="67" t="s">
        <v>216</v>
      </c>
      <c r="AG618" s="62" t="s">
        <v>216</v>
      </c>
      <c r="AH618" s="62" t="s">
        <v>216</v>
      </c>
      <c r="AI618" s="62" t="s">
        <v>216</v>
      </c>
      <c r="AJ618" s="62" t="s">
        <v>216</v>
      </c>
      <c r="AK618" s="62" t="s">
        <v>216</v>
      </c>
      <c r="AL618" s="62" t="s">
        <v>216</v>
      </c>
      <c r="AM618" s="62" t="s">
        <v>216</v>
      </c>
      <c r="AN618" s="62" t="s">
        <v>216</v>
      </c>
      <c r="AO618" s="63" t="s">
        <v>216</v>
      </c>
    </row>
    <row r="619" spans="1:41">
      <c r="A619" s="48">
        <f t="shared" si="62"/>
        <v>617</v>
      </c>
      <c r="B619" s="49">
        <v>614</v>
      </c>
      <c r="C619" s="50">
        <f t="shared" si="63"/>
        <v>-3</v>
      </c>
      <c r="D619" s="49">
        <f>COUNTIF($L$3:$L619,$L619)</f>
        <v>7</v>
      </c>
      <c r="E619" s="51">
        <v>7</v>
      </c>
      <c r="F619" s="50" t="str">
        <f t="shared" si="64"/>
        <v>=</v>
      </c>
      <c r="G619" s="52">
        <v>9193</v>
      </c>
      <c r="H619" s="53" t="s">
        <v>1282</v>
      </c>
      <c r="I619" s="53" t="s">
        <v>1108</v>
      </c>
      <c r="J619" s="53" t="s">
        <v>1107</v>
      </c>
      <c r="K619" s="54">
        <v>1964</v>
      </c>
      <c r="L619" s="64" t="s">
        <v>233</v>
      </c>
      <c r="M619" s="55" t="s">
        <v>55</v>
      </c>
      <c r="N619" s="56">
        <v>3</v>
      </c>
      <c r="O619" s="57"/>
      <c r="P619" s="57" t="str">
        <f>IFERROR( VLOOKUP($G619,Liga16_1!$B:$Q,16,0), "")</f>
        <v/>
      </c>
      <c r="Q619" s="58">
        <f t="shared" si="65"/>
        <v>300</v>
      </c>
      <c r="R619" s="59">
        <v>300</v>
      </c>
      <c r="S619" s="60" t="s">
        <v>216</v>
      </c>
      <c r="T619" s="61" t="s">
        <v>216</v>
      </c>
      <c r="U619" s="61" t="s">
        <v>216</v>
      </c>
      <c r="V619" s="61" t="s">
        <v>216</v>
      </c>
      <c r="W619" s="61" t="s">
        <v>216</v>
      </c>
      <c r="X619" s="61"/>
      <c r="Y619" s="61"/>
      <c r="Z619" s="61"/>
      <c r="AA619" s="61"/>
      <c r="AB619" s="62" t="s">
        <v>216</v>
      </c>
      <c r="AC619" s="63"/>
      <c r="AD619" s="62" t="s">
        <v>216</v>
      </c>
      <c r="AE619" s="62" t="s">
        <v>216</v>
      </c>
      <c r="AF619" s="67" t="s">
        <v>216</v>
      </c>
      <c r="AG619" s="62" t="s">
        <v>216</v>
      </c>
      <c r="AH619" s="62" t="s">
        <v>216</v>
      </c>
      <c r="AI619" s="62" t="s">
        <v>216</v>
      </c>
      <c r="AJ619" s="62" t="s">
        <v>216</v>
      </c>
      <c r="AK619" s="62" t="s">
        <v>216</v>
      </c>
      <c r="AL619" s="62" t="s">
        <v>216</v>
      </c>
      <c r="AM619" s="62" t="s">
        <v>216</v>
      </c>
      <c r="AN619" s="62" t="s">
        <v>216</v>
      </c>
      <c r="AO619" s="63" t="s">
        <v>216</v>
      </c>
    </row>
    <row r="620" spans="1:41">
      <c r="A620" s="48">
        <f t="shared" si="62"/>
        <v>618</v>
      </c>
      <c r="B620" s="49">
        <v>615</v>
      </c>
      <c r="C620" s="50">
        <f t="shared" si="63"/>
        <v>-3</v>
      </c>
      <c r="D620" s="49">
        <f>COUNTIF($L$3:$L620,$L620)</f>
        <v>27</v>
      </c>
      <c r="E620" s="51">
        <v>26</v>
      </c>
      <c r="F620" s="50">
        <f t="shared" si="64"/>
        <v>-1</v>
      </c>
      <c r="G620" s="52">
        <v>23699</v>
      </c>
      <c r="H620" s="53" t="s">
        <v>1283</v>
      </c>
      <c r="I620" s="53" t="s">
        <v>1153</v>
      </c>
      <c r="J620" s="53" t="s">
        <v>1107</v>
      </c>
      <c r="K620" s="54">
        <v>2005</v>
      </c>
      <c r="L620" s="64" t="s">
        <v>222</v>
      </c>
      <c r="M620" s="55" t="s">
        <v>52</v>
      </c>
      <c r="N620" s="56">
        <v>2</v>
      </c>
      <c r="O620" s="57"/>
      <c r="P620" s="57" t="str">
        <f>IFERROR( VLOOKUP($G620,Liga16_1!$B:$Q,16,0), "")</f>
        <v/>
      </c>
      <c r="Q620" s="58">
        <f t="shared" ca="1" si="65"/>
        <v>299</v>
      </c>
      <c r="R620" s="59">
        <v>300</v>
      </c>
      <c r="S620" s="60" t="s">
        <v>216</v>
      </c>
      <c r="T620" s="61" t="s">
        <v>216</v>
      </c>
      <c r="U620" s="61" t="s">
        <v>216</v>
      </c>
      <c r="V620" s="61" t="s">
        <v>216</v>
      </c>
      <c r="W620" s="61" t="s">
        <v>216</v>
      </c>
      <c r="X620" s="61"/>
      <c r="Y620" s="61"/>
      <c r="Z620" s="61"/>
      <c r="AA620" s="61"/>
      <c r="AB620" s="62">
        <v>-1</v>
      </c>
      <c r="AC620" s="63"/>
      <c r="AD620" s="62" t="str">
        <f ca="1" xml:space="preserve"> IF(AND(
IFERROR( COUNTIF(  INDIRECT(CONCATENATE("[CampeonatosGallegos_2017.xlsx]",AD$2,"M","!$S:$S")),  $G620), 0)=0,
IFERROR( COUNTIF(  INDIRECT(CONCATENATE("[CampeonatosGallegos_2017.xlsx]",AD$2,"M","!$V:$V")),  $G620), 0)=0,
IFERROR( COUNTIF(  INDIRECT(CONCATENATE("[CampeonatosGallegos_2017.xlsx]",AD$2,"F","!$S:$S")),  $G620), 0)=0,
IFERROR( COUNTIF(  INDIRECT(CONCATENATE("[CampeonatosGallegos_2017.xlsx]",AD$2,"F","!$V:$V")),  $G620), 0)=0
), "",
IFERROR( HLOOKUP(CONCATENATE(AD$2,"F"),#REF!,ROW($G620)-1,0),0) +
IFERROR( HLOOKUP(CONCATENATE(AD$2,"F_FF"),#REF!,ROW($G620)-1,0),0) +
IFERROR( HLOOKUP(CONCATENATE(AD$2,"M"),#REF!,ROW($G620)-1,0),0) +
IFERROR( HLOOKUP(CONCATENATE(AD$2,"M_FF"),#REF!,ROW($G620)-1,0),0)
+25)</f>
        <v/>
      </c>
      <c r="AE620" s="62" t="str">
        <f ca="1" xml:space="preserve"> IF(AND(
IFERROR( COUNTIF(  INDIRECT(CONCATENATE("[CampeonatosGallegos_2017.xlsx]",AE$2,"M","!$S:$S")),  $G620), 0)=0,
IFERROR( COUNTIF(  INDIRECT(CONCATENATE("[CampeonatosGallegos_2017.xlsx]",AE$2,"M","!$V:$V")),  $G620), 0)=0,
IFERROR( COUNTIF(  INDIRECT(CONCATENATE("[CampeonatosGallegos_2017.xlsx]",AE$2,"F","!$S:$S")),  $G620), 0)=0,
IFERROR( COUNTIF(  INDIRECT(CONCATENATE("[CampeonatosGallegos_2017.xlsx]",AE$2,"F","!$V:$V")),  $G620), 0)=0
), "",
IFERROR( HLOOKUP(CONCATENATE(AE$2,"F"),#REF!,ROW($G620)-1,0),0) +
IFERROR( HLOOKUP(CONCATENATE(AE$2,"F_FF"),#REF!,ROW($G620)-1,0),0) +
IFERROR( HLOOKUP(CONCATENATE(AE$2,"M"),#REF!,ROW($G620)-1,0),0) +
IFERROR( HLOOKUP(CONCATENATE(AE$2,"M_FF"),#REF!,ROW($G620)-1,0),0)
+25)</f>
        <v/>
      </c>
      <c r="AF620" s="67" t="str">
        <f ca="1" xml:space="preserve"> IF(AND(
IFERROR( COUNTIF(  INDIRECT(CONCATENATE("[CampeonatosGallegos_2017.xlsx]",AF$2,"M","!$S:$S")),  $G620), 0)=0,
IFERROR( COUNTIF(  INDIRECT(CONCATENATE("[CampeonatosGallegos_2017.xlsx]",AF$2,"M","!$V:$V")),  $G620), 0)=0,
IFERROR( COUNTIF(  INDIRECT(CONCATENATE("[CampeonatosGallegos_2017.xlsx]",AF$2,"F","!$S:$S")),  $G620), 0)=0,
IFERROR( COUNTIF(  INDIRECT(CONCATENATE("[CampeonatosGallegos_2017.xlsx]",AF$2,"F","!$V:$V")),  $G620), 0)=0
), "",
IFERROR( HLOOKUP(CONCATENATE(AF$2,"F"),#REF!,ROW($G620)-1,0),0) +
IFERROR( HLOOKUP(CONCATENATE(AF$2,"F_FF"),#REF!,ROW($G620)-1,0),0) +
IFERROR( HLOOKUP(CONCATENATE(AF$2,"M"),#REF!,ROW($G620)-1,0),0) +
IFERROR( HLOOKUP(CONCATENATE(AF$2,"M_FF"),#REF!,ROW($G620)-1,0),0)
+25)</f>
        <v/>
      </c>
      <c r="AG620" s="62" t="str">
        <f ca="1" xml:space="preserve"> IF(AND(
IFERROR( COUNTIF(  INDIRECT(CONCATENATE("[CampeonatosGallegos_2017.xlsx]",AG$2,"M","!$S:$S")),  $G620), 0)=0,
IFERROR( COUNTIF(  INDIRECT(CONCATENATE("[CampeonatosGallegos_2017.xlsx]",AG$2,"M","!$V:$V")),  $G620), 0)=0,
IFERROR( COUNTIF(  INDIRECT(CONCATENATE("[CampeonatosGallegos_2017.xlsx]",AG$2,"F","!$S:$S")),  $G620), 0)=0,
IFERROR( COUNTIF(  INDIRECT(CONCATENATE("[CampeonatosGallegos_2017.xlsx]",AG$2,"F","!$V:$V")),  $G620), 0)=0
), "",
IFERROR( HLOOKUP(CONCATENATE(AG$2,"F"),#REF!,ROW($G620)-1,0),0) +
IFERROR( HLOOKUP(CONCATENATE(AG$2,"F_FF"),#REF!,ROW($G620)-1,0),0) +
IFERROR( HLOOKUP(CONCATENATE(AG$2,"M"),#REF!,ROW($G620)-1,0),0) +
IFERROR( HLOOKUP(CONCATENATE(AG$2,"M_FF"),#REF!,ROW($G620)-1,0),0)
+25)</f>
        <v/>
      </c>
      <c r="AH620" s="62" t="str">
        <f ca="1" xml:space="preserve"> IF(AND(
IFERROR( COUNTIF(  INDIRECT(CONCATENATE("[CampeonatosGallegos_2017.xlsx]",AH$2,"M","!$S:$S")),  $G620), 0)=0,
IFERROR( COUNTIF(  INDIRECT(CONCATENATE("[CampeonatosGallegos_2017.xlsx]",AH$2,"M","!$V:$V")),  $G620), 0)=0,
IFERROR( COUNTIF(  INDIRECT(CONCATENATE("[CampeonatosGallegos_2017.xlsx]",AH$2,"F","!$S:$S")),  $G620), 0)=0,
IFERROR( COUNTIF(  INDIRECT(CONCATENATE("[CampeonatosGallegos_2017.xlsx]",AH$2,"F","!$V:$V")),  $G620), 0)=0
), "",
IFERROR( HLOOKUP(CONCATENATE(AH$2,"F"),#REF!,ROW($G620)-1,0),0) +
IFERROR( HLOOKUP(CONCATENATE(AH$2,"F_FF"),#REF!,ROW($G620)-1,0),0) +
IFERROR( HLOOKUP(CONCATENATE(AH$2,"M"),#REF!,ROW($G620)-1,0),0) +
IFERROR( HLOOKUP(CONCATENATE(AH$2,"M_FF"),#REF!,ROW($G620)-1,0),0)
+25)</f>
        <v/>
      </c>
      <c r="AI620" s="62" t="str">
        <f ca="1" xml:space="preserve"> IF(AND(
IFERROR( COUNTIF(  INDIRECT(CONCATENATE("[CampeonatosGallegos_2017.xlsx]",AI$2,"M","!$S:$S")),  $G620), 0)=0,
IFERROR( COUNTIF(  INDIRECT(CONCATENATE("[CampeonatosGallegos_2017.xlsx]",AI$2,"M","!$V:$V")),  $G620), 0)=0,
IFERROR( COUNTIF(  INDIRECT(CONCATENATE("[CampeonatosGallegos_2017.xlsx]",AI$2,"F","!$S:$S")),  $G620), 0)=0,
IFERROR( COUNTIF(  INDIRECT(CONCATENATE("[CampeonatosGallegos_2017.xlsx]",AI$2,"F","!$V:$V")),  $G620), 0)=0
), "",
IFERROR( HLOOKUP(CONCATENATE(AI$2,"F"),#REF!,ROW($G620)-1,0),0) +
IFERROR( HLOOKUP(CONCATENATE(AI$2,"F_FF"),#REF!,ROW($G620)-1,0),0) +
IFERROR( HLOOKUP(CONCATENATE(AI$2,"M"),#REF!,ROW($G620)-1,0),0) +
IFERROR( HLOOKUP(CONCATENATE(AI$2,"M_FF"),#REF!,ROW($G620)-1,0),0)
+25)</f>
        <v/>
      </c>
      <c r="AJ620" s="62" t="str">
        <f ca="1" xml:space="preserve"> IF(AND(
IFERROR( COUNTIF(  INDIRECT(CONCATENATE("[CampeonatosGallegos_2017.xlsx]",AJ$2,"M","!$S:$S")),  $G620), 0)=0,
IFERROR( COUNTIF(  INDIRECT(CONCATENATE("[CampeonatosGallegos_2017.xlsx]",AJ$2,"M","!$V:$V")),  $G620), 0)=0,
IFERROR( COUNTIF(  INDIRECT(CONCATENATE("[CampeonatosGallegos_2017.xlsx]",AJ$2,"F","!$S:$S")),  $G620), 0)=0,
IFERROR( COUNTIF(  INDIRECT(CONCATENATE("[CampeonatosGallegos_2017.xlsx]",AJ$2,"F","!$V:$V")),  $G620), 0)=0
), "",
IFERROR( HLOOKUP(CONCATENATE(AJ$2,"F"),#REF!,ROW($G620)-1,0),0) +
IFERROR( HLOOKUP(CONCATENATE(AJ$2,"F_FF"),#REF!,ROW($G620)-1,0),0) +
IFERROR( HLOOKUP(CONCATENATE(AJ$2,"M"),#REF!,ROW($G620)-1,0),0) +
IFERROR( HLOOKUP(CONCATENATE(AJ$2,"M_FF"),#REF!,ROW($G620)-1,0),0)
+25)</f>
        <v/>
      </c>
      <c r="AK620" s="62" t="str">
        <f ca="1" xml:space="preserve"> IF(AND(
IFERROR( COUNTIF(  INDIRECT(CONCATENATE("[CampeonatosGallegos_2017.xlsx]",AK$2,"M","!$S:$S")),  $G620), 0)=0,
IFERROR( COUNTIF(  INDIRECT(CONCATENATE("[CampeonatosGallegos_2017.xlsx]",AK$2,"M","!$V:$V")),  $G620), 0)=0,
IFERROR( COUNTIF(  INDIRECT(CONCATENATE("[CampeonatosGallegos_2017.xlsx]",AK$2,"F","!$S:$S")),  $G620), 0)=0,
IFERROR( COUNTIF(  INDIRECT(CONCATENATE("[CampeonatosGallegos_2017.xlsx]",AK$2,"F","!$V:$V")),  $G620), 0)=0
), "",
IFERROR( HLOOKUP(CONCATENATE(AK$2,"F"),#REF!,ROW($G620)-1,0),0) +
IFERROR( HLOOKUP(CONCATENATE(AK$2,"F_FF"),#REF!,ROW($G620)-1,0),0) +
IFERROR( HLOOKUP(CONCATENATE(AK$2,"M"),#REF!,ROW($G620)-1,0),0) +
IFERROR( HLOOKUP(CONCATENATE(AK$2,"M_FF"),#REF!,ROW($G620)-1,0),0)
+25)</f>
        <v/>
      </c>
      <c r="AL620" s="62" t="str">
        <f ca="1" xml:space="preserve"> IF(AND(
IFERROR( COUNTIF(  INDIRECT(CONCATENATE("[CampeonatosGallegos_2017.xlsx]",AL$2,"M","!$S:$S")),  $G620), 0)=0,
IFERROR( COUNTIF(  INDIRECT(CONCATENATE("[CampeonatosGallegos_2017.xlsx]",AL$2,"M","!$V:$V")),  $G620), 0)=0,
IFERROR( COUNTIF(  INDIRECT(CONCATENATE("[CampeonatosGallegos_2017.xlsx]",AL$2,"F","!$S:$S")),  $G620), 0)=0,
IFERROR( COUNTIF(  INDIRECT(CONCATENATE("[CampeonatosGallegos_2017.xlsx]",AL$2,"F","!$V:$V")),  $G620), 0)=0
), "",
IFERROR( HLOOKUP(CONCATENATE(AL$2,"F"),#REF!,ROW($G620)-1,0),0) +
IFERROR( HLOOKUP(CONCATENATE(AL$2,"F_FF"),#REF!,ROW($G620)-1,0),0) +
IFERROR( HLOOKUP(CONCATENATE(AL$2,"M"),#REF!,ROW($G620)-1,0),0) +
IFERROR( HLOOKUP(CONCATENATE(AL$2,"M_FF"),#REF!,ROW($G620)-1,0),0)
+25)</f>
        <v/>
      </c>
      <c r="AM620" s="62" t="str">
        <f ca="1" xml:space="preserve"> IF(AND(
IFERROR( COUNTIF(  INDIRECT(CONCATENATE("[CampeonatosGallegos_2017.xlsx]",AM$2,"M","!$S:$S")),  $G620), 0)=0,
IFERROR( COUNTIF(  INDIRECT(CONCATENATE("[CampeonatosGallegos_2017.xlsx]",AM$2,"M","!$V:$V")),  $G620), 0)=0,
IFERROR( COUNTIF(  INDIRECT(CONCATENATE("[CampeonatosGallegos_2017.xlsx]",AM$2,"F","!$S:$S")),  $G620), 0)=0,
IFERROR( COUNTIF(  INDIRECT(CONCATENATE("[CampeonatosGallegos_2017.xlsx]",AM$2,"F","!$V:$V")),  $G620), 0)=0
), "",
IFERROR( HLOOKUP(CONCATENATE(AM$2,"F"),#REF!,ROW($G620)-1,0),0) +
IFERROR( HLOOKUP(CONCATENATE(AM$2,"F_FF"),#REF!,ROW($G620)-1,0),0) +
IFERROR( HLOOKUP(CONCATENATE(AM$2,"M"),#REF!,ROW($G620)-1,0),0) +
IFERROR( HLOOKUP(CONCATENATE(AM$2,"M_FF"),#REF!,ROW($G620)-1,0),0)
+25)</f>
        <v/>
      </c>
      <c r="AN620" s="62" t="str">
        <f ca="1" xml:space="preserve"> IF(AND(
IFERROR( COUNTIF(  INDIRECT(CONCATENATE("[CampeonatosGallegos_2017.xlsx]",AN$2,"M","!$S:$S")),  $G620), 0)=0,
IFERROR( COUNTIF(  INDIRECT(CONCATENATE("[CampeonatosGallegos_2017.xlsx]",AN$2,"M","!$V:$V")),  $G620), 0)=0,
IFERROR( COUNTIF(  INDIRECT(CONCATENATE("[CampeonatosGallegos_2017.xlsx]",AN$2,"F","!$S:$S")),  $G620), 0)=0,
IFERROR( COUNTIF(  INDIRECT(CONCATENATE("[CampeonatosGallegos_2017.xlsx]",AN$2,"F","!$V:$V")),  $G620), 0)=0
), "",
IFERROR( HLOOKUP(CONCATENATE(AN$2,"F"),#REF!,ROW($G620)-1,0),0) +
IFERROR( HLOOKUP(CONCATENATE(AN$2,"F_FF"),#REF!,ROW($G620)-1,0),0) +
IFERROR( HLOOKUP(CONCATENATE(AN$2,"M"),#REF!,ROW($G620)-1,0),0) +
IFERROR( HLOOKUP(CONCATENATE(AN$2,"M_FF"),#REF!,ROW($G620)-1,0),0)
+25)</f>
        <v/>
      </c>
      <c r="AO620" s="63" t="str">
        <f ca="1" xml:space="preserve"> IF(AND(
IFERROR( COUNTIF(  INDIRECT(CONCATENATE("[CampeonatosGallegos_2017.xlsx]",AO$2,"M","!$S:$S")),  $G620), 0)=0,
IFERROR( COUNTIF(  INDIRECT(CONCATENATE("[CampeonatosGallegos_2017.xlsx]",AO$2,"M","!$V:$V")),  $G620), 0)=0,
IFERROR( COUNTIF(  INDIRECT(CONCATENATE("[CampeonatosGallegos_2017.xlsx]",AO$2,"F","!$S:$S")),  $G620), 0)=0,
IFERROR( COUNTIF(  INDIRECT(CONCATENATE("[CampeonatosGallegos_2017.xlsx]",AO$2,"F","!$V:$V")),  $G620), 0)=0
), "",
IFERROR( HLOOKUP(CONCATENATE(AO$2,"F"),#REF!,ROW($G620)-1,0),0) +
IFERROR( HLOOKUP(CONCATENATE(AO$2,"F_FF"),#REF!,ROW($G620)-1,0),0) +
IFERROR( HLOOKUP(CONCATENATE(AO$2,"M"),#REF!,ROW($G620)-1,0),0) +
IFERROR( HLOOKUP(CONCATENATE(AO$2,"M_FF"),#REF!,ROW($G620)-1,0),0)
+25)</f>
        <v/>
      </c>
    </row>
    <row r="621" spans="1:41">
      <c r="A621" s="48">
        <f t="shared" si="62"/>
        <v>619</v>
      </c>
      <c r="B621" s="49">
        <v>623</v>
      </c>
      <c r="C621" s="50">
        <f t="shared" si="63"/>
        <v>4</v>
      </c>
      <c r="D621" s="49">
        <f>COUNTIF($L$3:$L621,$L621)</f>
        <v>72</v>
      </c>
      <c r="E621" s="51">
        <v>72</v>
      </c>
      <c r="F621" s="50" t="str">
        <f t="shared" si="64"/>
        <v>=</v>
      </c>
      <c r="G621" s="52">
        <v>50607</v>
      </c>
      <c r="H621" s="53" t="s">
        <v>957</v>
      </c>
      <c r="I621" s="53" t="s">
        <v>1109</v>
      </c>
      <c r="J621" s="53" t="s">
        <v>1107</v>
      </c>
      <c r="K621" s="54">
        <v>1976</v>
      </c>
      <c r="L621" s="64" t="s">
        <v>232</v>
      </c>
      <c r="M621" s="55" t="s">
        <v>52</v>
      </c>
      <c r="N621" s="56">
        <v>2</v>
      </c>
      <c r="O621" s="57">
        <v>298</v>
      </c>
      <c r="P621" s="57" t="str">
        <f>IFERROR( VLOOKUP($G621,Liga16_1!$B:$Q,16,0), "")</f>
        <v/>
      </c>
      <c r="Q621" s="58">
        <f t="shared" si="65"/>
        <v>298</v>
      </c>
      <c r="R621" s="59">
        <f t="shared" ref="R621:R626" si="68">AVERAGE(O621:P621)</f>
        <v>298</v>
      </c>
      <c r="S621" s="60" t="s">
        <v>216</v>
      </c>
      <c r="T621" s="61" t="s">
        <v>216</v>
      </c>
      <c r="U621" s="61" t="s">
        <v>216</v>
      </c>
      <c r="V621" s="61" t="s">
        <v>216</v>
      </c>
      <c r="W621" s="61">
        <v>8</v>
      </c>
      <c r="X621" s="61" t="s">
        <v>216</v>
      </c>
      <c r="Y621" s="61" t="s">
        <v>216</v>
      </c>
      <c r="Z621" s="61">
        <v>-10</v>
      </c>
      <c r="AA621" s="61" t="s">
        <v>216</v>
      </c>
      <c r="AB621" s="62" t="s">
        <v>216</v>
      </c>
      <c r="AC621" s="63"/>
      <c r="AD621" s="62" t="s">
        <v>216</v>
      </c>
      <c r="AE621" s="62" t="s">
        <v>216</v>
      </c>
      <c r="AF621" s="67" t="s">
        <v>216</v>
      </c>
      <c r="AG621" s="62" t="s">
        <v>216</v>
      </c>
      <c r="AH621" s="62" t="s">
        <v>216</v>
      </c>
      <c r="AI621" s="62" t="s">
        <v>216</v>
      </c>
      <c r="AJ621" s="62" t="s">
        <v>216</v>
      </c>
      <c r="AK621" s="62" t="s">
        <v>216</v>
      </c>
      <c r="AL621" s="62" t="s">
        <v>216</v>
      </c>
      <c r="AM621" s="62" t="s">
        <v>216</v>
      </c>
      <c r="AN621" s="62" t="s">
        <v>216</v>
      </c>
      <c r="AO621" s="63" t="s">
        <v>216</v>
      </c>
    </row>
    <row r="622" spans="1:41">
      <c r="A622" s="48">
        <f t="shared" si="62"/>
        <v>620</v>
      </c>
      <c r="B622" s="49">
        <v>595</v>
      </c>
      <c r="C622" s="50">
        <f t="shared" si="63"/>
        <v>-25</v>
      </c>
      <c r="D622" s="49">
        <f>COUNTIF($L$3:$L622,$L622)</f>
        <v>50</v>
      </c>
      <c r="E622" s="51">
        <v>46</v>
      </c>
      <c r="F622" s="50">
        <f t="shared" si="64"/>
        <v>-4</v>
      </c>
      <c r="G622" s="52">
        <v>50195</v>
      </c>
      <c r="H622" s="53" t="s">
        <v>446</v>
      </c>
      <c r="I622" s="53" t="s">
        <v>1153</v>
      </c>
      <c r="J622" s="53" t="s">
        <v>1107</v>
      </c>
      <c r="K622" s="54">
        <v>2002</v>
      </c>
      <c r="L622" s="64" t="s">
        <v>224</v>
      </c>
      <c r="M622" s="55" t="s">
        <v>52</v>
      </c>
      <c r="N622" s="56">
        <v>2</v>
      </c>
      <c r="O622" s="57">
        <v>314</v>
      </c>
      <c r="P622" s="57" t="str">
        <f>IFERROR( VLOOKUP($G622,Liga16_1!$B:$Q,16,0), "")</f>
        <v/>
      </c>
      <c r="Q622" s="58">
        <f t="shared" si="65"/>
        <v>297</v>
      </c>
      <c r="R622" s="59">
        <f t="shared" si="68"/>
        <v>314</v>
      </c>
      <c r="S622" s="60" t="s">
        <v>216</v>
      </c>
      <c r="T622" s="61" t="s">
        <v>216</v>
      </c>
      <c r="U622" s="61" t="s">
        <v>216</v>
      </c>
      <c r="V622" s="61" t="s">
        <v>216</v>
      </c>
      <c r="W622" s="61" t="s">
        <v>216</v>
      </c>
      <c r="X622" s="61" t="s">
        <v>216</v>
      </c>
      <c r="Y622" s="61" t="s">
        <v>216</v>
      </c>
      <c r="Z622" s="61" t="s">
        <v>216</v>
      </c>
      <c r="AA622" s="61" t="s">
        <v>216</v>
      </c>
      <c r="AB622" s="62">
        <v>-17</v>
      </c>
      <c r="AC622" s="63"/>
      <c r="AD622" s="62" t="s">
        <v>216</v>
      </c>
      <c r="AE622" s="62" t="s">
        <v>216</v>
      </c>
      <c r="AF622" s="67" t="s">
        <v>216</v>
      </c>
      <c r="AG622" s="62" t="s">
        <v>216</v>
      </c>
      <c r="AH622" s="62" t="s">
        <v>216</v>
      </c>
      <c r="AI622" s="62" t="s">
        <v>216</v>
      </c>
      <c r="AJ622" s="62" t="s">
        <v>216</v>
      </c>
      <c r="AK622" s="62" t="s">
        <v>216</v>
      </c>
      <c r="AL622" s="62" t="s">
        <v>216</v>
      </c>
      <c r="AM622" s="62" t="s">
        <v>216</v>
      </c>
      <c r="AN622" s="62" t="s">
        <v>216</v>
      </c>
      <c r="AO622" s="63" t="s">
        <v>216</v>
      </c>
    </row>
    <row r="623" spans="1:41">
      <c r="A623" s="48">
        <f t="shared" si="62"/>
        <v>621</v>
      </c>
      <c r="B623" s="49">
        <v>624</v>
      </c>
      <c r="C623" s="50">
        <f t="shared" si="63"/>
        <v>3</v>
      </c>
      <c r="D623" s="49">
        <f>COUNTIF($L$3:$L623,$L623)</f>
        <v>8</v>
      </c>
      <c r="E623" s="51">
        <v>8</v>
      </c>
      <c r="F623" s="50" t="str">
        <f t="shared" si="64"/>
        <v>=</v>
      </c>
      <c r="G623" s="52">
        <v>18540</v>
      </c>
      <c r="H623" s="53" t="s">
        <v>484</v>
      </c>
      <c r="I623" s="53" t="s">
        <v>1186</v>
      </c>
      <c r="J623" s="53" t="s">
        <v>1107</v>
      </c>
      <c r="K623" s="54">
        <v>1965</v>
      </c>
      <c r="L623" s="64" t="s">
        <v>233</v>
      </c>
      <c r="M623" s="55" t="s">
        <v>55</v>
      </c>
      <c r="N623" s="56">
        <v>2</v>
      </c>
      <c r="O623" s="57">
        <v>297</v>
      </c>
      <c r="P623" s="57" t="str">
        <f>IFERROR( VLOOKUP($G623,Liga16_1!$B:$Q,16,0), "")</f>
        <v/>
      </c>
      <c r="Q623" s="58">
        <f t="shared" si="65"/>
        <v>297</v>
      </c>
      <c r="R623" s="59">
        <f t="shared" si="68"/>
        <v>297</v>
      </c>
      <c r="S623" s="60" t="s">
        <v>216</v>
      </c>
      <c r="T623" s="61" t="s">
        <v>216</v>
      </c>
      <c r="U623" s="61" t="s">
        <v>216</v>
      </c>
      <c r="V623" s="61" t="s">
        <v>216</v>
      </c>
      <c r="W623" s="61" t="s">
        <v>216</v>
      </c>
      <c r="X623" s="61" t="s">
        <v>216</v>
      </c>
      <c r="Y623" s="61" t="s">
        <v>216</v>
      </c>
      <c r="Z623" s="61" t="s">
        <v>216</v>
      </c>
      <c r="AA623" s="61" t="s">
        <v>216</v>
      </c>
      <c r="AB623" s="62" t="s">
        <v>216</v>
      </c>
      <c r="AC623" s="63"/>
      <c r="AD623" s="62" t="s">
        <v>216</v>
      </c>
      <c r="AE623" s="62" t="s">
        <v>216</v>
      </c>
      <c r="AF623" s="67" t="s">
        <v>216</v>
      </c>
      <c r="AG623" s="62" t="s">
        <v>216</v>
      </c>
      <c r="AH623" s="62" t="s">
        <v>216</v>
      </c>
      <c r="AI623" s="62" t="s">
        <v>216</v>
      </c>
      <c r="AJ623" s="62" t="s">
        <v>216</v>
      </c>
      <c r="AK623" s="62" t="s">
        <v>216</v>
      </c>
      <c r="AL623" s="62" t="s">
        <v>216</v>
      </c>
      <c r="AM623" s="62" t="s">
        <v>216</v>
      </c>
      <c r="AN623" s="62" t="s">
        <v>216</v>
      </c>
      <c r="AO623" s="63" t="s">
        <v>216</v>
      </c>
    </row>
    <row r="624" spans="1:41">
      <c r="A624" s="48">
        <f t="shared" si="62"/>
        <v>622</v>
      </c>
      <c r="B624" s="49">
        <v>625</v>
      </c>
      <c r="C624" s="50">
        <f t="shared" si="63"/>
        <v>3</v>
      </c>
      <c r="D624" s="49">
        <f>COUNTIF($L$3:$L624,$L624)</f>
        <v>51</v>
      </c>
      <c r="E624" s="51">
        <v>51</v>
      </c>
      <c r="F624" s="50" t="str">
        <f t="shared" si="64"/>
        <v>=</v>
      </c>
      <c r="G624" s="52">
        <v>28175</v>
      </c>
      <c r="H624" s="53" t="s">
        <v>776</v>
      </c>
      <c r="I624" s="53" t="s">
        <v>1161</v>
      </c>
      <c r="J624" s="53" t="s">
        <v>1107</v>
      </c>
      <c r="K624" s="54">
        <v>2003</v>
      </c>
      <c r="L624" s="64" t="s">
        <v>224</v>
      </c>
      <c r="M624" s="55" t="s">
        <v>52</v>
      </c>
      <c r="N624" s="56">
        <v>2</v>
      </c>
      <c r="O624" s="57"/>
      <c r="P624" s="57">
        <f>IFERROR( VLOOKUP($G624,Liga16_1!$B:$Q,16,0), "")</f>
        <v>297</v>
      </c>
      <c r="Q624" s="58">
        <f t="shared" si="65"/>
        <v>297</v>
      </c>
      <c r="R624" s="59">
        <f t="shared" si="68"/>
        <v>297</v>
      </c>
      <c r="S624" s="60" t="s">
        <v>216</v>
      </c>
      <c r="T624" s="61" t="s">
        <v>216</v>
      </c>
      <c r="U624" s="61" t="s">
        <v>216</v>
      </c>
      <c r="V624" s="61" t="s">
        <v>216</v>
      </c>
      <c r="W624" s="61" t="s">
        <v>216</v>
      </c>
      <c r="X624" s="61"/>
      <c r="Y624" s="61"/>
      <c r="Z624" s="61"/>
      <c r="AA624" s="61"/>
      <c r="AB624" s="62" t="s">
        <v>216</v>
      </c>
      <c r="AC624" s="63"/>
      <c r="AD624" s="62" t="s">
        <v>216</v>
      </c>
      <c r="AE624" s="62" t="s">
        <v>216</v>
      </c>
      <c r="AF624" s="67" t="s">
        <v>216</v>
      </c>
      <c r="AG624" s="62" t="s">
        <v>216</v>
      </c>
      <c r="AH624" s="62" t="s">
        <v>216</v>
      </c>
      <c r="AI624" s="62" t="s">
        <v>216</v>
      </c>
      <c r="AJ624" s="62" t="s">
        <v>216</v>
      </c>
      <c r="AK624" s="62" t="s">
        <v>216</v>
      </c>
      <c r="AL624" s="62" t="s">
        <v>216</v>
      </c>
      <c r="AM624" s="62" t="s">
        <v>216</v>
      </c>
      <c r="AN624" s="62" t="s">
        <v>216</v>
      </c>
      <c r="AO624" s="63" t="s">
        <v>216</v>
      </c>
    </row>
    <row r="625" spans="1:41">
      <c r="A625" s="48">
        <f t="shared" si="62"/>
        <v>623</v>
      </c>
      <c r="B625" s="49">
        <v>634</v>
      </c>
      <c r="C625" s="50">
        <f t="shared" si="63"/>
        <v>11</v>
      </c>
      <c r="D625" s="49">
        <f>COUNTIF($L$3:$L625,$L625)</f>
        <v>13</v>
      </c>
      <c r="E625" s="51">
        <v>14</v>
      </c>
      <c r="F625" s="50">
        <f t="shared" si="64"/>
        <v>1</v>
      </c>
      <c r="G625" s="52">
        <v>50097</v>
      </c>
      <c r="H625" s="53" t="s">
        <v>786</v>
      </c>
      <c r="I625" s="53" t="s">
        <v>1119</v>
      </c>
      <c r="J625" s="53" t="s">
        <v>1107</v>
      </c>
      <c r="K625" s="54">
        <v>2007</v>
      </c>
      <c r="L625" s="64" t="s">
        <v>220</v>
      </c>
      <c r="M625" s="55" t="s">
        <v>52</v>
      </c>
      <c r="N625" s="56">
        <v>2</v>
      </c>
      <c r="O625" s="57">
        <v>250</v>
      </c>
      <c r="P625" s="57" t="str">
        <f>IFERROR( VLOOKUP($G625,Liga16_1!$B:$Q,16,0), "")</f>
        <v/>
      </c>
      <c r="Q625" s="58">
        <f t="shared" si="65"/>
        <v>296</v>
      </c>
      <c r="R625" s="59">
        <f t="shared" si="68"/>
        <v>250</v>
      </c>
      <c r="S625" s="60" t="s">
        <v>216</v>
      </c>
      <c r="T625" s="61">
        <v>-25</v>
      </c>
      <c r="U625" s="61" t="s">
        <v>216</v>
      </c>
      <c r="V625" s="61" t="s">
        <v>216</v>
      </c>
      <c r="W625" s="61">
        <v>-31</v>
      </c>
      <c r="X625" s="61" t="s">
        <v>216</v>
      </c>
      <c r="Y625" s="61" t="s">
        <v>216</v>
      </c>
      <c r="Z625" s="61" t="s">
        <v>216</v>
      </c>
      <c r="AA625" s="61">
        <v>-3</v>
      </c>
      <c r="AB625" s="62">
        <v>9</v>
      </c>
      <c r="AC625" s="63"/>
      <c r="AD625" s="62" t="s">
        <v>216</v>
      </c>
      <c r="AE625" s="62">
        <v>37</v>
      </c>
      <c r="AF625" s="67" t="s">
        <v>216</v>
      </c>
      <c r="AG625" s="62" t="s">
        <v>216</v>
      </c>
      <c r="AH625" s="62" t="s">
        <v>216</v>
      </c>
      <c r="AI625" s="62" t="s">
        <v>216</v>
      </c>
      <c r="AJ625" s="62" t="s">
        <v>216</v>
      </c>
      <c r="AK625" s="62" t="s">
        <v>216</v>
      </c>
      <c r="AL625" s="62" t="s">
        <v>216</v>
      </c>
      <c r="AM625" s="62" t="s">
        <v>216</v>
      </c>
      <c r="AN625" s="62" t="s">
        <v>216</v>
      </c>
      <c r="AO625" s="63" t="s">
        <v>216</v>
      </c>
    </row>
    <row r="626" spans="1:41">
      <c r="A626" s="48">
        <f t="shared" si="62"/>
        <v>624</v>
      </c>
      <c r="B626" s="49">
        <v>626</v>
      </c>
      <c r="C626" s="50">
        <f t="shared" si="63"/>
        <v>2</v>
      </c>
      <c r="D626" s="49">
        <f>COUNTIF($L$3:$L626,$L626)</f>
        <v>24</v>
      </c>
      <c r="E626" s="51">
        <v>24</v>
      </c>
      <c r="F626" s="50" t="str">
        <f t="shared" si="64"/>
        <v>=</v>
      </c>
      <c r="G626" s="52">
        <v>21115</v>
      </c>
      <c r="H626" s="53" t="s">
        <v>620</v>
      </c>
      <c r="I626" s="53" t="s">
        <v>1106</v>
      </c>
      <c r="J626" s="53" t="s">
        <v>1107</v>
      </c>
      <c r="K626" s="54">
        <v>2001</v>
      </c>
      <c r="L626" s="64" t="s">
        <v>225</v>
      </c>
      <c r="M626" s="55" t="s">
        <v>55</v>
      </c>
      <c r="N626" s="56">
        <v>2</v>
      </c>
      <c r="O626" s="57">
        <v>294</v>
      </c>
      <c r="P626" s="57" t="str">
        <f>IFERROR( VLOOKUP($G626,Liga16_1!$B:$Q,16,0), "")</f>
        <v/>
      </c>
      <c r="Q626" s="58">
        <f t="shared" si="65"/>
        <v>294</v>
      </c>
      <c r="R626" s="59">
        <f t="shared" si="68"/>
        <v>294</v>
      </c>
      <c r="S626" s="60" t="s">
        <v>216</v>
      </c>
      <c r="T626" s="61" t="s">
        <v>216</v>
      </c>
      <c r="U626" s="61" t="s">
        <v>216</v>
      </c>
      <c r="V626" s="61" t="s">
        <v>216</v>
      </c>
      <c r="W626" s="61" t="s">
        <v>216</v>
      </c>
      <c r="X626" s="61" t="s">
        <v>216</v>
      </c>
      <c r="Y626" s="61" t="s">
        <v>216</v>
      </c>
      <c r="Z626" s="61" t="s">
        <v>216</v>
      </c>
      <c r="AA626" s="61" t="s">
        <v>216</v>
      </c>
      <c r="AB626" s="62" t="s">
        <v>216</v>
      </c>
      <c r="AC626" s="63"/>
      <c r="AD626" s="62" t="s">
        <v>216</v>
      </c>
      <c r="AE626" s="62" t="s">
        <v>216</v>
      </c>
      <c r="AF626" s="67" t="s">
        <v>216</v>
      </c>
      <c r="AG626" s="62" t="s">
        <v>216</v>
      </c>
      <c r="AH626" s="62" t="s">
        <v>216</v>
      </c>
      <c r="AI626" s="62" t="s">
        <v>216</v>
      </c>
      <c r="AJ626" s="62" t="s">
        <v>216</v>
      </c>
      <c r="AK626" s="62" t="s">
        <v>216</v>
      </c>
      <c r="AL626" s="62" t="s">
        <v>216</v>
      </c>
      <c r="AM626" s="62" t="s">
        <v>216</v>
      </c>
      <c r="AN626" s="62" t="s">
        <v>216</v>
      </c>
      <c r="AO626" s="63" t="s">
        <v>216</v>
      </c>
    </row>
    <row r="627" spans="1:41">
      <c r="A627" s="48">
        <f t="shared" si="62"/>
        <v>625</v>
      </c>
      <c r="B627" s="49">
        <v>617</v>
      </c>
      <c r="C627" s="50">
        <f t="shared" si="63"/>
        <v>-8</v>
      </c>
      <c r="D627" s="49">
        <f>COUNTIF($L$3:$L627,$L627)</f>
        <v>83</v>
      </c>
      <c r="E627" s="51">
        <v>83</v>
      </c>
      <c r="F627" s="50" t="str">
        <f t="shared" si="64"/>
        <v>=</v>
      </c>
      <c r="G627" s="52" t="s">
        <v>394</v>
      </c>
      <c r="H627" s="53" t="s">
        <v>1284</v>
      </c>
      <c r="I627" s="53" t="s">
        <v>1194</v>
      </c>
      <c r="J627" s="53" t="s">
        <v>1122</v>
      </c>
      <c r="K627" s="54">
        <v>1966</v>
      </c>
      <c r="L627" s="64" t="s">
        <v>234</v>
      </c>
      <c r="M627" s="55" t="s">
        <v>52</v>
      </c>
      <c r="N627" s="56">
        <v>2</v>
      </c>
      <c r="O627" s="57"/>
      <c r="P627" s="57" t="str">
        <f>IFERROR( VLOOKUP($G627,Liga16_1!$B:$Q,16,0), "")</f>
        <v/>
      </c>
      <c r="Q627" s="58">
        <f t="shared" ca="1" si="65"/>
        <v>293</v>
      </c>
      <c r="R627" s="59">
        <v>300</v>
      </c>
      <c r="S627" s="60" t="s">
        <v>216</v>
      </c>
      <c r="T627" s="61" t="s">
        <v>216</v>
      </c>
      <c r="U627" s="61" t="s">
        <v>216</v>
      </c>
      <c r="V627" s="61" t="s">
        <v>216</v>
      </c>
      <c r="W627" s="61" t="s">
        <v>216</v>
      </c>
      <c r="X627" s="61"/>
      <c r="Y627" s="61"/>
      <c r="Z627" s="61"/>
      <c r="AA627" s="61"/>
      <c r="AB627" s="62">
        <v>-7</v>
      </c>
      <c r="AC627" s="63"/>
      <c r="AD627" s="62" t="str">
        <f ca="1" xml:space="preserve"> IF(AND(
IFERROR( COUNTIF(  INDIRECT(CONCATENATE("[CampeonatosGallegos_2017.xlsx]",AD$2,"M","!$S:$S")),  $G627), 0)=0,
IFERROR( COUNTIF(  INDIRECT(CONCATENATE("[CampeonatosGallegos_2017.xlsx]",AD$2,"M","!$V:$V")),  $G627), 0)=0,
IFERROR( COUNTIF(  INDIRECT(CONCATENATE("[CampeonatosGallegos_2017.xlsx]",AD$2,"F","!$S:$S")),  $G627), 0)=0,
IFERROR( COUNTIF(  INDIRECT(CONCATENATE("[CampeonatosGallegos_2017.xlsx]",AD$2,"F","!$V:$V")),  $G627), 0)=0
), "",
IFERROR( HLOOKUP(CONCATENATE(AD$2,"F"),#REF!,ROW($G627)-1,0),0) +
IFERROR( HLOOKUP(CONCATENATE(AD$2,"F_FF"),#REF!,ROW($G627)-1,0),0) +
IFERROR( HLOOKUP(CONCATENATE(AD$2,"M"),#REF!,ROW($G627)-1,0),0) +
IFERROR( HLOOKUP(CONCATENATE(AD$2,"M_FF"),#REF!,ROW($G627)-1,0),0)
+25)</f>
        <v/>
      </c>
      <c r="AE627" s="62" t="str">
        <f ca="1" xml:space="preserve"> IF(AND(
IFERROR( COUNTIF(  INDIRECT(CONCATENATE("[CampeonatosGallegos_2017.xlsx]",AE$2,"M","!$S:$S")),  $G627), 0)=0,
IFERROR( COUNTIF(  INDIRECT(CONCATENATE("[CampeonatosGallegos_2017.xlsx]",AE$2,"M","!$V:$V")),  $G627), 0)=0,
IFERROR( COUNTIF(  INDIRECT(CONCATENATE("[CampeonatosGallegos_2017.xlsx]",AE$2,"F","!$S:$S")),  $G627), 0)=0,
IFERROR( COUNTIF(  INDIRECT(CONCATENATE("[CampeonatosGallegos_2017.xlsx]",AE$2,"F","!$V:$V")),  $G627), 0)=0
), "",
IFERROR( HLOOKUP(CONCATENATE(AE$2,"F"),#REF!,ROW($G627)-1,0),0) +
IFERROR( HLOOKUP(CONCATENATE(AE$2,"F_FF"),#REF!,ROW($G627)-1,0),0) +
IFERROR( HLOOKUP(CONCATENATE(AE$2,"M"),#REF!,ROW($G627)-1,0),0) +
IFERROR( HLOOKUP(CONCATENATE(AE$2,"M_FF"),#REF!,ROW($G627)-1,0),0)
+25)</f>
        <v/>
      </c>
      <c r="AF627" s="67" t="str">
        <f ca="1" xml:space="preserve"> IF(AND(
IFERROR( COUNTIF(  INDIRECT(CONCATENATE("[CampeonatosGallegos_2017.xlsx]",AF$2,"M","!$S:$S")),  $G627), 0)=0,
IFERROR( COUNTIF(  INDIRECT(CONCATENATE("[CampeonatosGallegos_2017.xlsx]",AF$2,"M","!$V:$V")),  $G627), 0)=0,
IFERROR( COUNTIF(  INDIRECT(CONCATENATE("[CampeonatosGallegos_2017.xlsx]",AF$2,"F","!$S:$S")),  $G627), 0)=0,
IFERROR( COUNTIF(  INDIRECT(CONCATENATE("[CampeonatosGallegos_2017.xlsx]",AF$2,"F","!$V:$V")),  $G627), 0)=0
), "",
IFERROR( HLOOKUP(CONCATENATE(AF$2,"F"),#REF!,ROW($G627)-1,0),0) +
IFERROR( HLOOKUP(CONCATENATE(AF$2,"F_FF"),#REF!,ROW($G627)-1,0),0) +
IFERROR( HLOOKUP(CONCATENATE(AF$2,"M"),#REF!,ROW($G627)-1,0),0) +
IFERROR( HLOOKUP(CONCATENATE(AF$2,"M_FF"),#REF!,ROW($G627)-1,0),0)
+25)</f>
        <v/>
      </c>
      <c r="AG627" s="62" t="str">
        <f ca="1" xml:space="preserve"> IF(AND(
IFERROR( COUNTIF(  INDIRECT(CONCATENATE("[CampeonatosGallegos_2017.xlsx]",AG$2,"M","!$S:$S")),  $G627), 0)=0,
IFERROR( COUNTIF(  INDIRECT(CONCATENATE("[CampeonatosGallegos_2017.xlsx]",AG$2,"M","!$V:$V")),  $G627), 0)=0,
IFERROR( COUNTIF(  INDIRECT(CONCATENATE("[CampeonatosGallegos_2017.xlsx]",AG$2,"F","!$S:$S")),  $G627), 0)=0,
IFERROR( COUNTIF(  INDIRECT(CONCATENATE("[CampeonatosGallegos_2017.xlsx]",AG$2,"F","!$V:$V")),  $G627), 0)=0
), "",
IFERROR( HLOOKUP(CONCATENATE(AG$2,"F"),#REF!,ROW($G627)-1,0),0) +
IFERROR( HLOOKUP(CONCATENATE(AG$2,"F_FF"),#REF!,ROW($G627)-1,0),0) +
IFERROR( HLOOKUP(CONCATENATE(AG$2,"M"),#REF!,ROW($G627)-1,0),0) +
IFERROR( HLOOKUP(CONCATENATE(AG$2,"M_FF"),#REF!,ROW($G627)-1,0),0)
+25)</f>
        <v/>
      </c>
      <c r="AH627" s="62" t="str">
        <f ca="1" xml:space="preserve"> IF(AND(
IFERROR( COUNTIF(  INDIRECT(CONCATENATE("[CampeonatosGallegos_2017.xlsx]",AH$2,"M","!$S:$S")),  $G627), 0)=0,
IFERROR( COUNTIF(  INDIRECT(CONCATENATE("[CampeonatosGallegos_2017.xlsx]",AH$2,"M","!$V:$V")),  $G627), 0)=0,
IFERROR( COUNTIF(  INDIRECT(CONCATENATE("[CampeonatosGallegos_2017.xlsx]",AH$2,"F","!$S:$S")),  $G627), 0)=0,
IFERROR( COUNTIF(  INDIRECT(CONCATENATE("[CampeonatosGallegos_2017.xlsx]",AH$2,"F","!$V:$V")),  $G627), 0)=0
), "",
IFERROR( HLOOKUP(CONCATENATE(AH$2,"F"),#REF!,ROW($G627)-1,0),0) +
IFERROR( HLOOKUP(CONCATENATE(AH$2,"F_FF"),#REF!,ROW($G627)-1,0),0) +
IFERROR( HLOOKUP(CONCATENATE(AH$2,"M"),#REF!,ROW($G627)-1,0),0) +
IFERROR( HLOOKUP(CONCATENATE(AH$2,"M_FF"),#REF!,ROW($G627)-1,0),0)
+25)</f>
        <v/>
      </c>
      <c r="AI627" s="62" t="str">
        <f ca="1" xml:space="preserve"> IF(AND(
IFERROR( COUNTIF(  INDIRECT(CONCATENATE("[CampeonatosGallegos_2017.xlsx]",AI$2,"M","!$S:$S")),  $G627), 0)=0,
IFERROR( COUNTIF(  INDIRECT(CONCATENATE("[CampeonatosGallegos_2017.xlsx]",AI$2,"M","!$V:$V")),  $G627), 0)=0,
IFERROR( COUNTIF(  INDIRECT(CONCATENATE("[CampeonatosGallegos_2017.xlsx]",AI$2,"F","!$S:$S")),  $G627), 0)=0,
IFERROR( COUNTIF(  INDIRECT(CONCATENATE("[CampeonatosGallegos_2017.xlsx]",AI$2,"F","!$V:$V")),  $G627), 0)=0
), "",
IFERROR( HLOOKUP(CONCATENATE(AI$2,"F"),#REF!,ROW($G627)-1,0),0) +
IFERROR( HLOOKUP(CONCATENATE(AI$2,"F_FF"),#REF!,ROW($G627)-1,0),0) +
IFERROR( HLOOKUP(CONCATENATE(AI$2,"M"),#REF!,ROW($G627)-1,0),0) +
IFERROR( HLOOKUP(CONCATENATE(AI$2,"M_FF"),#REF!,ROW($G627)-1,0),0)
+25)</f>
        <v/>
      </c>
      <c r="AJ627" s="62" t="str">
        <f ca="1" xml:space="preserve"> IF(AND(
IFERROR( COUNTIF(  INDIRECT(CONCATENATE("[CampeonatosGallegos_2017.xlsx]",AJ$2,"M","!$S:$S")),  $G627), 0)=0,
IFERROR( COUNTIF(  INDIRECT(CONCATENATE("[CampeonatosGallegos_2017.xlsx]",AJ$2,"M","!$V:$V")),  $G627), 0)=0,
IFERROR( COUNTIF(  INDIRECT(CONCATENATE("[CampeonatosGallegos_2017.xlsx]",AJ$2,"F","!$S:$S")),  $G627), 0)=0,
IFERROR( COUNTIF(  INDIRECT(CONCATENATE("[CampeonatosGallegos_2017.xlsx]",AJ$2,"F","!$V:$V")),  $G627), 0)=0
), "",
IFERROR( HLOOKUP(CONCATENATE(AJ$2,"F"),#REF!,ROW($G627)-1,0),0) +
IFERROR( HLOOKUP(CONCATENATE(AJ$2,"F_FF"),#REF!,ROW($G627)-1,0),0) +
IFERROR( HLOOKUP(CONCATENATE(AJ$2,"M"),#REF!,ROW($G627)-1,0),0) +
IFERROR( HLOOKUP(CONCATENATE(AJ$2,"M_FF"),#REF!,ROW($G627)-1,0),0)
+25)</f>
        <v/>
      </c>
      <c r="AK627" s="62" t="str">
        <f ca="1" xml:space="preserve"> IF(AND(
IFERROR( COUNTIF(  INDIRECT(CONCATENATE("[CampeonatosGallegos_2017.xlsx]",AK$2,"M","!$S:$S")),  $G627), 0)=0,
IFERROR( COUNTIF(  INDIRECT(CONCATENATE("[CampeonatosGallegos_2017.xlsx]",AK$2,"M","!$V:$V")),  $G627), 0)=0,
IFERROR( COUNTIF(  INDIRECT(CONCATENATE("[CampeonatosGallegos_2017.xlsx]",AK$2,"F","!$S:$S")),  $G627), 0)=0,
IFERROR( COUNTIF(  INDIRECT(CONCATENATE("[CampeonatosGallegos_2017.xlsx]",AK$2,"F","!$V:$V")),  $G627), 0)=0
), "",
IFERROR( HLOOKUP(CONCATENATE(AK$2,"F"),#REF!,ROW($G627)-1,0),0) +
IFERROR( HLOOKUP(CONCATENATE(AK$2,"F_FF"),#REF!,ROW($G627)-1,0),0) +
IFERROR( HLOOKUP(CONCATENATE(AK$2,"M"),#REF!,ROW($G627)-1,0),0) +
IFERROR( HLOOKUP(CONCATENATE(AK$2,"M_FF"),#REF!,ROW($G627)-1,0),0)
+25)</f>
        <v/>
      </c>
      <c r="AL627" s="62" t="str">
        <f ca="1" xml:space="preserve"> IF(AND(
IFERROR( COUNTIF(  INDIRECT(CONCATENATE("[CampeonatosGallegos_2017.xlsx]",AL$2,"M","!$S:$S")),  $G627), 0)=0,
IFERROR( COUNTIF(  INDIRECT(CONCATENATE("[CampeonatosGallegos_2017.xlsx]",AL$2,"M","!$V:$V")),  $G627), 0)=0,
IFERROR( COUNTIF(  INDIRECT(CONCATENATE("[CampeonatosGallegos_2017.xlsx]",AL$2,"F","!$S:$S")),  $G627), 0)=0,
IFERROR( COUNTIF(  INDIRECT(CONCATENATE("[CampeonatosGallegos_2017.xlsx]",AL$2,"F","!$V:$V")),  $G627), 0)=0
), "",
IFERROR( HLOOKUP(CONCATENATE(AL$2,"F"),#REF!,ROW($G627)-1,0),0) +
IFERROR( HLOOKUP(CONCATENATE(AL$2,"F_FF"),#REF!,ROW($G627)-1,0),0) +
IFERROR( HLOOKUP(CONCATENATE(AL$2,"M"),#REF!,ROW($G627)-1,0),0) +
IFERROR( HLOOKUP(CONCATENATE(AL$2,"M_FF"),#REF!,ROW($G627)-1,0),0)
+25)</f>
        <v/>
      </c>
      <c r="AM627" s="62" t="str">
        <f ca="1" xml:space="preserve"> IF(AND(
IFERROR( COUNTIF(  INDIRECT(CONCATENATE("[CampeonatosGallegos_2017.xlsx]",AM$2,"M","!$S:$S")),  $G627), 0)=0,
IFERROR( COUNTIF(  INDIRECT(CONCATENATE("[CampeonatosGallegos_2017.xlsx]",AM$2,"M","!$V:$V")),  $G627), 0)=0,
IFERROR( COUNTIF(  INDIRECT(CONCATENATE("[CampeonatosGallegos_2017.xlsx]",AM$2,"F","!$S:$S")),  $G627), 0)=0,
IFERROR( COUNTIF(  INDIRECT(CONCATENATE("[CampeonatosGallegos_2017.xlsx]",AM$2,"F","!$V:$V")),  $G627), 0)=0
), "",
IFERROR( HLOOKUP(CONCATENATE(AM$2,"F"),#REF!,ROW($G627)-1,0),0) +
IFERROR( HLOOKUP(CONCATENATE(AM$2,"F_FF"),#REF!,ROW($G627)-1,0),0) +
IFERROR( HLOOKUP(CONCATENATE(AM$2,"M"),#REF!,ROW($G627)-1,0),0) +
IFERROR( HLOOKUP(CONCATENATE(AM$2,"M_FF"),#REF!,ROW($G627)-1,0),0)
+25)</f>
        <v/>
      </c>
      <c r="AN627" s="62" t="str">
        <f ca="1" xml:space="preserve"> IF(AND(
IFERROR( COUNTIF(  INDIRECT(CONCATENATE("[CampeonatosGallegos_2017.xlsx]",AN$2,"M","!$S:$S")),  $G627), 0)=0,
IFERROR( COUNTIF(  INDIRECT(CONCATENATE("[CampeonatosGallegos_2017.xlsx]",AN$2,"M","!$V:$V")),  $G627), 0)=0,
IFERROR( COUNTIF(  INDIRECT(CONCATENATE("[CampeonatosGallegos_2017.xlsx]",AN$2,"F","!$S:$S")),  $G627), 0)=0,
IFERROR( COUNTIF(  INDIRECT(CONCATENATE("[CampeonatosGallegos_2017.xlsx]",AN$2,"F","!$V:$V")),  $G627), 0)=0
), "",
IFERROR( HLOOKUP(CONCATENATE(AN$2,"F"),#REF!,ROW($G627)-1,0),0) +
IFERROR( HLOOKUP(CONCATENATE(AN$2,"F_FF"),#REF!,ROW($G627)-1,0),0) +
IFERROR( HLOOKUP(CONCATENATE(AN$2,"M"),#REF!,ROW($G627)-1,0),0) +
IFERROR( HLOOKUP(CONCATENATE(AN$2,"M_FF"),#REF!,ROW($G627)-1,0),0)
+25)</f>
        <v/>
      </c>
      <c r="AO627" s="63" t="str">
        <f ca="1" xml:space="preserve"> IF(AND(
IFERROR( COUNTIF(  INDIRECT(CONCATENATE("[CampeonatosGallegos_2017.xlsx]",AO$2,"M","!$S:$S")),  $G627), 0)=0,
IFERROR( COUNTIF(  INDIRECT(CONCATENATE("[CampeonatosGallegos_2017.xlsx]",AO$2,"M","!$V:$V")),  $G627), 0)=0,
IFERROR( COUNTIF(  INDIRECT(CONCATENATE("[CampeonatosGallegos_2017.xlsx]",AO$2,"F","!$S:$S")),  $G627), 0)=0,
IFERROR( COUNTIF(  INDIRECT(CONCATENATE("[CampeonatosGallegos_2017.xlsx]",AO$2,"F","!$V:$V")),  $G627), 0)=0
), "",
IFERROR( HLOOKUP(CONCATENATE(AO$2,"F"),#REF!,ROW($G627)-1,0),0) +
IFERROR( HLOOKUP(CONCATENATE(AO$2,"F_FF"),#REF!,ROW($G627)-1,0),0) +
IFERROR( HLOOKUP(CONCATENATE(AO$2,"M"),#REF!,ROW($G627)-1,0),0) +
IFERROR( HLOOKUP(CONCATENATE(AO$2,"M_FF"),#REF!,ROW($G627)-1,0),0)
+25)</f>
        <v/>
      </c>
    </row>
    <row r="628" spans="1:41">
      <c r="A628" s="48">
        <f t="shared" si="62"/>
        <v>626</v>
      </c>
      <c r="B628" s="49">
        <v>627</v>
      </c>
      <c r="C628" s="50">
        <f t="shared" si="63"/>
        <v>1</v>
      </c>
      <c r="D628" s="49">
        <f>COUNTIF($L$3:$L628,$L628)</f>
        <v>14</v>
      </c>
      <c r="E628" s="51">
        <v>13</v>
      </c>
      <c r="F628" s="50">
        <f t="shared" si="64"/>
        <v>-1</v>
      </c>
      <c r="G628" s="52">
        <v>24214</v>
      </c>
      <c r="H628" s="53" t="s">
        <v>1085</v>
      </c>
      <c r="I628" s="53" t="s">
        <v>1161</v>
      </c>
      <c r="J628" s="53" t="s">
        <v>1107</v>
      </c>
      <c r="K628" s="54">
        <v>2007</v>
      </c>
      <c r="L628" s="64" t="s">
        <v>220</v>
      </c>
      <c r="M628" s="55" t="s">
        <v>52</v>
      </c>
      <c r="N628" s="56">
        <v>2</v>
      </c>
      <c r="O628" s="57">
        <v>298</v>
      </c>
      <c r="P628" s="57" t="str">
        <f>IFERROR( VLOOKUP($G628,Liga16_1!$B:$Q,16,0), "")</f>
        <v/>
      </c>
      <c r="Q628" s="58">
        <f t="shared" si="65"/>
        <v>291</v>
      </c>
      <c r="R628" s="59">
        <f t="shared" ref="R628:R636" si="69">AVERAGE(O628:P628)</f>
        <v>298</v>
      </c>
      <c r="S628" s="60" t="s">
        <v>216</v>
      </c>
      <c r="T628" s="61">
        <v>-25</v>
      </c>
      <c r="U628" s="61" t="s">
        <v>216</v>
      </c>
      <c r="V628" s="61" t="s">
        <v>216</v>
      </c>
      <c r="W628" s="61" t="s">
        <v>216</v>
      </c>
      <c r="X628" s="61" t="s">
        <v>216</v>
      </c>
      <c r="Y628" s="61" t="s">
        <v>216</v>
      </c>
      <c r="Z628" s="61" t="s">
        <v>216</v>
      </c>
      <c r="AA628" s="61" t="s">
        <v>216</v>
      </c>
      <c r="AB628" s="62" t="s">
        <v>216</v>
      </c>
      <c r="AC628" s="63"/>
      <c r="AD628" s="62" t="s">
        <v>216</v>
      </c>
      <c r="AE628" s="62">
        <v>-7</v>
      </c>
      <c r="AF628" s="67" t="s">
        <v>216</v>
      </c>
      <c r="AG628" s="62" t="s">
        <v>216</v>
      </c>
      <c r="AH628" s="62" t="s">
        <v>216</v>
      </c>
      <c r="AI628" s="62" t="s">
        <v>216</v>
      </c>
      <c r="AJ628" s="62" t="s">
        <v>216</v>
      </c>
      <c r="AK628" s="62" t="s">
        <v>216</v>
      </c>
      <c r="AL628" s="62" t="s">
        <v>216</v>
      </c>
      <c r="AM628" s="62" t="s">
        <v>216</v>
      </c>
      <c r="AN628" s="62" t="s">
        <v>216</v>
      </c>
      <c r="AO628" s="63" t="s">
        <v>216</v>
      </c>
    </row>
    <row r="629" spans="1:41">
      <c r="A629" s="48">
        <f t="shared" si="62"/>
        <v>627</v>
      </c>
      <c r="B629" s="49">
        <v>628</v>
      </c>
      <c r="C629" s="50">
        <f t="shared" si="63"/>
        <v>1</v>
      </c>
      <c r="D629" s="49">
        <f>COUNTIF($L$3:$L629,$L629)</f>
        <v>84</v>
      </c>
      <c r="E629" s="51">
        <v>84</v>
      </c>
      <c r="F629" s="50" t="str">
        <f t="shared" si="64"/>
        <v>=</v>
      </c>
      <c r="G629" s="52">
        <v>50005</v>
      </c>
      <c r="H629" s="53" t="s">
        <v>1050</v>
      </c>
      <c r="I629" s="53" t="s">
        <v>1191</v>
      </c>
      <c r="J629" s="53" t="s">
        <v>1107</v>
      </c>
      <c r="K629" s="54">
        <v>1967</v>
      </c>
      <c r="L629" s="64" t="s">
        <v>234</v>
      </c>
      <c r="M629" s="55" t="s">
        <v>52</v>
      </c>
      <c r="N629" s="56">
        <v>2</v>
      </c>
      <c r="O629" s="57">
        <v>291</v>
      </c>
      <c r="P629" s="57" t="str">
        <f>IFERROR( VLOOKUP($G629,Liga16_1!$B:$Q,16,0), "")</f>
        <v/>
      </c>
      <c r="Q629" s="58">
        <f t="shared" si="65"/>
        <v>291</v>
      </c>
      <c r="R629" s="59">
        <f t="shared" si="69"/>
        <v>291</v>
      </c>
      <c r="S629" s="60" t="s">
        <v>216</v>
      </c>
      <c r="T629" s="61" t="s">
        <v>216</v>
      </c>
      <c r="U629" s="61" t="s">
        <v>216</v>
      </c>
      <c r="V629" s="61">
        <v>-6</v>
      </c>
      <c r="W629" s="61" t="s">
        <v>216</v>
      </c>
      <c r="X629" s="61" t="s">
        <v>216</v>
      </c>
      <c r="Y629" s="61" t="s">
        <v>216</v>
      </c>
      <c r="Z629" s="61" t="s">
        <v>216</v>
      </c>
      <c r="AA629" s="61" t="s">
        <v>216</v>
      </c>
      <c r="AB629" s="62" t="s">
        <v>216</v>
      </c>
      <c r="AC629" s="63"/>
      <c r="AD629" s="62" t="s">
        <v>216</v>
      </c>
      <c r="AE629" s="62" t="s">
        <v>216</v>
      </c>
      <c r="AF629" s="67" t="s">
        <v>216</v>
      </c>
      <c r="AG629" s="62" t="s">
        <v>216</v>
      </c>
      <c r="AH629" s="62" t="s">
        <v>216</v>
      </c>
      <c r="AI629" s="62" t="s">
        <v>216</v>
      </c>
      <c r="AJ629" s="62" t="s">
        <v>216</v>
      </c>
      <c r="AK629" s="62" t="s">
        <v>216</v>
      </c>
      <c r="AL629" s="62" t="s">
        <v>216</v>
      </c>
      <c r="AM629" s="62" t="s">
        <v>216</v>
      </c>
      <c r="AN629" s="62" t="s">
        <v>216</v>
      </c>
      <c r="AO629" s="63" t="s">
        <v>216</v>
      </c>
    </row>
    <row r="630" spans="1:41">
      <c r="A630" s="48">
        <f t="shared" si="62"/>
        <v>628</v>
      </c>
      <c r="B630" s="49">
        <v>651</v>
      </c>
      <c r="C630" s="50">
        <f t="shared" si="63"/>
        <v>23</v>
      </c>
      <c r="D630" s="49">
        <f>COUNTIF($L$3:$L630,$L630)</f>
        <v>6</v>
      </c>
      <c r="E630" s="51">
        <v>6</v>
      </c>
      <c r="F630" s="50" t="str">
        <f t="shared" si="64"/>
        <v>=</v>
      </c>
      <c r="G630" s="52">
        <v>23082</v>
      </c>
      <c r="H630" s="53" t="s">
        <v>967</v>
      </c>
      <c r="I630" s="53" t="s">
        <v>1201</v>
      </c>
      <c r="J630" s="53" t="s">
        <v>1107</v>
      </c>
      <c r="K630" s="54">
        <v>2005</v>
      </c>
      <c r="L630" s="64" t="s">
        <v>221</v>
      </c>
      <c r="M630" s="55" t="s">
        <v>55</v>
      </c>
      <c r="N630" s="56">
        <v>2</v>
      </c>
      <c r="O630" s="57">
        <v>240</v>
      </c>
      <c r="P630" s="57" t="str">
        <f>IFERROR( VLOOKUP($G630,Liga16_1!$B:$Q,16,0), "")</f>
        <v/>
      </c>
      <c r="Q630" s="58">
        <f t="shared" si="65"/>
        <v>291</v>
      </c>
      <c r="R630" s="59">
        <f t="shared" si="69"/>
        <v>240</v>
      </c>
      <c r="S630" s="60" t="s">
        <v>216</v>
      </c>
      <c r="T630" s="61" t="s">
        <v>216</v>
      </c>
      <c r="U630" s="61">
        <v>-4</v>
      </c>
      <c r="V630" s="61" t="s">
        <v>216</v>
      </c>
      <c r="W630" s="61" t="s">
        <v>216</v>
      </c>
      <c r="X630" s="61" t="s">
        <v>216</v>
      </c>
      <c r="Y630" s="61" t="s">
        <v>216</v>
      </c>
      <c r="Z630" s="61" t="s">
        <v>216</v>
      </c>
      <c r="AA630" s="61">
        <v>-21</v>
      </c>
      <c r="AB630" s="62">
        <v>18</v>
      </c>
      <c r="AC630" s="63"/>
      <c r="AD630" s="62" t="s">
        <v>216</v>
      </c>
      <c r="AE630" s="62" t="s">
        <v>216</v>
      </c>
      <c r="AF630" s="67">
        <v>33</v>
      </c>
      <c r="AG630" s="62" t="s">
        <v>216</v>
      </c>
      <c r="AH630" s="62" t="s">
        <v>216</v>
      </c>
      <c r="AI630" s="62" t="s">
        <v>216</v>
      </c>
      <c r="AJ630" s="62" t="s">
        <v>216</v>
      </c>
      <c r="AK630" s="62" t="s">
        <v>216</v>
      </c>
      <c r="AL630" s="62" t="s">
        <v>216</v>
      </c>
      <c r="AM630" s="62" t="s">
        <v>216</v>
      </c>
      <c r="AN630" s="62" t="s">
        <v>216</v>
      </c>
      <c r="AO630" s="63" t="s">
        <v>216</v>
      </c>
    </row>
    <row r="631" spans="1:41">
      <c r="A631" s="48">
        <f t="shared" si="62"/>
        <v>629</v>
      </c>
      <c r="B631" s="49">
        <v>630</v>
      </c>
      <c r="C631" s="50">
        <f t="shared" si="63"/>
        <v>1</v>
      </c>
      <c r="D631" s="49">
        <f>COUNTIF($L$3:$L631,$L631)</f>
        <v>85</v>
      </c>
      <c r="E631" s="51">
        <v>85</v>
      </c>
      <c r="F631" s="50" t="str">
        <f t="shared" si="64"/>
        <v>=</v>
      </c>
      <c r="G631" s="52">
        <v>50153</v>
      </c>
      <c r="H631" s="53" t="s">
        <v>656</v>
      </c>
      <c r="I631" s="53" t="s">
        <v>1186</v>
      </c>
      <c r="J631" s="53" t="s">
        <v>1107</v>
      </c>
      <c r="K631" s="54">
        <v>1958</v>
      </c>
      <c r="L631" s="64" t="s">
        <v>234</v>
      </c>
      <c r="M631" s="55" t="s">
        <v>52</v>
      </c>
      <c r="N631" s="56">
        <v>2</v>
      </c>
      <c r="O631" s="57">
        <v>207</v>
      </c>
      <c r="P631" s="57">
        <f>IFERROR( VLOOKUP($G631,Liga16_1!$B:$Q,16,0), "")</f>
        <v>375</v>
      </c>
      <c r="Q631" s="58">
        <f t="shared" si="65"/>
        <v>291</v>
      </c>
      <c r="R631" s="59">
        <f t="shared" si="69"/>
        <v>291</v>
      </c>
      <c r="S631" s="60" t="s">
        <v>216</v>
      </c>
      <c r="T631" s="61" t="s">
        <v>216</v>
      </c>
      <c r="U631" s="61" t="s">
        <v>216</v>
      </c>
      <c r="V631" s="61" t="s">
        <v>216</v>
      </c>
      <c r="W631" s="61" t="s">
        <v>216</v>
      </c>
      <c r="X631" s="61" t="s">
        <v>216</v>
      </c>
      <c r="Y631" s="61" t="s">
        <v>216</v>
      </c>
      <c r="Z631" s="61" t="s">
        <v>216</v>
      </c>
      <c r="AA631" s="61" t="s">
        <v>216</v>
      </c>
      <c r="AB631" s="62" t="s">
        <v>216</v>
      </c>
      <c r="AC631" s="63"/>
      <c r="AD631" s="62" t="s">
        <v>216</v>
      </c>
      <c r="AE631" s="62" t="s">
        <v>216</v>
      </c>
      <c r="AF631" s="67" t="s">
        <v>216</v>
      </c>
      <c r="AG631" s="62" t="s">
        <v>216</v>
      </c>
      <c r="AH631" s="62" t="s">
        <v>216</v>
      </c>
      <c r="AI631" s="62" t="s">
        <v>216</v>
      </c>
      <c r="AJ631" s="62" t="s">
        <v>216</v>
      </c>
      <c r="AK631" s="62" t="s">
        <v>216</v>
      </c>
      <c r="AL631" s="62" t="s">
        <v>216</v>
      </c>
      <c r="AM631" s="62" t="s">
        <v>216</v>
      </c>
      <c r="AN631" s="62" t="s">
        <v>216</v>
      </c>
      <c r="AO631" s="63" t="s">
        <v>216</v>
      </c>
    </row>
    <row r="632" spans="1:41">
      <c r="A632" s="48">
        <f t="shared" si="62"/>
        <v>630</v>
      </c>
      <c r="B632" s="49">
        <v>631</v>
      </c>
      <c r="C632" s="50">
        <f t="shared" si="63"/>
        <v>1</v>
      </c>
      <c r="D632" s="49">
        <f>COUNTIF($L$3:$L632,$L632)</f>
        <v>63</v>
      </c>
      <c r="E632" s="51">
        <v>64</v>
      </c>
      <c r="F632" s="50">
        <f t="shared" si="64"/>
        <v>1</v>
      </c>
      <c r="G632" s="52">
        <v>28283</v>
      </c>
      <c r="H632" s="53" t="s">
        <v>1005</v>
      </c>
      <c r="I632" s="53" t="s">
        <v>1152</v>
      </c>
      <c r="J632" s="53" t="s">
        <v>1107</v>
      </c>
      <c r="K632" s="54">
        <v>1999</v>
      </c>
      <c r="L632" s="64" t="s">
        <v>226</v>
      </c>
      <c r="M632" s="55" t="s">
        <v>52</v>
      </c>
      <c r="N632" s="56">
        <v>2</v>
      </c>
      <c r="O632" s="57">
        <v>290</v>
      </c>
      <c r="P632" s="57" t="str">
        <f>IFERROR( VLOOKUP($G632,Liga16_1!$B:$Q,16,0), "")</f>
        <v/>
      </c>
      <c r="Q632" s="58">
        <f t="shared" si="65"/>
        <v>290</v>
      </c>
      <c r="R632" s="59">
        <f t="shared" si="69"/>
        <v>290</v>
      </c>
      <c r="S632" s="60" t="s">
        <v>216</v>
      </c>
      <c r="T632" s="61" t="s">
        <v>216</v>
      </c>
      <c r="U632" s="61" t="s">
        <v>216</v>
      </c>
      <c r="V632" s="61" t="s">
        <v>216</v>
      </c>
      <c r="W632" s="61" t="s">
        <v>216</v>
      </c>
      <c r="X632" s="61"/>
      <c r="Y632" s="61"/>
      <c r="Z632" s="61"/>
      <c r="AA632" s="61">
        <v>-10</v>
      </c>
      <c r="AB632" s="62" t="s">
        <v>216</v>
      </c>
      <c r="AC632" s="63"/>
      <c r="AD632" s="62" t="s">
        <v>216</v>
      </c>
      <c r="AE632" s="62" t="s">
        <v>216</v>
      </c>
      <c r="AF632" s="67" t="s">
        <v>216</v>
      </c>
      <c r="AG632" s="62" t="s">
        <v>216</v>
      </c>
      <c r="AH632" s="62" t="s">
        <v>216</v>
      </c>
      <c r="AI632" s="62" t="s">
        <v>216</v>
      </c>
      <c r="AJ632" s="62" t="s">
        <v>216</v>
      </c>
      <c r="AK632" s="62" t="s">
        <v>216</v>
      </c>
      <c r="AL632" s="62" t="s">
        <v>216</v>
      </c>
      <c r="AM632" s="62" t="s">
        <v>216</v>
      </c>
      <c r="AN632" s="62" t="s">
        <v>216</v>
      </c>
      <c r="AO632" s="63" t="s">
        <v>216</v>
      </c>
    </row>
    <row r="633" spans="1:41">
      <c r="A633" s="48">
        <f t="shared" si="62"/>
        <v>631</v>
      </c>
      <c r="B633" s="49">
        <v>632</v>
      </c>
      <c r="C633" s="50">
        <f t="shared" si="63"/>
        <v>1</v>
      </c>
      <c r="D633" s="49">
        <f>COUNTIF($L$3:$L633,$L633)</f>
        <v>65</v>
      </c>
      <c r="E633" s="51">
        <v>66</v>
      </c>
      <c r="F633" s="50">
        <f t="shared" si="64"/>
        <v>1</v>
      </c>
      <c r="G633" s="52">
        <v>19320</v>
      </c>
      <c r="H633" s="53" t="s">
        <v>481</v>
      </c>
      <c r="I633" s="53" t="s">
        <v>1130</v>
      </c>
      <c r="J633" s="53" t="s">
        <v>1107</v>
      </c>
      <c r="K633" s="54">
        <v>1997</v>
      </c>
      <c r="L633" s="64" t="s">
        <v>228</v>
      </c>
      <c r="M633" s="55" t="s">
        <v>52</v>
      </c>
      <c r="N633" s="56">
        <v>2</v>
      </c>
      <c r="O633" s="57">
        <v>290</v>
      </c>
      <c r="P633" s="57" t="str">
        <f>IFERROR( VLOOKUP($G633,Liga16_1!$B:$Q,16,0), "")</f>
        <v/>
      </c>
      <c r="Q633" s="58">
        <f t="shared" si="65"/>
        <v>288</v>
      </c>
      <c r="R633" s="59">
        <f t="shared" si="69"/>
        <v>290</v>
      </c>
      <c r="S633" s="60" t="s">
        <v>216</v>
      </c>
      <c r="T633" s="61" t="s">
        <v>216</v>
      </c>
      <c r="U633" s="61" t="s">
        <v>216</v>
      </c>
      <c r="V633" s="61" t="s">
        <v>216</v>
      </c>
      <c r="W633" s="61">
        <v>-5</v>
      </c>
      <c r="X633" s="61" t="s">
        <v>216</v>
      </c>
      <c r="Y633" s="61" t="s">
        <v>216</v>
      </c>
      <c r="Z633" s="61" t="s">
        <v>216</v>
      </c>
      <c r="AA633" s="61">
        <v>-24</v>
      </c>
      <c r="AB633" s="62">
        <v>-2</v>
      </c>
      <c r="AC633" s="63"/>
      <c r="AD633" s="62" t="s">
        <v>216</v>
      </c>
      <c r="AE633" s="62" t="s">
        <v>216</v>
      </c>
      <c r="AF633" s="67" t="s">
        <v>216</v>
      </c>
      <c r="AG633" s="62" t="s">
        <v>216</v>
      </c>
      <c r="AH633" s="62" t="s">
        <v>216</v>
      </c>
      <c r="AI633" s="62" t="s">
        <v>216</v>
      </c>
      <c r="AJ633" s="62" t="s">
        <v>216</v>
      </c>
      <c r="AK633" s="62" t="s">
        <v>216</v>
      </c>
      <c r="AL633" s="62" t="s">
        <v>216</v>
      </c>
      <c r="AM633" s="62" t="s">
        <v>216</v>
      </c>
      <c r="AN633" s="62" t="s">
        <v>216</v>
      </c>
      <c r="AO633" s="63" t="s">
        <v>216</v>
      </c>
    </row>
    <row r="634" spans="1:41">
      <c r="A634" s="48">
        <f t="shared" si="62"/>
        <v>632</v>
      </c>
      <c r="B634" s="49">
        <v>633</v>
      </c>
      <c r="C634" s="50">
        <f t="shared" si="63"/>
        <v>1</v>
      </c>
      <c r="D634" s="49">
        <f>COUNTIF($L$3:$L634,$L634)</f>
        <v>28</v>
      </c>
      <c r="E634" s="51">
        <v>28</v>
      </c>
      <c r="F634" s="50" t="str">
        <f t="shared" si="64"/>
        <v>=</v>
      </c>
      <c r="G634" s="52">
        <v>27994</v>
      </c>
      <c r="H634" s="53" t="s">
        <v>991</v>
      </c>
      <c r="I634" s="53" t="s">
        <v>1110</v>
      </c>
      <c r="J634" s="53" t="s">
        <v>1107</v>
      </c>
      <c r="K634" s="54">
        <v>2004</v>
      </c>
      <c r="L634" s="64" t="s">
        <v>222</v>
      </c>
      <c r="M634" s="55" t="s">
        <v>52</v>
      </c>
      <c r="N634" s="56">
        <v>2</v>
      </c>
      <c r="O634" s="57"/>
      <c r="P634" s="57">
        <f>IFERROR( VLOOKUP($G634,Liga16_1!$B:$Q,16,0), "")</f>
        <v>288</v>
      </c>
      <c r="Q634" s="58">
        <f t="shared" si="65"/>
        <v>288</v>
      </c>
      <c r="R634" s="59">
        <f t="shared" si="69"/>
        <v>288</v>
      </c>
      <c r="S634" s="60" t="s">
        <v>216</v>
      </c>
      <c r="T634" s="61" t="s">
        <v>216</v>
      </c>
      <c r="U634" s="61" t="s">
        <v>216</v>
      </c>
      <c r="V634" s="61" t="s">
        <v>216</v>
      </c>
      <c r="W634" s="61" t="s">
        <v>216</v>
      </c>
      <c r="X634" s="61"/>
      <c r="Y634" s="61"/>
      <c r="Z634" s="61"/>
      <c r="AA634" s="61"/>
      <c r="AB634" s="62" t="s">
        <v>216</v>
      </c>
      <c r="AC634" s="63"/>
      <c r="AD634" s="62" t="s">
        <v>216</v>
      </c>
      <c r="AE634" s="62" t="s">
        <v>216</v>
      </c>
      <c r="AF634" s="67" t="s">
        <v>216</v>
      </c>
      <c r="AG634" s="62" t="s">
        <v>216</v>
      </c>
      <c r="AH634" s="62" t="s">
        <v>216</v>
      </c>
      <c r="AI634" s="62" t="s">
        <v>216</v>
      </c>
      <c r="AJ634" s="62" t="s">
        <v>216</v>
      </c>
      <c r="AK634" s="62" t="s">
        <v>216</v>
      </c>
      <c r="AL634" s="62" t="s">
        <v>216</v>
      </c>
      <c r="AM634" s="62" t="s">
        <v>216</v>
      </c>
      <c r="AN634" s="62" t="s">
        <v>216</v>
      </c>
      <c r="AO634" s="63" t="s">
        <v>216</v>
      </c>
    </row>
    <row r="635" spans="1:41">
      <c r="A635" s="48">
        <f t="shared" si="62"/>
        <v>633</v>
      </c>
      <c r="B635" s="49">
        <v>635</v>
      </c>
      <c r="C635" s="50">
        <f t="shared" si="63"/>
        <v>2</v>
      </c>
      <c r="D635" s="49">
        <f>COUNTIF($L$3:$L635,$L635)</f>
        <v>64</v>
      </c>
      <c r="E635" s="51">
        <v>65</v>
      </c>
      <c r="F635" s="50">
        <f t="shared" si="64"/>
        <v>1</v>
      </c>
      <c r="G635" s="52">
        <v>21291</v>
      </c>
      <c r="H635" s="53" t="s">
        <v>586</v>
      </c>
      <c r="I635" s="53" t="s">
        <v>1168</v>
      </c>
      <c r="J635" s="53" t="s">
        <v>1107</v>
      </c>
      <c r="K635" s="54">
        <v>2000</v>
      </c>
      <c r="L635" s="64" t="s">
        <v>226</v>
      </c>
      <c r="M635" s="55" t="s">
        <v>52</v>
      </c>
      <c r="N635" s="56">
        <v>2</v>
      </c>
      <c r="O635" s="57">
        <v>286.5</v>
      </c>
      <c r="P635" s="57" t="str">
        <f>IFERROR( VLOOKUP($G635,Liga16_1!$B:$Q,16,0), "")</f>
        <v/>
      </c>
      <c r="Q635" s="58">
        <f t="shared" si="65"/>
        <v>286.5</v>
      </c>
      <c r="R635" s="59">
        <f t="shared" si="69"/>
        <v>286.5</v>
      </c>
      <c r="S635" s="60" t="s">
        <v>216</v>
      </c>
      <c r="T635" s="61" t="s">
        <v>216</v>
      </c>
      <c r="U635" s="61" t="s">
        <v>216</v>
      </c>
      <c r="V635" s="61" t="s">
        <v>216</v>
      </c>
      <c r="W635" s="61" t="s">
        <v>216</v>
      </c>
      <c r="X635" s="61" t="s">
        <v>216</v>
      </c>
      <c r="Y635" s="61" t="s">
        <v>216</v>
      </c>
      <c r="Z635" s="61" t="s">
        <v>216</v>
      </c>
      <c r="AA635" s="61" t="s">
        <v>216</v>
      </c>
      <c r="AB635" s="62" t="s">
        <v>216</v>
      </c>
      <c r="AC635" s="63"/>
      <c r="AD635" s="62" t="s">
        <v>216</v>
      </c>
      <c r="AE635" s="62" t="s">
        <v>216</v>
      </c>
      <c r="AF635" s="67" t="s">
        <v>216</v>
      </c>
      <c r="AG635" s="62" t="s">
        <v>216</v>
      </c>
      <c r="AH635" s="62" t="s">
        <v>216</v>
      </c>
      <c r="AI635" s="62" t="s">
        <v>216</v>
      </c>
      <c r="AJ635" s="62" t="s">
        <v>216</v>
      </c>
      <c r="AK635" s="62" t="s">
        <v>216</v>
      </c>
      <c r="AL635" s="62" t="s">
        <v>216</v>
      </c>
      <c r="AM635" s="62" t="s">
        <v>216</v>
      </c>
      <c r="AN635" s="62" t="s">
        <v>216</v>
      </c>
      <c r="AO635" s="63" t="s">
        <v>216</v>
      </c>
    </row>
    <row r="636" spans="1:41">
      <c r="A636" s="48">
        <f t="shared" si="62"/>
        <v>634</v>
      </c>
      <c r="B636" s="49">
        <v>636</v>
      </c>
      <c r="C636" s="50">
        <f t="shared" si="63"/>
        <v>2</v>
      </c>
      <c r="D636" s="49">
        <f>COUNTIF($L$3:$L636,$L636)</f>
        <v>86</v>
      </c>
      <c r="E636" s="51">
        <v>86</v>
      </c>
      <c r="F636" s="50" t="str">
        <f t="shared" si="64"/>
        <v>=</v>
      </c>
      <c r="G636" s="52" t="s">
        <v>294</v>
      </c>
      <c r="H636" s="53" t="s">
        <v>1285</v>
      </c>
      <c r="I636" s="53" t="s">
        <v>1163</v>
      </c>
      <c r="J636" s="53" t="s">
        <v>1122</v>
      </c>
      <c r="K636" s="54">
        <v>1958</v>
      </c>
      <c r="L636" s="64" t="s">
        <v>234</v>
      </c>
      <c r="M636" s="55" t="s">
        <v>52</v>
      </c>
      <c r="N636" s="56">
        <v>2</v>
      </c>
      <c r="O636" s="57">
        <v>286</v>
      </c>
      <c r="P636" s="57" t="str">
        <f>IFERROR( VLOOKUP($G636,Liga16_1!$B:$Q,16,0), "")</f>
        <v/>
      </c>
      <c r="Q636" s="58">
        <f t="shared" si="65"/>
        <v>286</v>
      </c>
      <c r="R636" s="59">
        <f t="shared" si="69"/>
        <v>286</v>
      </c>
      <c r="S636" s="60" t="s">
        <v>216</v>
      </c>
      <c r="T636" s="61" t="s">
        <v>216</v>
      </c>
      <c r="U636" s="61" t="s">
        <v>216</v>
      </c>
      <c r="V636" s="61" t="s">
        <v>216</v>
      </c>
      <c r="W636" s="61" t="s">
        <v>216</v>
      </c>
      <c r="X636" s="61" t="s">
        <v>216</v>
      </c>
      <c r="Y636" s="61">
        <v>-64</v>
      </c>
      <c r="Z636" s="61" t="s">
        <v>216</v>
      </c>
      <c r="AA636" s="61" t="s">
        <v>216</v>
      </c>
      <c r="AB636" s="62" t="s">
        <v>216</v>
      </c>
      <c r="AC636" s="63"/>
      <c r="AD636" s="62" t="s">
        <v>216</v>
      </c>
      <c r="AE636" s="62" t="s">
        <v>216</v>
      </c>
      <c r="AF636" s="67" t="s">
        <v>216</v>
      </c>
      <c r="AG636" s="62" t="s">
        <v>216</v>
      </c>
      <c r="AH636" s="62" t="s">
        <v>216</v>
      </c>
      <c r="AI636" s="62" t="s">
        <v>216</v>
      </c>
      <c r="AJ636" s="62" t="s">
        <v>216</v>
      </c>
      <c r="AK636" s="62" t="s">
        <v>216</v>
      </c>
      <c r="AL636" s="62" t="s">
        <v>216</v>
      </c>
      <c r="AM636" s="62" t="s">
        <v>216</v>
      </c>
      <c r="AN636" s="62" t="s">
        <v>216</v>
      </c>
      <c r="AO636" s="63" t="s">
        <v>216</v>
      </c>
    </row>
    <row r="637" spans="1:41">
      <c r="A637" s="48">
        <f t="shared" si="62"/>
        <v>635</v>
      </c>
      <c r="B637" s="49">
        <v>552</v>
      </c>
      <c r="C637" s="50">
        <f t="shared" si="63"/>
        <v>-83</v>
      </c>
      <c r="D637" s="49">
        <f>COUNTIF($L$3:$L637,$L637)</f>
        <v>66</v>
      </c>
      <c r="E637" s="51">
        <v>62</v>
      </c>
      <c r="F637" s="50">
        <f t="shared" si="64"/>
        <v>-4</v>
      </c>
      <c r="G637" s="52" t="s">
        <v>392</v>
      </c>
      <c r="H637" s="53" t="s">
        <v>1286</v>
      </c>
      <c r="I637" s="53" t="s">
        <v>1194</v>
      </c>
      <c r="J637" s="53" t="s">
        <v>1122</v>
      </c>
      <c r="K637" s="54">
        <v>1996</v>
      </c>
      <c r="L637" s="64" t="s">
        <v>228</v>
      </c>
      <c r="M637" s="55" t="s">
        <v>52</v>
      </c>
      <c r="N637" s="56">
        <v>2</v>
      </c>
      <c r="O637" s="57"/>
      <c r="P637" s="57" t="str">
        <f>IFERROR( VLOOKUP($G637,Liga16_1!$B:$Q,16,0), "")</f>
        <v/>
      </c>
      <c r="Q637" s="58">
        <f t="shared" ca="1" si="65"/>
        <v>286</v>
      </c>
      <c r="R637" s="59">
        <v>350</v>
      </c>
      <c r="S637" s="60" t="s">
        <v>216</v>
      </c>
      <c r="T637" s="61" t="s">
        <v>216</v>
      </c>
      <c r="U637" s="61" t="s">
        <v>216</v>
      </c>
      <c r="V637" s="61" t="s">
        <v>216</v>
      </c>
      <c r="W637" s="61" t="s">
        <v>216</v>
      </c>
      <c r="X637" s="61"/>
      <c r="Y637" s="61"/>
      <c r="Z637" s="61"/>
      <c r="AA637" s="61"/>
      <c r="AB637" s="62">
        <v>-64</v>
      </c>
      <c r="AC637" s="63"/>
      <c r="AD637" s="62" t="str">
        <f ca="1" xml:space="preserve"> IF(AND(
IFERROR( COUNTIF(  INDIRECT(CONCATENATE("[CampeonatosGallegos_2017.xlsx]",AD$2,"M","!$S:$S")),  $G637), 0)=0,
IFERROR( COUNTIF(  INDIRECT(CONCATENATE("[CampeonatosGallegos_2017.xlsx]",AD$2,"M","!$V:$V")),  $G637), 0)=0,
IFERROR( COUNTIF(  INDIRECT(CONCATENATE("[CampeonatosGallegos_2017.xlsx]",AD$2,"F","!$S:$S")),  $G637), 0)=0,
IFERROR( COUNTIF(  INDIRECT(CONCATENATE("[CampeonatosGallegos_2017.xlsx]",AD$2,"F","!$V:$V")),  $G637), 0)=0
), "",
IFERROR( HLOOKUP(CONCATENATE(AD$2,"F"),#REF!,ROW($G637)-1,0),0) +
IFERROR( HLOOKUP(CONCATENATE(AD$2,"F_FF"),#REF!,ROW($G637)-1,0),0) +
IFERROR( HLOOKUP(CONCATENATE(AD$2,"M"),#REF!,ROW($G637)-1,0),0) +
IFERROR( HLOOKUP(CONCATENATE(AD$2,"M_FF"),#REF!,ROW($G637)-1,0),0)
+25)</f>
        <v/>
      </c>
      <c r="AE637" s="62" t="str">
        <f ca="1" xml:space="preserve"> IF(AND(
IFERROR( COUNTIF(  INDIRECT(CONCATENATE("[CampeonatosGallegos_2017.xlsx]",AE$2,"M","!$S:$S")),  $G637), 0)=0,
IFERROR( COUNTIF(  INDIRECT(CONCATENATE("[CampeonatosGallegos_2017.xlsx]",AE$2,"M","!$V:$V")),  $G637), 0)=0,
IFERROR( COUNTIF(  INDIRECT(CONCATENATE("[CampeonatosGallegos_2017.xlsx]",AE$2,"F","!$S:$S")),  $G637), 0)=0,
IFERROR( COUNTIF(  INDIRECT(CONCATENATE("[CampeonatosGallegos_2017.xlsx]",AE$2,"F","!$V:$V")),  $G637), 0)=0
), "",
IFERROR( HLOOKUP(CONCATENATE(AE$2,"F"),#REF!,ROW($G637)-1,0),0) +
IFERROR( HLOOKUP(CONCATENATE(AE$2,"F_FF"),#REF!,ROW($G637)-1,0),0) +
IFERROR( HLOOKUP(CONCATENATE(AE$2,"M"),#REF!,ROW($G637)-1,0),0) +
IFERROR( HLOOKUP(CONCATENATE(AE$2,"M_FF"),#REF!,ROW($G637)-1,0),0)
+25)</f>
        <v/>
      </c>
      <c r="AF637" s="67" t="str">
        <f ca="1" xml:space="preserve"> IF(AND(
IFERROR( COUNTIF(  INDIRECT(CONCATENATE("[CampeonatosGallegos_2017.xlsx]",AF$2,"M","!$S:$S")),  $G637), 0)=0,
IFERROR( COUNTIF(  INDIRECT(CONCATENATE("[CampeonatosGallegos_2017.xlsx]",AF$2,"M","!$V:$V")),  $G637), 0)=0,
IFERROR( COUNTIF(  INDIRECT(CONCATENATE("[CampeonatosGallegos_2017.xlsx]",AF$2,"F","!$S:$S")),  $G637), 0)=0,
IFERROR( COUNTIF(  INDIRECT(CONCATENATE("[CampeonatosGallegos_2017.xlsx]",AF$2,"F","!$V:$V")),  $G637), 0)=0
), "",
IFERROR( HLOOKUP(CONCATENATE(AF$2,"F"),#REF!,ROW($G637)-1,0),0) +
IFERROR( HLOOKUP(CONCATENATE(AF$2,"F_FF"),#REF!,ROW($G637)-1,0),0) +
IFERROR( HLOOKUP(CONCATENATE(AF$2,"M"),#REF!,ROW($G637)-1,0),0) +
IFERROR( HLOOKUP(CONCATENATE(AF$2,"M_FF"),#REF!,ROW($G637)-1,0),0)
+25)</f>
        <v/>
      </c>
      <c r="AG637" s="62" t="str">
        <f ca="1" xml:space="preserve"> IF(AND(
IFERROR( COUNTIF(  INDIRECT(CONCATENATE("[CampeonatosGallegos_2017.xlsx]",AG$2,"M","!$S:$S")),  $G637), 0)=0,
IFERROR( COUNTIF(  INDIRECT(CONCATENATE("[CampeonatosGallegos_2017.xlsx]",AG$2,"M","!$V:$V")),  $G637), 0)=0,
IFERROR( COUNTIF(  INDIRECT(CONCATENATE("[CampeonatosGallegos_2017.xlsx]",AG$2,"F","!$S:$S")),  $G637), 0)=0,
IFERROR( COUNTIF(  INDIRECT(CONCATENATE("[CampeonatosGallegos_2017.xlsx]",AG$2,"F","!$V:$V")),  $G637), 0)=0
), "",
IFERROR( HLOOKUP(CONCATENATE(AG$2,"F"),#REF!,ROW($G637)-1,0),0) +
IFERROR( HLOOKUP(CONCATENATE(AG$2,"F_FF"),#REF!,ROW($G637)-1,0),0) +
IFERROR( HLOOKUP(CONCATENATE(AG$2,"M"),#REF!,ROW($G637)-1,0),0) +
IFERROR( HLOOKUP(CONCATENATE(AG$2,"M_FF"),#REF!,ROW($G637)-1,0),0)
+25)</f>
        <v/>
      </c>
      <c r="AH637" s="62" t="str">
        <f ca="1" xml:space="preserve"> IF(AND(
IFERROR( COUNTIF(  INDIRECT(CONCATENATE("[CampeonatosGallegos_2017.xlsx]",AH$2,"M","!$S:$S")),  $G637), 0)=0,
IFERROR( COUNTIF(  INDIRECT(CONCATENATE("[CampeonatosGallegos_2017.xlsx]",AH$2,"M","!$V:$V")),  $G637), 0)=0,
IFERROR( COUNTIF(  INDIRECT(CONCATENATE("[CampeonatosGallegos_2017.xlsx]",AH$2,"F","!$S:$S")),  $G637), 0)=0,
IFERROR( COUNTIF(  INDIRECT(CONCATENATE("[CampeonatosGallegos_2017.xlsx]",AH$2,"F","!$V:$V")),  $G637), 0)=0
), "",
IFERROR( HLOOKUP(CONCATENATE(AH$2,"F"),#REF!,ROW($G637)-1,0),0) +
IFERROR( HLOOKUP(CONCATENATE(AH$2,"F_FF"),#REF!,ROW($G637)-1,0),0) +
IFERROR( HLOOKUP(CONCATENATE(AH$2,"M"),#REF!,ROW($G637)-1,0),0) +
IFERROR( HLOOKUP(CONCATENATE(AH$2,"M_FF"),#REF!,ROW($G637)-1,0),0)
+25)</f>
        <v/>
      </c>
      <c r="AI637" s="62" t="str">
        <f ca="1" xml:space="preserve"> IF(AND(
IFERROR( COUNTIF(  INDIRECT(CONCATENATE("[CampeonatosGallegos_2017.xlsx]",AI$2,"M","!$S:$S")),  $G637), 0)=0,
IFERROR( COUNTIF(  INDIRECT(CONCATENATE("[CampeonatosGallegos_2017.xlsx]",AI$2,"M","!$V:$V")),  $G637), 0)=0,
IFERROR( COUNTIF(  INDIRECT(CONCATENATE("[CampeonatosGallegos_2017.xlsx]",AI$2,"F","!$S:$S")),  $G637), 0)=0,
IFERROR( COUNTIF(  INDIRECT(CONCATENATE("[CampeonatosGallegos_2017.xlsx]",AI$2,"F","!$V:$V")),  $G637), 0)=0
), "",
IFERROR( HLOOKUP(CONCATENATE(AI$2,"F"),#REF!,ROW($G637)-1,0),0) +
IFERROR( HLOOKUP(CONCATENATE(AI$2,"F_FF"),#REF!,ROW($G637)-1,0),0) +
IFERROR( HLOOKUP(CONCATENATE(AI$2,"M"),#REF!,ROW($G637)-1,0),0) +
IFERROR( HLOOKUP(CONCATENATE(AI$2,"M_FF"),#REF!,ROW($G637)-1,0),0)
+25)</f>
        <v/>
      </c>
      <c r="AJ637" s="62" t="str">
        <f ca="1" xml:space="preserve"> IF(AND(
IFERROR( COUNTIF(  INDIRECT(CONCATENATE("[CampeonatosGallegos_2017.xlsx]",AJ$2,"M","!$S:$S")),  $G637), 0)=0,
IFERROR( COUNTIF(  INDIRECT(CONCATENATE("[CampeonatosGallegos_2017.xlsx]",AJ$2,"M","!$V:$V")),  $G637), 0)=0,
IFERROR( COUNTIF(  INDIRECT(CONCATENATE("[CampeonatosGallegos_2017.xlsx]",AJ$2,"F","!$S:$S")),  $G637), 0)=0,
IFERROR( COUNTIF(  INDIRECT(CONCATENATE("[CampeonatosGallegos_2017.xlsx]",AJ$2,"F","!$V:$V")),  $G637), 0)=0
), "",
IFERROR( HLOOKUP(CONCATENATE(AJ$2,"F"),#REF!,ROW($G637)-1,0),0) +
IFERROR( HLOOKUP(CONCATENATE(AJ$2,"F_FF"),#REF!,ROW($G637)-1,0),0) +
IFERROR( HLOOKUP(CONCATENATE(AJ$2,"M"),#REF!,ROW($G637)-1,0),0) +
IFERROR( HLOOKUP(CONCATENATE(AJ$2,"M_FF"),#REF!,ROW($G637)-1,0),0)
+25)</f>
        <v/>
      </c>
      <c r="AK637" s="62" t="str">
        <f ca="1" xml:space="preserve"> IF(AND(
IFERROR( COUNTIF(  INDIRECT(CONCATENATE("[CampeonatosGallegos_2017.xlsx]",AK$2,"M","!$S:$S")),  $G637), 0)=0,
IFERROR( COUNTIF(  INDIRECT(CONCATENATE("[CampeonatosGallegos_2017.xlsx]",AK$2,"M","!$V:$V")),  $G637), 0)=0,
IFERROR( COUNTIF(  INDIRECT(CONCATENATE("[CampeonatosGallegos_2017.xlsx]",AK$2,"F","!$S:$S")),  $G637), 0)=0,
IFERROR( COUNTIF(  INDIRECT(CONCATENATE("[CampeonatosGallegos_2017.xlsx]",AK$2,"F","!$V:$V")),  $G637), 0)=0
), "",
IFERROR( HLOOKUP(CONCATENATE(AK$2,"F"),#REF!,ROW($G637)-1,0),0) +
IFERROR( HLOOKUP(CONCATENATE(AK$2,"F_FF"),#REF!,ROW($G637)-1,0),0) +
IFERROR( HLOOKUP(CONCATENATE(AK$2,"M"),#REF!,ROW($G637)-1,0),0) +
IFERROR( HLOOKUP(CONCATENATE(AK$2,"M_FF"),#REF!,ROW($G637)-1,0),0)
+25)</f>
        <v/>
      </c>
      <c r="AL637" s="62" t="str">
        <f ca="1" xml:space="preserve"> IF(AND(
IFERROR( COUNTIF(  INDIRECT(CONCATENATE("[CampeonatosGallegos_2017.xlsx]",AL$2,"M","!$S:$S")),  $G637), 0)=0,
IFERROR( COUNTIF(  INDIRECT(CONCATENATE("[CampeonatosGallegos_2017.xlsx]",AL$2,"M","!$V:$V")),  $G637), 0)=0,
IFERROR( COUNTIF(  INDIRECT(CONCATENATE("[CampeonatosGallegos_2017.xlsx]",AL$2,"F","!$S:$S")),  $G637), 0)=0,
IFERROR( COUNTIF(  INDIRECT(CONCATENATE("[CampeonatosGallegos_2017.xlsx]",AL$2,"F","!$V:$V")),  $G637), 0)=0
), "",
IFERROR( HLOOKUP(CONCATENATE(AL$2,"F"),#REF!,ROW($G637)-1,0),0) +
IFERROR( HLOOKUP(CONCATENATE(AL$2,"F_FF"),#REF!,ROW($G637)-1,0),0) +
IFERROR( HLOOKUP(CONCATENATE(AL$2,"M"),#REF!,ROW($G637)-1,0),0) +
IFERROR( HLOOKUP(CONCATENATE(AL$2,"M_FF"),#REF!,ROW($G637)-1,0),0)
+25)</f>
        <v/>
      </c>
      <c r="AM637" s="62" t="str">
        <f ca="1" xml:space="preserve"> IF(AND(
IFERROR( COUNTIF(  INDIRECT(CONCATENATE("[CampeonatosGallegos_2017.xlsx]",AM$2,"M","!$S:$S")),  $G637), 0)=0,
IFERROR( COUNTIF(  INDIRECT(CONCATENATE("[CampeonatosGallegos_2017.xlsx]",AM$2,"M","!$V:$V")),  $G637), 0)=0,
IFERROR( COUNTIF(  INDIRECT(CONCATENATE("[CampeonatosGallegos_2017.xlsx]",AM$2,"F","!$S:$S")),  $G637), 0)=0,
IFERROR( COUNTIF(  INDIRECT(CONCATENATE("[CampeonatosGallegos_2017.xlsx]",AM$2,"F","!$V:$V")),  $G637), 0)=0
), "",
IFERROR( HLOOKUP(CONCATENATE(AM$2,"F"),#REF!,ROW($G637)-1,0),0) +
IFERROR( HLOOKUP(CONCATENATE(AM$2,"F_FF"),#REF!,ROW($G637)-1,0),0) +
IFERROR( HLOOKUP(CONCATENATE(AM$2,"M"),#REF!,ROW($G637)-1,0),0) +
IFERROR( HLOOKUP(CONCATENATE(AM$2,"M_FF"),#REF!,ROW($G637)-1,0),0)
+25)</f>
        <v/>
      </c>
      <c r="AN637" s="62" t="str">
        <f ca="1" xml:space="preserve"> IF(AND(
IFERROR( COUNTIF(  INDIRECT(CONCATENATE("[CampeonatosGallegos_2017.xlsx]",AN$2,"M","!$S:$S")),  $G637), 0)=0,
IFERROR( COUNTIF(  INDIRECT(CONCATENATE("[CampeonatosGallegos_2017.xlsx]",AN$2,"M","!$V:$V")),  $G637), 0)=0,
IFERROR( COUNTIF(  INDIRECT(CONCATENATE("[CampeonatosGallegos_2017.xlsx]",AN$2,"F","!$S:$S")),  $G637), 0)=0,
IFERROR( COUNTIF(  INDIRECT(CONCATENATE("[CampeonatosGallegos_2017.xlsx]",AN$2,"F","!$V:$V")),  $G637), 0)=0
), "",
IFERROR( HLOOKUP(CONCATENATE(AN$2,"F"),#REF!,ROW($G637)-1,0),0) +
IFERROR( HLOOKUP(CONCATENATE(AN$2,"F_FF"),#REF!,ROW($G637)-1,0),0) +
IFERROR( HLOOKUP(CONCATENATE(AN$2,"M"),#REF!,ROW($G637)-1,0),0) +
IFERROR( HLOOKUP(CONCATENATE(AN$2,"M_FF"),#REF!,ROW($G637)-1,0),0)
+25)</f>
        <v/>
      </c>
      <c r="AO637" s="63" t="str">
        <f ca="1" xml:space="preserve"> IF(AND(
IFERROR( COUNTIF(  INDIRECT(CONCATENATE("[CampeonatosGallegos_2017.xlsx]",AO$2,"M","!$S:$S")),  $G637), 0)=0,
IFERROR( COUNTIF(  INDIRECT(CONCATENATE("[CampeonatosGallegos_2017.xlsx]",AO$2,"M","!$V:$V")),  $G637), 0)=0,
IFERROR( COUNTIF(  INDIRECT(CONCATENATE("[CampeonatosGallegos_2017.xlsx]",AO$2,"F","!$S:$S")),  $G637), 0)=0,
IFERROR( COUNTIF(  INDIRECT(CONCATENATE("[CampeonatosGallegos_2017.xlsx]",AO$2,"F","!$V:$V")),  $G637), 0)=0
), "",
IFERROR( HLOOKUP(CONCATENATE(AO$2,"F"),#REF!,ROW($G637)-1,0),0) +
IFERROR( HLOOKUP(CONCATENATE(AO$2,"F_FF"),#REF!,ROW($G637)-1,0),0) +
IFERROR( HLOOKUP(CONCATENATE(AO$2,"M"),#REF!,ROW($G637)-1,0),0) +
IFERROR( HLOOKUP(CONCATENATE(AO$2,"M_FF"),#REF!,ROW($G637)-1,0),0)
+25)</f>
        <v/>
      </c>
    </row>
    <row r="638" spans="1:41">
      <c r="A638" s="48">
        <f t="shared" si="62"/>
        <v>636</v>
      </c>
      <c r="B638" s="49">
        <v>637</v>
      </c>
      <c r="C638" s="50">
        <f t="shared" si="63"/>
        <v>1</v>
      </c>
      <c r="D638" s="49">
        <f>COUNTIF($L$3:$L638,$L638)</f>
        <v>52</v>
      </c>
      <c r="E638" s="51">
        <v>52</v>
      </c>
      <c r="F638" s="50" t="str">
        <f t="shared" si="64"/>
        <v>=</v>
      </c>
      <c r="G638" s="52">
        <v>27655</v>
      </c>
      <c r="H638" s="53" t="s">
        <v>447</v>
      </c>
      <c r="I638" s="53" t="s">
        <v>1115</v>
      </c>
      <c r="J638" s="53" t="s">
        <v>1107</v>
      </c>
      <c r="K638" s="54">
        <v>2003</v>
      </c>
      <c r="L638" s="64" t="s">
        <v>224</v>
      </c>
      <c r="M638" s="55" t="s">
        <v>52</v>
      </c>
      <c r="N638" s="56">
        <v>2</v>
      </c>
      <c r="O638" s="57"/>
      <c r="P638" s="57">
        <f>IFERROR( VLOOKUP($G638,Liga16_1!$B:$Q,16,0), "")</f>
        <v>286</v>
      </c>
      <c r="Q638" s="58">
        <f t="shared" si="65"/>
        <v>286</v>
      </c>
      <c r="R638" s="59">
        <f>AVERAGE(O638:P638)</f>
        <v>286</v>
      </c>
      <c r="S638" s="60" t="s">
        <v>216</v>
      </c>
      <c r="T638" s="61" t="s">
        <v>216</v>
      </c>
      <c r="U638" s="61" t="s">
        <v>216</v>
      </c>
      <c r="V638" s="61" t="s">
        <v>216</v>
      </c>
      <c r="W638" s="61" t="s">
        <v>216</v>
      </c>
      <c r="X638" s="61"/>
      <c r="Y638" s="61"/>
      <c r="Z638" s="61"/>
      <c r="AA638" s="61"/>
      <c r="AB638" s="62" t="s">
        <v>216</v>
      </c>
      <c r="AC638" s="63"/>
      <c r="AD638" s="62" t="s">
        <v>216</v>
      </c>
      <c r="AE638" s="62" t="s">
        <v>216</v>
      </c>
      <c r="AF638" s="67" t="s">
        <v>216</v>
      </c>
      <c r="AG638" s="62" t="s">
        <v>216</v>
      </c>
      <c r="AH638" s="62" t="s">
        <v>216</v>
      </c>
      <c r="AI638" s="62" t="s">
        <v>216</v>
      </c>
      <c r="AJ638" s="62" t="s">
        <v>216</v>
      </c>
      <c r="AK638" s="62" t="s">
        <v>216</v>
      </c>
      <c r="AL638" s="62" t="s">
        <v>216</v>
      </c>
      <c r="AM638" s="62" t="s">
        <v>216</v>
      </c>
      <c r="AN638" s="62" t="s">
        <v>216</v>
      </c>
      <c r="AO638" s="63" t="s">
        <v>216</v>
      </c>
    </row>
    <row r="639" spans="1:41">
      <c r="A639" s="48">
        <f t="shared" si="62"/>
        <v>637</v>
      </c>
      <c r="B639" s="49">
        <v>638</v>
      </c>
      <c r="C639" s="50">
        <f t="shared" si="63"/>
        <v>1</v>
      </c>
      <c r="D639" s="49">
        <f>COUNTIF($L$3:$L639,$L639)</f>
        <v>17</v>
      </c>
      <c r="E639" s="51">
        <v>17</v>
      </c>
      <c r="F639" s="50" t="str">
        <f t="shared" si="64"/>
        <v>=</v>
      </c>
      <c r="G639" s="52">
        <v>28260</v>
      </c>
      <c r="H639" s="53" t="s">
        <v>597</v>
      </c>
      <c r="I639" s="53" t="s">
        <v>1191</v>
      </c>
      <c r="J639" s="53" t="s">
        <v>1107</v>
      </c>
      <c r="K639" s="54">
        <v>1981</v>
      </c>
      <c r="L639" s="64" t="s">
        <v>229</v>
      </c>
      <c r="M639" s="55" t="s">
        <v>55</v>
      </c>
      <c r="N639" s="56">
        <v>2</v>
      </c>
      <c r="O639" s="57"/>
      <c r="P639" s="57">
        <f>IFERROR( VLOOKUP($G639,Liga16_1!$B:$Q,16,0), "")</f>
        <v>286</v>
      </c>
      <c r="Q639" s="58">
        <f t="shared" si="65"/>
        <v>286</v>
      </c>
      <c r="R639" s="59">
        <f>AVERAGE(O639:P639)</f>
        <v>286</v>
      </c>
      <c r="S639" s="60" t="s">
        <v>216</v>
      </c>
      <c r="T639" s="61" t="s">
        <v>216</v>
      </c>
      <c r="U639" s="61" t="s">
        <v>216</v>
      </c>
      <c r="V639" s="61" t="s">
        <v>216</v>
      </c>
      <c r="W639" s="61" t="s">
        <v>216</v>
      </c>
      <c r="X639" s="61"/>
      <c r="Y639" s="61"/>
      <c r="Z639" s="61"/>
      <c r="AA639" s="61"/>
      <c r="AB639" s="62" t="s">
        <v>216</v>
      </c>
      <c r="AC639" s="63"/>
      <c r="AD639" s="62" t="s">
        <v>216</v>
      </c>
      <c r="AE639" s="62" t="s">
        <v>216</v>
      </c>
      <c r="AF639" s="67" t="s">
        <v>216</v>
      </c>
      <c r="AG639" s="62" t="s">
        <v>216</v>
      </c>
      <c r="AH639" s="62" t="s">
        <v>216</v>
      </c>
      <c r="AI639" s="62" t="s">
        <v>216</v>
      </c>
      <c r="AJ639" s="62" t="s">
        <v>216</v>
      </c>
      <c r="AK639" s="62" t="s">
        <v>216</v>
      </c>
      <c r="AL639" s="62" t="s">
        <v>216</v>
      </c>
      <c r="AM639" s="62" t="s">
        <v>216</v>
      </c>
      <c r="AN639" s="62" t="s">
        <v>216</v>
      </c>
      <c r="AO639" s="63" t="s">
        <v>216</v>
      </c>
    </row>
    <row r="640" spans="1:41">
      <c r="A640" s="48">
        <f t="shared" si="62"/>
        <v>638</v>
      </c>
      <c r="B640" s="49">
        <v>629</v>
      </c>
      <c r="C640" s="50">
        <f t="shared" si="63"/>
        <v>-9</v>
      </c>
      <c r="D640" s="49">
        <f>COUNTIF($L$3:$L640,$L640)</f>
        <v>9</v>
      </c>
      <c r="E640" s="51">
        <v>9</v>
      </c>
      <c r="F640" s="50" t="str">
        <f t="shared" si="64"/>
        <v>=</v>
      </c>
      <c r="G640" s="52">
        <v>22449</v>
      </c>
      <c r="H640" s="53" t="s">
        <v>1287</v>
      </c>
      <c r="I640" s="53" t="s">
        <v>1123</v>
      </c>
      <c r="J640" s="53" t="s">
        <v>1107</v>
      </c>
      <c r="K640" s="54">
        <v>1959</v>
      </c>
      <c r="L640" s="64" t="s">
        <v>233</v>
      </c>
      <c r="M640" s="55" t="s">
        <v>55</v>
      </c>
      <c r="N640" s="56">
        <v>2</v>
      </c>
      <c r="O640" s="57">
        <v>275</v>
      </c>
      <c r="P640" s="57" t="str">
        <f>IFERROR( VLOOKUP($G640,Liga16_1!$B:$Q,16,0), "")</f>
        <v/>
      </c>
      <c r="Q640" s="58">
        <f t="shared" si="65"/>
        <v>284</v>
      </c>
      <c r="R640" s="59">
        <f>AVERAGE(O640:P640)</f>
        <v>275</v>
      </c>
      <c r="S640" s="60" t="s">
        <v>216</v>
      </c>
      <c r="T640" s="61" t="s">
        <v>216</v>
      </c>
      <c r="U640" s="61">
        <v>-56</v>
      </c>
      <c r="V640" s="61" t="s">
        <v>216</v>
      </c>
      <c r="W640" s="61">
        <v>-11</v>
      </c>
      <c r="X640" s="61" t="s">
        <v>216</v>
      </c>
      <c r="Y640" s="61" t="s">
        <v>216</v>
      </c>
      <c r="Z640" s="61" t="s">
        <v>216</v>
      </c>
      <c r="AA640" s="61" t="s">
        <v>216</v>
      </c>
      <c r="AB640" s="62">
        <v>-7</v>
      </c>
      <c r="AC640" s="63"/>
      <c r="AD640" s="62" t="s">
        <v>216</v>
      </c>
      <c r="AE640" s="62" t="s">
        <v>216</v>
      </c>
      <c r="AF640" s="67" t="s">
        <v>216</v>
      </c>
      <c r="AG640" s="62" t="s">
        <v>216</v>
      </c>
      <c r="AH640" s="62" t="s">
        <v>216</v>
      </c>
      <c r="AI640" s="62" t="s">
        <v>216</v>
      </c>
      <c r="AJ640" s="62" t="s">
        <v>216</v>
      </c>
      <c r="AK640" s="62">
        <v>16</v>
      </c>
      <c r="AL640" s="62" t="s">
        <v>216</v>
      </c>
      <c r="AM640" s="62" t="s">
        <v>216</v>
      </c>
      <c r="AN640" s="62" t="s">
        <v>216</v>
      </c>
      <c r="AO640" s="63" t="s">
        <v>216</v>
      </c>
    </row>
    <row r="641" spans="1:41">
      <c r="A641" s="48">
        <f t="shared" si="62"/>
        <v>639</v>
      </c>
      <c r="B641" s="49">
        <v>622</v>
      </c>
      <c r="C641" s="50">
        <f t="shared" si="63"/>
        <v>-17</v>
      </c>
      <c r="D641" s="49">
        <f>COUNTIF($L$3:$L641,$L641)</f>
        <v>65</v>
      </c>
      <c r="E641" s="51">
        <v>63</v>
      </c>
      <c r="F641" s="50">
        <f t="shared" si="64"/>
        <v>-2</v>
      </c>
      <c r="G641" s="52" t="s">
        <v>433</v>
      </c>
      <c r="H641" s="53" t="s">
        <v>1288</v>
      </c>
      <c r="I641" s="53" t="s">
        <v>1194</v>
      </c>
      <c r="J641" s="53" t="s">
        <v>1122</v>
      </c>
      <c r="K641" s="54">
        <v>2000</v>
      </c>
      <c r="L641" s="64" t="s">
        <v>226</v>
      </c>
      <c r="M641" s="55" t="s">
        <v>52</v>
      </c>
      <c r="N641" s="56">
        <v>2</v>
      </c>
      <c r="O641" s="57"/>
      <c r="P641" s="57" t="str">
        <f>IFERROR( VLOOKUP($G641,Liga16_1!$B:$Q,16,0), "")</f>
        <v/>
      </c>
      <c r="Q641" s="58">
        <f t="shared" ca="1" si="65"/>
        <v>284</v>
      </c>
      <c r="R641" s="59">
        <v>300</v>
      </c>
      <c r="S641" s="60" t="s">
        <v>216</v>
      </c>
      <c r="T641" s="61" t="s">
        <v>216</v>
      </c>
      <c r="U641" s="61" t="s">
        <v>216</v>
      </c>
      <c r="V641" s="61" t="s">
        <v>216</v>
      </c>
      <c r="W641" s="61" t="s">
        <v>216</v>
      </c>
      <c r="X641" s="61"/>
      <c r="Y641" s="61"/>
      <c r="Z641" s="61"/>
      <c r="AA641" s="61"/>
      <c r="AB641" s="62">
        <v>-16</v>
      </c>
      <c r="AC641" s="63"/>
      <c r="AD641" s="62" t="str">
        <f ca="1" xml:space="preserve"> IF(AND(
IFERROR( COUNTIF(  INDIRECT(CONCATENATE("[CampeonatosGallegos_2017.xlsx]",AD$2,"M","!$S:$S")),  $G641), 0)=0,
IFERROR( COUNTIF(  INDIRECT(CONCATENATE("[CampeonatosGallegos_2017.xlsx]",AD$2,"M","!$V:$V")),  $G641), 0)=0,
IFERROR( COUNTIF(  INDIRECT(CONCATENATE("[CampeonatosGallegos_2017.xlsx]",AD$2,"F","!$S:$S")),  $G641), 0)=0,
IFERROR( COUNTIF(  INDIRECT(CONCATENATE("[CampeonatosGallegos_2017.xlsx]",AD$2,"F","!$V:$V")),  $G641), 0)=0
), "",
IFERROR( HLOOKUP(CONCATENATE(AD$2,"F"),#REF!,ROW($G641)-1,0),0) +
IFERROR( HLOOKUP(CONCATENATE(AD$2,"F_FF"),#REF!,ROW($G641)-1,0),0) +
IFERROR( HLOOKUP(CONCATENATE(AD$2,"M"),#REF!,ROW($G641)-1,0),0) +
IFERROR( HLOOKUP(CONCATENATE(AD$2,"M_FF"),#REF!,ROW($G641)-1,0),0)
+25)</f>
        <v/>
      </c>
      <c r="AE641" s="62" t="str">
        <f ca="1" xml:space="preserve"> IF(AND(
IFERROR( COUNTIF(  INDIRECT(CONCATENATE("[CampeonatosGallegos_2017.xlsx]",AE$2,"M","!$S:$S")),  $G641), 0)=0,
IFERROR( COUNTIF(  INDIRECT(CONCATENATE("[CampeonatosGallegos_2017.xlsx]",AE$2,"M","!$V:$V")),  $G641), 0)=0,
IFERROR( COUNTIF(  INDIRECT(CONCATENATE("[CampeonatosGallegos_2017.xlsx]",AE$2,"F","!$S:$S")),  $G641), 0)=0,
IFERROR( COUNTIF(  INDIRECT(CONCATENATE("[CampeonatosGallegos_2017.xlsx]",AE$2,"F","!$V:$V")),  $G641), 0)=0
), "",
IFERROR( HLOOKUP(CONCATENATE(AE$2,"F"),#REF!,ROW($G641)-1,0),0) +
IFERROR( HLOOKUP(CONCATENATE(AE$2,"F_FF"),#REF!,ROW($G641)-1,0),0) +
IFERROR( HLOOKUP(CONCATENATE(AE$2,"M"),#REF!,ROW($G641)-1,0),0) +
IFERROR( HLOOKUP(CONCATENATE(AE$2,"M_FF"),#REF!,ROW($G641)-1,0),0)
+25)</f>
        <v/>
      </c>
      <c r="AF641" s="67" t="str">
        <f ca="1" xml:space="preserve"> IF(AND(
IFERROR( COUNTIF(  INDIRECT(CONCATENATE("[CampeonatosGallegos_2017.xlsx]",AF$2,"M","!$S:$S")),  $G641), 0)=0,
IFERROR( COUNTIF(  INDIRECT(CONCATENATE("[CampeonatosGallegos_2017.xlsx]",AF$2,"M","!$V:$V")),  $G641), 0)=0,
IFERROR( COUNTIF(  INDIRECT(CONCATENATE("[CampeonatosGallegos_2017.xlsx]",AF$2,"F","!$S:$S")),  $G641), 0)=0,
IFERROR( COUNTIF(  INDIRECT(CONCATENATE("[CampeonatosGallegos_2017.xlsx]",AF$2,"F","!$V:$V")),  $G641), 0)=0
), "",
IFERROR( HLOOKUP(CONCATENATE(AF$2,"F"),#REF!,ROW($G641)-1,0),0) +
IFERROR( HLOOKUP(CONCATENATE(AF$2,"F_FF"),#REF!,ROW($G641)-1,0),0) +
IFERROR( HLOOKUP(CONCATENATE(AF$2,"M"),#REF!,ROW($G641)-1,0),0) +
IFERROR( HLOOKUP(CONCATENATE(AF$2,"M_FF"),#REF!,ROW($G641)-1,0),0)
+25)</f>
        <v/>
      </c>
      <c r="AG641" s="62" t="str">
        <f ca="1" xml:space="preserve"> IF(AND(
IFERROR( COUNTIF(  INDIRECT(CONCATENATE("[CampeonatosGallegos_2017.xlsx]",AG$2,"M","!$S:$S")),  $G641), 0)=0,
IFERROR( COUNTIF(  INDIRECT(CONCATENATE("[CampeonatosGallegos_2017.xlsx]",AG$2,"M","!$V:$V")),  $G641), 0)=0,
IFERROR( COUNTIF(  INDIRECT(CONCATENATE("[CampeonatosGallegos_2017.xlsx]",AG$2,"F","!$S:$S")),  $G641), 0)=0,
IFERROR( COUNTIF(  INDIRECT(CONCATENATE("[CampeonatosGallegos_2017.xlsx]",AG$2,"F","!$V:$V")),  $G641), 0)=0
), "",
IFERROR( HLOOKUP(CONCATENATE(AG$2,"F"),#REF!,ROW($G641)-1,0),0) +
IFERROR( HLOOKUP(CONCATENATE(AG$2,"F_FF"),#REF!,ROW($G641)-1,0),0) +
IFERROR( HLOOKUP(CONCATENATE(AG$2,"M"),#REF!,ROW($G641)-1,0),0) +
IFERROR( HLOOKUP(CONCATENATE(AG$2,"M_FF"),#REF!,ROW($G641)-1,0),0)
+25)</f>
        <v/>
      </c>
      <c r="AH641" s="62" t="str">
        <f ca="1" xml:space="preserve"> IF(AND(
IFERROR( COUNTIF(  INDIRECT(CONCATENATE("[CampeonatosGallegos_2017.xlsx]",AH$2,"M","!$S:$S")),  $G641), 0)=0,
IFERROR( COUNTIF(  INDIRECT(CONCATENATE("[CampeonatosGallegos_2017.xlsx]",AH$2,"M","!$V:$V")),  $G641), 0)=0,
IFERROR( COUNTIF(  INDIRECT(CONCATENATE("[CampeonatosGallegos_2017.xlsx]",AH$2,"F","!$S:$S")),  $G641), 0)=0,
IFERROR( COUNTIF(  INDIRECT(CONCATENATE("[CampeonatosGallegos_2017.xlsx]",AH$2,"F","!$V:$V")),  $G641), 0)=0
), "",
IFERROR( HLOOKUP(CONCATENATE(AH$2,"F"),#REF!,ROW($G641)-1,0),0) +
IFERROR( HLOOKUP(CONCATENATE(AH$2,"F_FF"),#REF!,ROW($G641)-1,0),0) +
IFERROR( HLOOKUP(CONCATENATE(AH$2,"M"),#REF!,ROW($G641)-1,0),0) +
IFERROR( HLOOKUP(CONCATENATE(AH$2,"M_FF"),#REF!,ROW($G641)-1,0),0)
+25)</f>
        <v/>
      </c>
      <c r="AI641" s="62" t="str">
        <f ca="1" xml:space="preserve"> IF(AND(
IFERROR( COUNTIF(  INDIRECT(CONCATENATE("[CampeonatosGallegos_2017.xlsx]",AI$2,"M","!$S:$S")),  $G641), 0)=0,
IFERROR( COUNTIF(  INDIRECT(CONCATENATE("[CampeonatosGallegos_2017.xlsx]",AI$2,"M","!$V:$V")),  $G641), 0)=0,
IFERROR( COUNTIF(  INDIRECT(CONCATENATE("[CampeonatosGallegos_2017.xlsx]",AI$2,"F","!$S:$S")),  $G641), 0)=0,
IFERROR( COUNTIF(  INDIRECT(CONCATENATE("[CampeonatosGallegos_2017.xlsx]",AI$2,"F","!$V:$V")),  $G641), 0)=0
), "",
IFERROR( HLOOKUP(CONCATENATE(AI$2,"F"),#REF!,ROW($G641)-1,0),0) +
IFERROR( HLOOKUP(CONCATENATE(AI$2,"F_FF"),#REF!,ROW($G641)-1,0),0) +
IFERROR( HLOOKUP(CONCATENATE(AI$2,"M"),#REF!,ROW($G641)-1,0),0) +
IFERROR( HLOOKUP(CONCATENATE(AI$2,"M_FF"),#REF!,ROW($G641)-1,0),0)
+25)</f>
        <v/>
      </c>
      <c r="AJ641" s="62" t="str">
        <f ca="1" xml:space="preserve"> IF(AND(
IFERROR( COUNTIF(  INDIRECT(CONCATENATE("[CampeonatosGallegos_2017.xlsx]",AJ$2,"M","!$S:$S")),  $G641), 0)=0,
IFERROR( COUNTIF(  INDIRECT(CONCATENATE("[CampeonatosGallegos_2017.xlsx]",AJ$2,"M","!$V:$V")),  $G641), 0)=0,
IFERROR( COUNTIF(  INDIRECT(CONCATENATE("[CampeonatosGallegos_2017.xlsx]",AJ$2,"F","!$S:$S")),  $G641), 0)=0,
IFERROR( COUNTIF(  INDIRECT(CONCATENATE("[CampeonatosGallegos_2017.xlsx]",AJ$2,"F","!$V:$V")),  $G641), 0)=0
), "",
IFERROR( HLOOKUP(CONCATENATE(AJ$2,"F"),#REF!,ROW($G641)-1,0),0) +
IFERROR( HLOOKUP(CONCATENATE(AJ$2,"F_FF"),#REF!,ROW($G641)-1,0),0) +
IFERROR( HLOOKUP(CONCATENATE(AJ$2,"M"),#REF!,ROW($G641)-1,0),0) +
IFERROR( HLOOKUP(CONCATENATE(AJ$2,"M_FF"),#REF!,ROW($G641)-1,0),0)
+25)</f>
        <v/>
      </c>
      <c r="AK641" s="62" t="str">
        <f ca="1" xml:space="preserve"> IF(AND(
IFERROR( COUNTIF(  INDIRECT(CONCATENATE("[CampeonatosGallegos_2017.xlsx]",AK$2,"M","!$S:$S")),  $G641), 0)=0,
IFERROR( COUNTIF(  INDIRECT(CONCATENATE("[CampeonatosGallegos_2017.xlsx]",AK$2,"M","!$V:$V")),  $G641), 0)=0,
IFERROR( COUNTIF(  INDIRECT(CONCATENATE("[CampeonatosGallegos_2017.xlsx]",AK$2,"F","!$S:$S")),  $G641), 0)=0,
IFERROR( COUNTIF(  INDIRECT(CONCATENATE("[CampeonatosGallegos_2017.xlsx]",AK$2,"F","!$V:$V")),  $G641), 0)=0
), "",
IFERROR( HLOOKUP(CONCATENATE(AK$2,"F"),#REF!,ROW($G641)-1,0),0) +
IFERROR( HLOOKUP(CONCATENATE(AK$2,"F_FF"),#REF!,ROW($G641)-1,0),0) +
IFERROR( HLOOKUP(CONCATENATE(AK$2,"M"),#REF!,ROW($G641)-1,0),0) +
IFERROR( HLOOKUP(CONCATENATE(AK$2,"M_FF"),#REF!,ROW($G641)-1,0),0)
+25)</f>
        <v/>
      </c>
      <c r="AL641" s="62" t="str">
        <f ca="1" xml:space="preserve"> IF(AND(
IFERROR( COUNTIF(  INDIRECT(CONCATENATE("[CampeonatosGallegos_2017.xlsx]",AL$2,"M","!$S:$S")),  $G641), 0)=0,
IFERROR( COUNTIF(  INDIRECT(CONCATENATE("[CampeonatosGallegos_2017.xlsx]",AL$2,"M","!$V:$V")),  $G641), 0)=0,
IFERROR( COUNTIF(  INDIRECT(CONCATENATE("[CampeonatosGallegos_2017.xlsx]",AL$2,"F","!$S:$S")),  $G641), 0)=0,
IFERROR( COUNTIF(  INDIRECT(CONCATENATE("[CampeonatosGallegos_2017.xlsx]",AL$2,"F","!$V:$V")),  $G641), 0)=0
), "",
IFERROR( HLOOKUP(CONCATENATE(AL$2,"F"),#REF!,ROW($G641)-1,0),0) +
IFERROR( HLOOKUP(CONCATENATE(AL$2,"F_FF"),#REF!,ROW($G641)-1,0),0) +
IFERROR( HLOOKUP(CONCATENATE(AL$2,"M"),#REF!,ROW($G641)-1,0),0) +
IFERROR( HLOOKUP(CONCATENATE(AL$2,"M_FF"),#REF!,ROW($G641)-1,0),0)
+25)</f>
        <v/>
      </c>
      <c r="AM641" s="62" t="str">
        <f ca="1" xml:space="preserve"> IF(AND(
IFERROR( COUNTIF(  INDIRECT(CONCATENATE("[CampeonatosGallegos_2017.xlsx]",AM$2,"M","!$S:$S")),  $G641), 0)=0,
IFERROR( COUNTIF(  INDIRECT(CONCATENATE("[CampeonatosGallegos_2017.xlsx]",AM$2,"M","!$V:$V")),  $G641), 0)=0,
IFERROR( COUNTIF(  INDIRECT(CONCATENATE("[CampeonatosGallegos_2017.xlsx]",AM$2,"F","!$S:$S")),  $G641), 0)=0,
IFERROR( COUNTIF(  INDIRECT(CONCATENATE("[CampeonatosGallegos_2017.xlsx]",AM$2,"F","!$V:$V")),  $G641), 0)=0
), "",
IFERROR( HLOOKUP(CONCATENATE(AM$2,"F"),#REF!,ROW($G641)-1,0),0) +
IFERROR( HLOOKUP(CONCATENATE(AM$2,"F_FF"),#REF!,ROW($G641)-1,0),0) +
IFERROR( HLOOKUP(CONCATENATE(AM$2,"M"),#REF!,ROW($G641)-1,0),0) +
IFERROR( HLOOKUP(CONCATENATE(AM$2,"M_FF"),#REF!,ROW($G641)-1,0),0)
+25)</f>
        <v/>
      </c>
      <c r="AN641" s="62" t="str">
        <f ca="1" xml:space="preserve"> IF(AND(
IFERROR( COUNTIF(  INDIRECT(CONCATENATE("[CampeonatosGallegos_2017.xlsx]",AN$2,"M","!$S:$S")),  $G641), 0)=0,
IFERROR( COUNTIF(  INDIRECT(CONCATENATE("[CampeonatosGallegos_2017.xlsx]",AN$2,"M","!$V:$V")),  $G641), 0)=0,
IFERROR( COUNTIF(  INDIRECT(CONCATENATE("[CampeonatosGallegos_2017.xlsx]",AN$2,"F","!$S:$S")),  $G641), 0)=0,
IFERROR( COUNTIF(  INDIRECT(CONCATENATE("[CampeonatosGallegos_2017.xlsx]",AN$2,"F","!$V:$V")),  $G641), 0)=0
), "",
IFERROR( HLOOKUP(CONCATENATE(AN$2,"F"),#REF!,ROW($G641)-1,0),0) +
IFERROR( HLOOKUP(CONCATENATE(AN$2,"F_FF"),#REF!,ROW($G641)-1,0),0) +
IFERROR( HLOOKUP(CONCATENATE(AN$2,"M"),#REF!,ROW($G641)-1,0),0) +
IFERROR( HLOOKUP(CONCATENATE(AN$2,"M_FF"),#REF!,ROW($G641)-1,0),0)
+25)</f>
        <v/>
      </c>
      <c r="AO641" s="63" t="str">
        <f ca="1" xml:space="preserve"> IF(AND(
IFERROR( COUNTIF(  INDIRECT(CONCATENATE("[CampeonatosGallegos_2017.xlsx]",AO$2,"M","!$S:$S")),  $G641), 0)=0,
IFERROR( COUNTIF(  INDIRECT(CONCATENATE("[CampeonatosGallegos_2017.xlsx]",AO$2,"M","!$V:$V")),  $G641), 0)=0,
IFERROR( COUNTIF(  INDIRECT(CONCATENATE("[CampeonatosGallegos_2017.xlsx]",AO$2,"F","!$S:$S")),  $G641), 0)=0,
IFERROR( COUNTIF(  INDIRECT(CONCATENATE("[CampeonatosGallegos_2017.xlsx]",AO$2,"F","!$V:$V")),  $G641), 0)=0
), "",
IFERROR( HLOOKUP(CONCATENATE(AO$2,"F"),#REF!,ROW($G641)-1,0),0) +
IFERROR( HLOOKUP(CONCATENATE(AO$2,"F_FF"),#REF!,ROW($G641)-1,0),0) +
IFERROR( HLOOKUP(CONCATENATE(AO$2,"M"),#REF!,ROW($G641)-1,0),0) +
IFERROR( HLOOKUP(CONCATENATE(AO$2,"M_FF"),#REF!,ROW($G641)-1,0),0)
+25)</f>
        <v/>
      </c>
    </row>
    <row r="642" spans="1:41">
      <c r="A642" s="48">
        <f t="shared" si="62"/>
        <v>640</v>
      </c>
      <c r="B642" s="49">
        <v>639</v>
      </c>
      <c r="C642" s="50">
        <f t="shared" si="63"/>
        <v>-1</v>
      </c>
      <c r="D642" s="49">
        <f>COUNTIF($L$3:$L642,$L642)</f>
        <v>66</v>
      </c>
      <c r="E642" s="51">
        <v>66</v>
      </c>
      <c r="F642" s="50" t="str">
        <f t="shared" si="64"/>
        <v>=</v>
      </c>
      <c r="G642" s="52">
        <v>27093</v>
      </c>
      <c r="H642" s="53" t="s">
        <v>618</v>
      </c>
      <c r="I642" s="53" t="s">
        <v>1119</v>
      </c>
      <c r="J642" s="53" t="s">
        <v>1107</v>
      </c>
      <c r="K642" s="54">
        <v>2000</v>
      </c>
      <c r="L642" s="64" t="s">
        <v>226</v>
      </c>
      <c r="M642" s="55" t="s">
        <v>52</v>
      </c>
      <c r="N642" s="56">
        <v>2</v>
      </c>
      <c r="O642" s="57">
        <v>280</v>
      </c>
      <c r="P642" s="57" t="str">
        <f>IFERROR( VLOOKUP($G642,Liga16_1!$B:$Q,16,0), "")</f>
        <v/>
      </c>
      <c r="Q642" s="58">
        <f t="shared" si="65"/>
        <v>280</v>
      </c>
      <c r="R642" s="59">
        <f t="shared" ref="R642:R650" si="70">AVERAGE(O642:P642)</f>
        <v>280</v>
      </c>
      <c r="S642" s="60" t="s">
        <v>216</v>
      </c>
      <c r="T642" s="61" t="s">
        <v>216</v>
      </c>
      <c r="U642" s="61" t="s">
        <v>216</v>
      </c>
      <c r="V642" s="61" t="s">
        <v>216</v>
      </c>
      <c r="W642" s="61" t="s">
        <v>216</v>
      </c>
      <c r="X642" s="61" t="s">
        <v>216</v>
      </c>
      <c r="Y642" s="61" t="s">
        <v>216</v>
      </c>
      <c r="Z642" s="61" t="s">
        <v>216</v>
      </c>
      <c r="AA642" s="61" t="s">
        <v>216</v>
      </c>
      <c r="AB642" s="62" t="s">
        <v>216</v>
      </c>
      <c r="AC642" s="63"/>
      <c r="AD642" s="62" t="s">
        <v>216</v>
      </c>
      <c r="AE642" s="62" t="s">
        <v>216</v>
      </c>
      <c r="AF642" s="67" t="s">
        <v>216</v>
      </c>
      <c r="AG642" s="62" t="s">
        <v>216</v>
      </c>
      <c r="AH642" s="62" t="s">
        <v>216</v>
      </c>
      <c r="AI642" s="62" t="s">
        <v>216</v>
      </c>
      <c r="AJ642" s="62" t="s">
        <v>216</v>
      </c>
      <c r="AK642" s="62" t="s">
        <v>216</v>
      </c>
      <c r="AL642" s="62" t="s">
        <v>216</v>
      </c>
      <c r="AM642" s="62" t="s">
        <v>216</v>
      </c>
      <c r="AN642" s="62" t="s">
        <v>216</v>
      </c>
      <c r="AO642" s="63" t="s">
        <v>216</v>
      </c>
    </row>
    <row r="643" spans="1:41">
      <c r="A643" s="48">
        <f t="shared" ref="A643:A706" si="71">ROW(G643)-2</f>
        <v>641</v>
      </c>
      <c r="B643" s="49">
        <v>640</v>
      </c>
      <c r="C643" s="50">
        <f t="shared" ref="C643:C706" si="72">IF(B643="","",IF(B643=A643,"=",B643-A643))</f>
        <v>-1</v>
      </c>
      <c r="D643" s="49">
        <f>COUNTIF($L$3:$L643,$L643)</f>
        <v>67</v>
      </c>
      <c r="E643" s="51">
        <v>67</v>
      </c>
      <c r="F643" s="50" t="str">
        <f t="shared" ref="F643:F706" si="73">IF(E643="","",IF(E643=D643,"=",E643-D643))</f>
        <v>=</v>
      </c>
      <c r="G643" s="52">
        <v>23287</v>
      </c>
      <c r="H643" s="53" t="s">
        <v>988</v>
      </c>
      <c r="I643" s="53" t="s">
        <v>1136</v>
      </c>
      <c r="J643" s="53" t="s">
        <v>1107</v>
      </c>
      <c r="K643" s="54">
        <v>1999</v>
      </c>
      <c r="L643" s="64" t="s">
        <v>226</v>
      </c>
      <c r="M643" s="55" t="s">
        <v>52</v>
      </c>
      <c r="N643" s="56">
        <v>2</v>
      </c>
      <c r="O643" s="57">
        <v>280</v>
      </c>
      <c r="P643" s="57" t="str">
        <f>IFERROR( VLOOKUP($G643,Liga16_1!$B:$Q,16,0), "")</f>
        <v/>
      </c>
      <c r="Q643" s="58">
        <f t="shared" ref="Q643:Q706" si="74">IFERROR(SUM(R643,AB643:AO643), R643)</f>
        <v>280</v>
      </c>
      <c r="R643" s="59">
        <f t="shared" si="70"/>
        <v>280</v>
      </c>
      <c r="S643" s="60" t="s">
        <v>216</v>
      </c>
      <c r="T643" s="61" t="s">
        <v>216</v>
      </c>
      <c r="U643" s="61" t="s">
        <v>216</v>
      </c>
      <c r="V643" s="61" t="s">
        <v>216</v>
      </c>
      <c r="W643" s="61" t="s">
        <v>216</v>
      </c>
      <c r="X643" s="61" t="s">
        <v>216</v>
      </c>
      <c r="Y643" s="61" t="s">
        <v>216</v>
      </c>
      <c r="Z643" s="61" t="s">
        <v>216</v>
      </c>
      <c r="AA643" s="61" t="s">
        <v>216</v>
      </c>
      <c r="AB643" s="62" t="s">
        <v>216</v>
      </c>
      <c r="AC643" s="63"/>
      <c r="AD643" s="62" t="s">
        <v>216</v>
      </c>
      <c r="AE643" s="62" t="s">
        <v>216</v>
      </c>
      <c r="AF643" s="67" t="s">
        <v>216</v>
      </c>
      <c r="AG643" s="62" t="s">
        <v>216</v>
      </c>
      <c r="AH643" s="62" t="s">
        <v>216</v>
      </c>
      <c r="AI643" s="62" t="s">
        <v>216</v>
      </c>
      <c r="AJ643" s="62" t="s">
        <v>216</v>
      </c>
      <c r="AK643" s="62" t="s">
        <v>216</v>
      </c>
      <c r="AL643" s="62" t="s">
        <v>216</v>
      </c>
      <c r="AM643" s="62" t="s">
        <v>216</v>
      </c>
      <c r="AN643" s="62" t="s">
        <v>216</v>
      </c>
      <c r="AO643" s="63" t="s">
        <v>216</v>
      </c>
    </row>
    <row r="644" spans="1:41">
      <c r="A644" s="48">
        <f t="shared" si="71"/>
        <v>642</v>
      </c>
      <c r="B644" s="49">
        <v>641</v>
      </c>
      <c r="C644" s="50">
        <f t="shared" si="72"/>
        <v>-1</v>
      </c>
      <c r="D644" s="49">
        <f>COUNTIF($L$3:$L644,$L644)</f>
        <v>68</v>
      </c>
      <c r="E644" s="51">
        <v>68</v>
      </c>
      <c r="F644" s="50" t="str">
        <f t="shared" si="73"/>
        <v>=</v>
      </c>
      <c r="G644" s="52">
        <v>50530</v>
      </c>
      <c r="H644" s="53" t="s">
        <v>881</v>
      </c>
      <c r="I644" s="53" t="s">
        <v>1168</v>
      </c>
      <c r="J644" s="53" t="s">
        <v>1107</v>
      </c>
      <c r="K644" s="54">
        <v>2001</v>
      </c>
      <c r="L644" s="64" t="s">
        <v>226</v>
      </c>
      <c r="M644" s="55" t="s">
        <v>52</v>
      </c>
      <c r="N644" s="56">
        <v>2</v>
      </c>
      <c r="O644" s="57">
        <v>280</v>
      </c>
      <c r="P644" s="57" t="str">
        <f>IFERROR( VLOOKUP($G644,Liga16_1!$B:$Q,16,0), "")</f>
        <v/>
      </c>
      <c r="Q644" s="58">
        <f t="shared" si="74"/>
        <v>280</v>
      </c>
      <c r="R644" s="59">
        <f t="shared" si="70"/>
        <v>280</v>
      </c>
      <c r="S644" s="60" t="s">
        <v>216</v>
      </c>
      <c r="T644" s="61" t="s">
        <v>216</v>
      </c>
      <c r="U644" s="61" t="s">
        <v>216</v>
      </c>
      <c r="V644" s="61" t="s">
        <v>216</v>
      </c>
      <c r="W644" s="61" t="s">
        <v>216</v>
      </c>
      <c r="X644" s="61" t="s">
        <v>216</v>
      </c>
      <c r="Y644" s="61" t="s">
        <v>216</v>
      </c>
      <c r="Z644" s="61" t="s">
        <v>216</v>
      </c>
      <c r="AA644" s="61" t="s">
        <v>216</v>
      </c>
      <c r="AB644" s="62" t="s">
        <v>216</v>
      </c>
      <c r="AC644" s="63"/>
      <c r="AD644" s="62" t="s">
        <v>216</v>
      </c>
      <c r="AE644" s="62" t="s">
        <v>216</v>
      </c>
      <c r="AF644" s="67" t="s">
        <v>216</v>
      </c>
      <c r="AG644" s="62" t="s">
        <v>216</v>
      </c>
      <c r="AH644" s="62" t="s">
        <v>216</v>
      </c>
      <c r="AI644" s="62" t="s">
        <v>216</v>
      </c>
      <c r="AJ644" s="62" t="s">
        <v>216</v>
      </c>
      <c r="AK644" s="62" t="s">
        <v>216</v>
      </c>
      <c r="AL644" s="62" t="s">
        <v>216</v>
      </c>
      <c r="AM644" s="62" t="s">
        <v>216</v>
      </c>
      <c r="AN644" s="62" t="s">
        <v>216</v>
      </c>
      <c r="AO644" s="63" t="s">
        <v>216</v>
      </c>
    </row>
    <row r="645" spans="1:41">
      <c r="A645" s="48">
        <f t="shared" si="71"/>
        <v>643</v>
      </c>
      <c r="B645" s="49">
        <v>642</v>
      </c>
      <c r="C645" s="50">
        <f t="shared" si="72"/>
        <v>-1</v>
      </c>
      <c r="D645" s="49">
        <f>COUNTIF($L$3:$L645,$L645)</f>
        <v>29</v>
      </c>
      <c r="E645" s="51">
        <v>29</v>
      </c>
      <c r="F645" s="50" t="str">
        <f t="shared" si="73"/>
        <v>=</v>
      </c>
      <c r="G645" s="52">
        <v>22038</v>
      </c>
      <c r="H645" s="53" t="s">
        <v>1289</v>
      </c>
      <c r="I645" s="53" t="s">
        <v>1109</v>
      </c>
      <c r="J645" s="53" t="s">
        <v>1107</v>
      </c>
      <c r="K645" s="54">
        <v>2004</v>
      </c>
      <c r="L645" s="64" t="s">
        <v>222</v>
      </c>
      <c r="M645" s="55" t="s">
        <v>52</v>
      </c>
      <c r="N645" s="56">
        <v>2</v>
      </c>
      <c r="O645" s="57">
        <v>279.5</v>
      </c>
      <c r="P645" s="57" t="str">
        <f>IFERROR( VLOOKUP($G645,Liga16_1!$B:$Q,16,0), "")</f>
        <v/>
      </c>
      <c r="Q645" s="58">
        <f t="shared" si="74"/>
        <v>279.5</v>
      </c>
      <c r="R645" s="59">
        <f t="shared" si="70"/>
        <v>279.5</v>
      </c>
      <c r="S645" s="60" t="s">
        <v>216</v>
      </c>
      <c r="T645" s="61" t="s">
        <v>216</v>
      </c>
      <c r="U645" s="61" t="s">
        <v>216</v>
      </c>
      <c r="V645" s="61" t="s">
        <v>216</v>
      </c>
      <c r="W645" s="61">
        <v>-4</v>
      </c>
      <c r="X645" s="61" t="s">
        <v>216</v>
      </c>
      <c r="Y645" s="61" t="s">
        <v>216</v>
      </c>
      <c r="Z645" s="61" t="s">
        <v>216</v>
      </c>
      <c r="AA645" s="61" t="s">
        <v>216</v>
      </c>
      <c r="AB645" s="62" t="s">
        <v>216</v>
      </c>
      <c r="AC645" s="63"/>
      <c r="AD645" s="62" t="s">
        <v>216</v>
      </c>
      <c r="AE645" s="62" t="s">
        <v>216</v>
      </c>
      <c r="AF645" s="67" t="s">
        <v>216</v>
      </c>
      <c r="AG645" s="62" t="s">
        <v>216</v>
      </c>
      <c r="AH645" s="62" t="s">
        <v>216</v>
      </c>
      <c r="AI645" s="62" t="s">
        <v>216</v>
      </c>
      <c r="AJ645" s="62" t="s">
        <v>216</v>
      </c>
      <c r="AK645" s="62" t="s">
        <v>216</v>
      </c>
      <c r="AL645" s="62" t="s">
        <v>216</v>
      </c>
      <c r="AM645" s="62" t="s">
        <v>216</v>
      </c>
      <c r="AN645" s="62" t="s">
        <v>216</v>
      </c>
      <c r="AO645" s="63" t="s">
        <v>216</v>
      </c>
    </row>
    <row r="646" spans="1:41">
      <c r="A646" s="48">
        <f t="shared" si="71"/>
        <v>644</v>
      </c>
      <c r="B646" s="49">
        <v>643</v>
      </c>
      <c r="C646" s="50">
        <f t="shared" si="72"/>
        <v>-1</v>
      </c>
      <c r="D646" s="49">
        <f>COUNTIF($L$3:$L646,$L646)</f>
        <v>69</v>
      </c>
      <c r="E646" s="51">
        <v>69</v>
      </c>
      <c r="F646" s="50" t="str">
        <f t="shared" si="73"/>
        <v>=</v>
      </c>
      <c r="G646" s="52">
        <v>50251</v>
      </c>
      <c r="H646" s="53" t="s">
        <v>913</v>
      </c>
      <c r="I646" s="53" t="s">
        <v>1106</v>
      </c>
      <c r="J646" s="53" t="s">
        <v>1107</v>
      </c>
      <c r="K646" s="54">
        <v>2000</v>
      </c>
      <c r="L646" s="64" t="s">
        <v>226</v>
      </c>
      <c r="M646" s="55" t="s">
        <v>52</v>
      </c>
      <c r="N646" s="56">
        <v>2</v>
      </c>
      <c r="O646" s="57">
        <v>130</v>
      </c>
      <c r="P646" s="57">
        <f>IFERROR( VLOOKUP($G646,Liga16_1!$B:$Q,16,0), "")</f>
        <v>428</v>
      </c>
      <c r="Q646" s="58">
        <f t="shared" si="74"/>
        <v>279</v>
      </c>
      <c r="R646" s="59">
        <f t="shared" si="70"/>
        <v>279</v>
      </c>
      <c r="S646" s="60" t="s">
        <v>216</v>
      </c>
      <c r="T646" s="61" t="s">
        <v>216</v>
      </c>
      <c r="U646" s="61" t="s">
        <v>216</v>
      </c>
      <c r="V646" s="61" t="s">
        <v>216</v>
      </c>
      <c r="W646" s="61" t="s">
        <v>216</v>
      </c>
      <c r="X646" s="61" t="s">
        <v>216</v>
      </c>
      <c r="Y646" s="61" t="s">
        <v>216</v>
      </c>
      <c r="Z646" s="61" t="s">
        <v>216</v>
      </c>
      <c r="AA646" s="61" t="s">
        <v>216</v>
      </c>
      <c r="AB646" s="62" t="s">
        <v>216</v>
      </c>
      <c r="AC646" s="63"/>
      <c r="AD646" s="62" t="s">
        <v>216</v>
      </c>
      <c r="AE646" s="62" t="s">
        <v>216</v>
      </c>
      <c r="AF646" s="67" t="s">
        <v>216</v>
      </c>
      <c r="AG646" s="62" t="s">
        <v>216</v>
      </c>
      <c r="AH646" s="62" t="s">
        <v>216</v>
      </c>
      <c r="AI646" s="62" t="s">
        <v>216</v>
      </c>
      <c r="AJ646" s="62" t="s">
        <v>216</v>
      </c>
      <c r="AK646" s="62" t="s">
        <v>216</v>
      </c>
      <c r="AL646" s="62" t="s">
        <v>216</v>
      </c>
      <c r="AM646" s="62" t="s">
        <v>216</v>
      </c>
      <c r="AN646" s="62" t="s">
        <v>216</v>
      </c>
      <c r="AO646" s="63" t="s">
        <v>216</v>
      </c>
    </row>
    <row r="647" spans="1:41">
      <c r="A647" s="48">
        <f t="shared" si="71"/>
        <v>645</v>
      </c>
      <c r="B647" s="49">
        <v>644</v>
      </c>
      <c r="C647" s="50">
        <f t="shared" si="72"/>
        <v>-1</v>
      </c>
      <c r="D647" s="49">
        <f>COUNTIF($L$3:$L647,$L647)</f>
        <v>15</v>
      </c>
      <c r="E647" s="51">
        <v>15</v>
      </c>
      <c r="F647" s="50" t="str">
        <f t="shared" si="73"/>
        <v>=</v>
      </c>
      <c r="G647" s="52">
        <v>19948</v>
      </c>
      <c r="H647" s="53" t="s">
        <v>737</v>
      </c>
      <c r="I647" s="53" t="s">
        <v>1106</v>
      </c>
      <c r="J647" s="53" t="s">
        <v>1107</v>
      </c>
      <c r="K647" s="54">
        <v>2006</v>
      </c>
      <c r="L647" s="64" t="s">
        <v>220</v>
      </c>
      <c r="M647" s="55" t="s">
        <v>52</v>
      </c>
      <c r="N647" s="56">
        <v>2</v>
      </c>
      <c r="O647" s="57">
        <v>188</v>
      </c>
      <c r="P647" s="57">
        <f>IFERROR( VLOOKUP($G647,Liga16_1!$B:$Q,16,0), "")</f>
        <v>281</v>
      </c>
      <c r="Q647" s="58">
        <f t="shared" si="74"/>
        <v>278.5</v>
      </c>
      <c r="R647" s="59">
        <f t="shared" si="70"/>
        <v>234.5</v>
      </c>
      <c r="S647" s="60" t="s">
        <v>216</v>
      </c>
      <c r="T647" s="61" t="s">
        <v>216</v>
      </c>
      <c r="U647" s="61" t="s">
        <v>216</v>
      </c>
      <c r="V647" s="61" t="s">
        <v>216</v>
      </c>
      <c r="W647" s="61" t="s">
        <v>216</v>
      </c>
      <c r="X647" s="61" t="s">
        <v>216</v>
      </c>
      <c r="Y647" s="61">
        <v>-64</v>
      </c>
      <c r="Z647" s="61" t="s">
        <v>216</v>
      </c>
      <c r="AA647" s="61" t="s">
        <v>216</v>
      </c>
      <c r="AB647" s="62" t="s">
        <v>216</v>
      </c>
      <c r="AC647" s="63"/>
      <c r="AD647" s="62" t="s">
        <v>216</v>
      </c>
      <c r="AE647" s="62">
        <v>44</v>
      </c>
      <c r="AF647" s="67" t="s">
        <v>216</v>
      </c>
      <c r="AG647" s="62" t="s">
        <v>216</v>
      </c>
      <c r="AH647" s="62" t="s">
        <v>216</v>
      </c>
      <c r="AI647" s="62" t="s">
        <v>216</v>
      </c>
      <c r="AJ647" s="62" t="s">
        <v>216</v>
      </c>
      <c r="AK647" s="62" t="s">
        <v>216</v>
      </c>
      <c r="AL647" s="62" t="s">
        <v>216</v>
      </c>
      <c r="AM647" s="62" t="s">
        <v>216</v>
      </c>
      <c r="AN647" s="62" t="s">
        <v>216</v>
      </c>
      <c r="AO647" s="63" t="s">
        <v>216</v>
      </c>
    </row>
    <row r="648" spans="1:41">
      <c r="A648" s="48">
        <f t="shared" si="71"/>
        <v>646</v>
      </c>
      <c r="B648" s="49">
        <v>645</v>
      </c>
      <c r="C648" s="50">
        <f t="shared" si="72"/>
        <v>-1</v>
      </c>
      <c r="D648" s="49">
        <f>COUNTIF($L$3:$L648,$L648)</f>
        <v>53</v>
      </c>
      <c r="E648" s="51">
        <v>53</v>
      </c>
      <c r="F648" s="50" t="str">
        <f t="shared" si="73"/>
        <v>=</v>
      </c>
      <c r="G648" s="52">
        <v>23686</v>
      </c>
      <c r="H648" s="53" t="s">
        <v>683</v>
      </c>
      <c r="I648" s="53" t="s">
        <v>1136</v>
      </c>
      <c r="J648" s="53" t="s">
        <v>1107</v>
      </c>
      <c r="K648" s="54">
        <v>2002</v>
      </c>
      <c r="L648" s="64" t="s">
        <v>224</v>
      </c>
      <c r="M648" s="55" t="s">
        <v>52</v>
      </c>
      <c r="N648" s="56">
        <v>2</v>
      </c>
      <c r="O648" s="57">
        <v>254</v>
      </c>
      <c r="P648" s="57">
        <f>IFERROR( VLOOKUP($G648,Liga16_1!$B:$Q,16,0), "")</f>
        <v>300</v>
      </c>
      <c r="Q648" s="58">
        <f t="shared" si="74"/>
        <v>277</v>
      </c>
      <c r="R648" s="59">
        <f t="shared" si="70"/>
        <v>277</v>
      </c>
      <c r="S648" s="60" t="s">
        <v>216</v>
      </c>
      <c r="T648" s="61" t="s">
        <v>216</v>
      </c>
      <c r="U648" s="61" t="s">
        <v>216</v>
      </c>
      <c r="V648" s="61" t="s">
        <v>216</v>
      </c>
      <c r="W648" s="61" t="s">
        <v>216</v>
      </c>
      <c r="X648" s="61" t="s">
        <v>216</v>
      </c>
      <c r="Y648" s="61" t="s">
        <v>216</v>
      </c>
      <c r="Z648" s="61" t="s">
        <v>216</v>
      </c>
      <c r="AA648" s="61">
        <v>-12</v>
      </c>
      <c r="AB648" s="62" t="s">
        <v>216</v>
      </c>
      <c r="AC648" s="63"/>
      <c r="AD648" s="62" t="s">
        <v>216</v>
      </c>
      <c r="AE648" s="62" t="s">
        <v>216</v>
      </c>
      <c r="AF648" s="67" t="s">
        <v>216</v>
      </c>
      <c r="AG648" s="62" t="s">
        <v>216</v>
      </c>
      <c r="AH648" s="62" t="s">
        <v>216</v>
      </c>
      <c r="AI648" s="62" t="s">
        <v>216</v>
      </c>
      <c r="AJ648" s="62" t="s">
        <v>216</v>
      </c>
      <c r="AK648" s="62" t="s">
        <v>216</v>
      </c>
      <c r="AL648" s="62" t="s">
        <v>216</v>
      </c>
      <c r="AM648" s="62" t="s">
        <v>216</v>
      </c>
      <c r="AN648" s="62" t="s">
        <v>216</v>
      </c>
      <c r="AO648" s="63" t="s">
        <v>216</v>
      </c>
    </row>
    <row r="649" spans="1:41">
      <c r="A649" s="48">
        <f t="shared" si="71"/>
        <v>647</v>
      </c>
      <c r="B649" s="49">
        <v>647</v>
      </c>
      <c r="C649" s="50" t="str">
        <f t="shared" si="72"/>
        <v>=</v>
      </c>
      <c r="D649" s="49">
        <f>COUNTIF($L$3:$L649,$L649)</f>
        <v>30</v>
      </c>
      <c r="E649" s="51">
        <v>30</v>
      </c>
      <c r="F649" s="50" t="str">
        <f t="shared" si="73"/>
        <v>=</v>
      </c>
      <c r="G649" s="52">
        <v>23108</v>
      </c>
      <c r="H649" s="53" t="s">
        <v>1030</v>
      </c>
      <c r="I649" s="53" t="s">
        <v>1123</v>
      </c>
      <c r="J649" s="53" t="s">
        <v>1107</v>
      </c>
      <c r="K649" s="54">
        <v>2005</v>
      </c>
      <c r="L649" s="64" t="s">
        <v>222</v>
      </c>
      <c r="M649" s="55" t="s">
        <v>52</v>
      </c>
      <c r="N649" s="56">
        <v>2</v>
      </c>
      <c r="O649" s="57">
        <v>314</v>
      </c>
      <c r="P649" s="57" t="str">
        <f>IFERROR( VLOOKUP($G649,Liga16_1!$B:$Q,16,0), "")</f>
        <v/>
      </c>
      <c r="Q649" s="58">
        <f t="shared" si="74"/>
        <v>275</v>
      </c>
      <c r="R649" s="59">
        <f t="shared" si="70"/>
        <v>314</v>
      </c>
      <c r="S649" s="60" t="s">
        <v>216</v>
      </c>
      <c r="T649" s="61" t="s">
        <v>216</v>
      </c>
      <c r="U649" s="61" t="s">
        <v>216</v>
      </c>
      <c r="V649" s="61" t="s">
        <v>216</v>
      </c>
      <c r="W649" s="61">
        <v>-58</v>
      </c>
      <c r="X649" s="61">
        <v>-64</v>
      </c>
      <c r="Y649" s="61" t="s">
        <v>216</v>
      </c>
      <c r="Z649" s="61">
        <v>-9</v>
      </c>
      <c r="AA649" s="61">
        <v>-28</v>
      </c>
      <c r="AB649" s="62" t="s">
        <v>216</v>
      </c>
      <c r="AC649" s="63"/>
      <c r="AD649" s="62" t="s">
        <v>216</v>
      </c>
      <c r="AE649" s="62" t="s">
        <v>216</v>
      </c>
      <c r="AF649" s="67">
        <v>-39</v>
      </c>
      <c r="AG649" s="62" t="s">
        <v>216</v>
      </c>
      <c r="AH649" s="62" t="s">
        <v>216</v>
      </c>
      <c r="AI649" s="62" t="s">
        <v>216</v>
      </c>
      <c r="AJ649" s="62" t="s">
        <v>216</v>
      </c>
      <c r="AK649" s="62" t="s">
        <v>216</v>
      </c>
      <c r="AL649" s="62" t="s">
        <v>216</v>
      </c>
      <c r="AM649" s="62" t="s">
        <v>216</v>
      </c>
      <c r="AN649" s="62" t="s">
        <v>216</v>
      </c>
      <c r="AO649" s="63" t="s">
        <v>216</v>
      </c>
    </row>
    <row r="650" spans="1:41">
      <c r="A650" s="48">
        <f t="shared" si="71"/>
        <v>648</v>
      </c>
      <c r="B650" s="49">
        <v>648</v>
      </c>
      <c r="C650" s="50" t="str">
        <f t="shared" si="72"/>
        <v>=</v>
      </c>
      <c r="D650" s="49">
        <f>COUNTIF($L$3:$L650,$L650)</f>
        <v>3</v>
      </c>
      <c r="E650" s="51">
        <v>3</v>
      </c>
      <c r="F650" s="50" t="str">
        <f t="shared" si="73"/>
        <v>=</v>
      </c>
      <c r="G650" s="52">
        <v>15616</v>
      </c>
      <c r="H650" s="53" t="s">
        <v>807</v>
      </c>
      <c r="I650" s="53" t="s">
        <v>1186</v>
      </c>
      <c r="J650" s="53" t="s">
        <v>1107</v>
      </c>
      <c r="K650" s="54">
        <v>1953</v>
      </c>
      <c r="L650" s="64" t="s">
        <v>236</v>
      </c>
      <c r="M650" s="55" t="s">
        <v>55</v>
      </c>
      <c r="N650" s="56">
        <v>2</v>
      </c>
      <c r="O650" s="57">
        <v>275</v>
      </c>
      <c r="P650" s="57" t="str">
        <f>IFERROR( VLOOKUP($G650,Liga16_1!$B:$Q,16,0), "")</f>
        <v/>
      </c>
      <c r="Q650" s="58">
        <f t="shared" si="74"/>
        <v>275</v>
      </c>
      <c r="R650" s="59">
        <f t="shared" si="70"/>
        <v>275</v>
      </c>
      <c r="S650" s="60" t="s">
        <v>216</v>
      </c>
      <c r="T650" s="61" t="s">
        <v>216</v>
      </c>
      <c r="U650" s="61">
        <v>25</v>
      </c>
      <c r="V650" s="61" t="s">
        <v>216</v>
      </c>
      <c r="W650" s="61">
        <v>-41</v>
      </c>
      <c r="X650" s="61" t="s">
        <v>216</v>
      </c>
      <c r="Y650" s="61" t="s">
        <v>216</v>
      </c>
      <c r="Z650" s="61" t="s">
        <v>216</v>
      </c>
      <c r="AA650" s="61" t="s">
        <v>216</v>
      </c>
      <c r="AB650" s="62" t="s">
        <v>216</v>
      </c>
      <c r="AC650" s="63"/>
      <c r="AD650" s="62" t="s">
        <v>216</v>
      </c>
      <c r="AE650" s="62" t="s">
        <v>216</v>
      </c>
      <c r="AF650" s="67" t="s">
        <v>216</v>
      </c>
      <c r="AG650" s="62" t="s">
        <v>216</v>
      </c>
      <c r="AH650" s="62" t="s">
        <v>216</v>
      </c>
      <c r="AI650" s="62" t="s">
        <v>216</v>
      </c>
      <c r="AJ650" s="62" t="s">
        <v>216</v>
      </c>
      <c r="AK650" s="62" t="s">
        <v>216</v>
      </c>
      <c r="AL650" s="62" t="s">
        <v>216</v>
      </c>
      <c r="AM650" s="62" t="s">
        <v>216</v>
      </c>
      <c r="AN650" s="62" t="s">
        <v>216</v>
      </c>
      <c r="AO650" s="63" t="s">
        <v>216</v>
      </c>
    </row>
    <row r="651" spans="1:41">
      <c r="A651" s="48">
        <f t="shared" si="71"/>
        <v>649</v>
      </c>
      <c r="B651" s="49">
        <v>618</v>
      </c>
      <c r="C651" s="50">
        <f t="shared" si="72"/>
        <v>-31</v>
      </c>
      <c r="D651" s="49">
        <f>COUNTIF($L$3:$L651,$L651)</f>
        <v>12</v>
      </c>
      <c r="E651" s="51">
        <v>12</v>
      </c>
      <c r="F651" s="50" t="str">
        <f t="shared" si="73"/>
        <v>=</v>
      </c>
      <c r="G651" s="52" t="s">
        <v>396</v>
      </c>
      <c r="H651" s="53" t="s">
        <v>1290</v>
      </c>
      <c r="I651" s="53" t="s">
        <v>1194</v>
      </c>
      <c r="J651" s="53" t="s">
        <v>1122</v>
      </c>
      <c r="K651" s="54">
        <v>1998</v>
      </c>
      <c r="L651" s="64" t="s">
        <v>227</v>
      </c>
      <c r="M651" s="55" t="s">
        <v>55</v>
      </c>
      <c r="N651" s="56">
        <v>2</v>
      </c>
      <c r="O651" s="57"/>
      <c r="P651" s="57" t="str">
        <f>IFERROR( VLOOKUP($G651,Liga16_1!$B:$Q,16,0), "")</f>
        <v/>
      </c>
      <c r="Q651" s="58">
        <f t="shared" ca="1" si="74"/>
        <v>275</v>
      </c>
      <c r="R651" s="59">
        <v>300</v>
      </c>
      <c r="S651" s="60" t="s">
        <v>216</v>
      </c>
      <c r="T651" s="61" t="s">
        <v>216</v>
      </c>
      <c r="U651" s="61" t="s">
        <v>216</v>
      </c>
      <c r="V651" s="61" t="s">
        <v>216</v>
      </c>
      <c r="W651" s="61" t="s">
        <v>216</v>
      </c>
      <c r="X651" s="61"/>
      <c r="Y651" s="61"/>
      <c r="Z651" s="61"/>
      <c r="AA651" s="61"/>
      <c r="AB651" s="62">
        <v>-25</v>
      </c>
      <c r="AC651" s="63"/>
      <c r="AD651" s="62" t="str">
        <f ca="1" xml:space="preserve"> IF(AND(
IFERROR( COUNTIF(  INDIRECT(CONCATENATE("[CampeonatosGallegos_2017.xlsx]",AD$2,"M","!$S:$S")),  $G651), 0)=0,
IFERROR( COUNTIF(  INDIRECT(CONCATENATE("[CampeonatosGallegos_2017.xlsx]",AD$2,"M","!$V:$V")),  $G651), 0)=0,
IFERROR( COUNTIF(  INDIRECT(CONCATENATE("[CampeonatosGallegos_2017.xlsx]",AD$2,"F","!$S:$S")),  $G651), 0)=0,
IFERROR( COUNTIF(  INDIRECT(CONCATENATE("[CampeonatosGallegos_2017.xlsx]",AD$2,"F","!$V:$V")),  $G651), 0)=0
), "",
IFERROR( HLOOKUP(CONCATENATE(AD$2,"F"),#REF!,ROW($G651)-1,0),0) +
IFERROR( HLOOKUP(CONCATENATE(AD$2,"F_FF"),#REF!,ROW($G651)-1,0),0) +
IFERROR( HLOOKUP(CONCATENATE(AD$2,"M"),#REF!,ROW($G651)-1,0),0) +
IFERROR( HLOOKUP(CONCATENATE(AD$2,"M_FF"),#REF!,ROW($G651)-1,0),0)
+25)</f>
        <v/>
      </c>
      <c r="AE651" s="62" t="str">
        <f ca="1" xml:space="preserve"> IF(AND(
IFERROR( COUNTIF(  INDIRECT(CONCATENATE("[CampeonatosGallegos_2017.xlsx]",AE$2,"M","!$S:$S")),  $G651), 0)=0,
IFERROR( COUNTIF(  INDIRECT(CONCATENATE("[CampeonatosGallegos_2017.xlsx]",AE$2,"M","!$V:$V")),  $G651), 0)=0,
IFERROR( COUNTIF(  INDIRECT(CONCATENATE("[CampeonatosGallegos_2017.xlsx]",AE$2,"F","!$S:$S")),  $G651), 0)=0,
IFERROR( COUNTIF(  INDIRECT(CONCATENATE("[CampeonatosGallegos_2017.xlsx]",AE$2,"F","!$V:$V")),  $G651), 0)=0
), "",
IFERROR( HLOOKUP(CONCATENATE(AE$2,"F"),#REF!,ROW($G651)-1,0),0) +
IFERROR( HLOOKUP(CONCATENATE(AE$2,"F_FF"),#REF!,ROW($G651)-1,0),0) +
IFERROR( HLOOKUP(CONCATENATE(AE$2,"M"),#REF!,ROW($G651)-1,0),0) +
IFERROR( HLOOKUP(CONCATENATE(AE$2,"M_FF"),#REF!,ROW($G651)-1,0),0)
+25)</f>
        <v/>
      </c>
      <c r="AF651" s="67" t="str">
        <f ca="1" xml:space="preserve"> IF(AND(
IFERROR( COUNTIF(  INDIRECT(CONCATENATE("[CampeonatosGallegos_2017.xlsx]",AF$2,"M","!$S:$S")),  $G651), 0)=0,
IFERROR( COUNTIF(  INDIRECT(CONCATENATE("[CampeonatosGallegos_2017.xlsx]",AF$2,"M","!$V:$V")),  $G651), 0)=0,
IFERROR( COUNTIF(  INDIRECT(CONCATENATE("[CampeonatosGallegos_2017.xlsx]",AF$2,"F","!$S:$S")),  $G651), 0)=0,
IFERROR( COUNTIF(  INDIRECT(CONCATENATE("[CampeonatosGallegos_2017.xlsx]",AF$2,"F","!$V:$V")),  $G651), 0)=0
), "",
IFERROR( HLOOKUP(CONCATENATE(AF$2,"F"),#REF!,ROW($G651)-1,0),0) +
IFERROR( HLOOKUP(CONCATENATE(AF$2,"F_FF"),#REF!,ROW($G651)-1,0),0) +
IFERROR( HLOOKUP(CONCATENATE(AF$2,"M"),#REF!,ROW($G651)-1,0),0) +
IFERROR( HLOOKUP(CONCATENATE(AF$2,"M_FF"),#REF!,ROW($G651)-1,0),0)
+25)</f>
        <v/>
      </c>
      <c r="AG651" s="62" t="str">
        <f ca="1" xml:space="preserve"> IF(AND(
IFERROR( COUNTIF(  INDIRECT(CONCATENATE("[CampeonatosGallegos_2017.xlsx]",AG$2,"M","!$S:$S")),  $G651), 0)=0,
IFERROR( COUNTIF(  INDIRECT(CONCATENATE("[CampeonatosGallegos_2017.xlsx]",AG$2,"M","!$V:$V")),  $G651), 0)=0,
IFERROR( COUNTIF(  INDIRECT(CONCATENATE("[CampeonatosGallegos_2017.xlsx]",AG$2,"F","!$S:$S")),  $G651), 0)=0,
IFERROR( COUNTIF(  INDIRECT(CONCATENATE("[CampeonatosGallegos_2017.xlsx]",AG$2,"F","!$V:$V")),  $G651), 0)=0
), "",
IFERROR( HLOOKUP(CONCATENATE(AG$2,"F"),#REF!,ROW($G651)-1,0),0) +
IFERROR( HLOOKUP(CONCATENATE(AG$2,"F_FF"),#REF!,ROW($G651)-1,0),0) +
IFERROR( HLOOKUP(CONCATENATE(AG$2,"M"),#REF!,ROW($G651)-1,0),0) +
IFERROR( HLOOKUP(CONCATENATE(AG$2,"M_FF"),#REF!,ROW($G651)-1,0),0)
+25)</f>
        <v/>
      </c>
      <c r="AH651" s="62" t="str">
        <f ca="1" xml:space="preserve"> IF(AND(
IFERROR( COUNTIF(  INDIRECT(CONCATENATE("[CampeonatosGallegos_2017.xlsx]",AH$2,"M","!$S:$S")),  $G651), 0)=0,
IFERROR( COUNTIF(  INDIRECT(CONCATENATE("[CampeonatosGallegos_2017.xlsx]",AH$2,"M","!$V:$V")),  $G651), 0)=0,
IFERROR( COUNTIF(  INDIRECT(CONCATENATE("[CampeonatosGallegos_2017.xlsx]",AH$2,"F","!$S:$S")),  $G651), 0)=0,
IFERROR( COUNTIF(  INDIRECT(CONCATENATE("[CampeonatosGallegos_2017.xlsx]",AH$2,"F","!$V:$V")),  $G651), 0)=0
), "",
IFERROR( HLOOKUP(CONCATENATE(AH$2,"F"),#REF!,ROW($G651)-1,0),0) +
IFERROR( HLOOKUP(CONCATENATE(AH$2,"F_FF"),#REF!,ROW($G651)-1,0),0) +
IFERROR( HLOOKUP(CONCATENATE(AH$2,"M"),#REF!,ROW($G651)-1,0),0) +
IFERROR( HLOOKUP(CONCATENATE(AH$2,"M_FF"),#REF!,ROW($G651)-1,0),0)
+25)</f>
        <v/>
      </c>
      <c r="AI651" s="62" t="str">
        <f ca="1" xml:space="preserve"> IF(AND(
IFERROR( COUNTIF(  INDIRECT(CONCATENATE("[CampeonatosGallegos_2017.xlsx]",AI$2,"M","!$S:$S")),  $G651), 0)=0,
IFERROR( COUNTIF(  INDIRECT(CONCATENATE("[CampeonatosGallegos_2017.xlsx]",AI$2,"M","!$V:$V")),  $G651), 0)=0,
IFERROR( COUNTIF(  INDIRECT(CONCATENATE("[CampeonatosGallegos_2017.xlsx]",AI$2,"F","!$S:$S")),  $G651), 0)=0,
IFERROR( COUNTIF(  INDIRECT(CONCATENATE("[CampeonatosGallegos_2017.xlsx]",AI$2,"F","!$V:$V")),  $G651), 0)=0
), "",
IFERROR( HLOOKUP(CONCATENATE(AI$2,"F"),#REF!,ROW($G651)-1,0),0) +
IFERROR( HLOOKUP(CONCATENATE(AI$2,"F_FF"),#REF!,ROW($G651)-1,0),0) +
IFERROR( HLOOKUP(CONCATENATE(AI$2,"M"),#REF!,ROW($G651)-1,0),0) +
IFERROR( HLOOKUP(CONCATENATE(AI$2,"M_FF"),#REF!,ROW($G651)-1,0),0)
+25)</f>
        <v/>
      </c>
      <c r="AJ651" s="62" t="str">
        <f ca="1" xml:space="preserve"> IF(AND(
IFERROR( COUNTIF(  INDIRECT(CONCATENATE("[CampeonatosGallegos_2017.xlsx]",AJ$2,"M","!$S:$S")),  $G651), 0)=0,
IFERROR( COUNTIF(  INDIRECT(CONCATENATE("[CampeonatosGallegos_2017.xlsx]",AJ$2,"M","!$V:$V")),  $G651), 0)=0,
IFERROR( COUNTIF(  INDIRECT(CONCATENATE("[CampeonatosGallegos_2017.xlsx]",AJ$2,"F","!$S:$S")),  $G651), 0)=0,
IFERROR( COUNTIF(  INDIRECT(CONCATENATE("[CampeonatosGallegos_2017.xlsx]",AJ$2,"F","!$V:$V")),  $G651), 0)=0
), "",
IFERROR( HLOOKUP(CONCATENATE(AJ$2,"F"),#REF!,ROW($G651)-1,0),0) +
IFERROR( HLOOKUP(CONCATENATE(AJ$2,"F_FF"),#REF!,ROW($G651)-1,0),0) +
IFERROR( HLOOKUP(CONCATENATE(AJ$2,"M"),#REF!,ROW($G651)-1,0),0) +
IFERROR( HLOOKUP(CONCATENATE(AJ$2,"M_FF"),#REF!,ROW($G651)-1,0),0)
+25)</f>
        <v/>
      </c>
      <c r="AK651" s="62" t="str">
        <f ca="1" xml:space="preserve"> IF(AND(
IFERROR( COUNTIF(  INDIRECT(CONCATENATE("[CampeonatosGallegos_2017.xlsx]",AK$2,"M","!$S:$S")),  $G651), 0)=0,
IFERROR( COUNTIF(  INDIRECT(CONCATENATE("[CampeonatosGallegos_2017.xlsx]",AK$2,"M","!$V:$V")),  $G651), 0)=0,
IFERROR( COUNTIF(  INDIRECT(CONCATENATE("[CampeonatosGallegos_2017.xlsx]",AK$2,"F","!$S:$S")),  $G651), 0)=0,
IFERROR( COUNTIF(  INDIRECT(CONCATENATE("[CampeonatosGallegos_2017.xlsx]",AK$2,"F","!$V:$V")),  $G651), 0)=0
), "",
IFERROR( HLOOKUP(CONCATENATE(AK$2,"F"),#REF!,ROW($G651)-1,0),0) +
IFERROR( HLOOKUP(CONCATENATE(AK$2,"F_FF"),#REF!,ROW($G651)-1,0),0) +
IFERROR( HLOOKUP(CONCATENATE(AK$2,"M"),#REF!,ROW($G651)-1,0),0) +
IFERROR( HLOOKUP(CONCATENATE(AK$2,"M_FF"),#REF!,ROW($G651)-1,0),0)
+25)</f>
        <v/>
      </c>
      <c r="AL651" s="62" t="str">
        <f ca="1" xml:space="preserve"> IF(AND(
IFERROR( COUNTIF(  INDIRECT(CONCATENATE("[CampeonatosGallegos_2017.xlsx]",AL$2,"M","!$S:$S")),  $G651), 0)=0,
IFERROR( COUNTIF(  INDIRECT(CONCATENATE("[CampeonatosGallegos_2017.xlsx]",AL$2,"M","!$V:$V")),  $G651), 0)=0,
IFERROR( COUNTIF(  INDIRECT(CONCATENATE("[CampeonatosGallegos_2017.xlsx]",AL$2,"F","!$S:$S")),  $G651), 0)=0,
IFERROR( COUNTIF(  INDIRECT(CONCATENATE("[CampeonatosGallegos_2017.xlsx]",AL$2,"F","!$V:$V")),  $G651), 0)=0
), "",
IFERROR( HLOOKUP(CONCATENATE(AL$2,"F"),#REF!,ROW($G651)-1,0),0) +
IFERROR( HLOOKUP(CONCATENATE(AL$2,"F_FF"),#REF!,ROW($G651)-1,0),0) +
IFERROR( HLOOKUP(CONCATENATE(AL$2,"M"),#REF!,ROW($G651)-1,0),0) +
IFERROR( HLOOKUP(CONCATENATE(AL$2,"M_FF"),#REF!,ROW($G651)-1,0),0)
+25)</f>
        <v/>
      </c>
      <c r="AM651" s="62" t="str">
        <f ca="1" xml:space="preserve"> IF(AND(
IFERROR( COUNTIF(  INDIRECT(CONCATENATE("[CampeonatosGallegos_2017.xlsx]",AM$2,"M","!$S:$S")),  $G651), 0)=0,
IFERROR( COUNTIF(  INDIRECT(CONCATENATE("[CampeonatosGallegos_2017.xlsx]",AM$2,"M","!$V:$V")),  $G651), 0)=0,
IFERROR( COUNTIF(  INDIRECT(CONCATENATE("[CampeonatosGallegos_2017.xlsx]",AM$2,"F","!$S:$S")),  $G651), 0)=0,
IFERROR( COUNTIF(  INDIRECT(CONCATENATE("[CampeonatosGallegos_2017.xlsx]",AM$2,"F","!$V:$V")),  $G651), 0)=0
), "",
IFERROR( HLOOKUP(CONCATENATE(AM$2,"F"),#REF!,ROW($G651)-1,0),0) +
IFERROR( HLOOKUP(CONCATENATE(AM$2,"F_FF"),#REF!,ROW($G651)-1,0),0) +
IFERROR( HLOOKUP(CONCATENATE(AM$2,"M"),#REF!,ROW($G651)-1,0),0) +
IFERROR( HLOOKUP(CONCATENATE(AM$2,"M_FF"),#REF!,ROW($G651)-1,0),0)
+25)</f>
        <v/>
      </c>
      <c r="AN651" s="62" t="str">
        <f ca="1" xml:space="preserve"> IF(AND(
IFERROR( COUNTIF(  INDIRECT(CONCATENATE("[CampeonatosGallegos_2017.xlsx]",AN$2,"M","!$S:$S")),  $G651), 0)=0,
IFERROR( COUNTIF(  INDIRECT(CONCATENATE("[CampeonatosGallegos_2017.xlsx]",AN$2,"M","!$V:$V")),  $G651), 0)=0,
IFERROR( COUNTIF(  INDIRECT(CONCATENATE("[CampeonatosGallegos_2017.xlsx]",AN$2,"F","!$S:$S")),  $G651), 0)=0,
IFERROR( COUNTIF(  INDIRECT(CONCATENATE("[CampeonatosGallegos_2017.xlsx]",AN$2,"F","!$V:$V")),  $G651), 0)=0
), "",
IFERROR( HLOOKUP(CONCATENATE(AN$2,"F"),#REF!,ROW($G651)-1,0),0) +
IFERROR( HLOOKUP(CONCATENATE(AN$2,"F_FF"),#REF!,ROW($G651)-1,0),0) +
IFERROR( HLOOKUP(CONCATENATE(AN$2,"M"),#REF!,ROW($G651)-1,0),0) +
IFERROR( HLOOKUP(CONCATENATE(AN$2,"M_FF"),#REF!,ROW($G651)-1,0),0)
+25)</f>
        <v/>
      </c>
      <c r="AO651" s="63" t="str">
        <f ca="1" xml:space="preserve"> IF(AND(
IFERROR( COUNTIF(  INDIRECT(CONCATENATE("[CampeonatosGallegos_2017.xlsx]",AO$2,"M","!$S:$S")),  $G651), 0)=0,
IFERROR( COUNTIF(  INDIRECT(CONCATENATE("[CampeonatosGallegos_2017.xlsx]",AO$2,"M","!$V:$V")),  $G651), 0)=0,
IFERROR( COUNTIF(  INDIRECT(CONCATENATE("[CampeonatosGallegos_2017.xlsx]",AO$2,"F","!$S:$S")),  $G651), 0)=0,
IFERROR( COUNTIF(  INDIRECT(CONCATENATE("[CampeonatosGallegos_2017.xlsx]",AO$2,"F","!$V:$V")),  $G651), 0)=0
), "",
IFERROR( HLOOKUP(CONCATENATE(AO$2,"F"),#REF!,ROW($G651)-1,0),0) +
IFERROR( HLOOKUP(CONCATENATE(AO$2,"F_FF"),#REF!,ROW($G651)-1,0),0) +
IFERROR( HLOOKUP(CONCATENATE(AO$2,"M"),#REF!,ROW($G651)-1,0),0) +
IFERROR( HLOOKUP(CONCATENATE(AO$2,"M_FF"),#REF!,ROW($G651)-1,0),0)
+25)</f>
        <v/>
      </c>
    </row>
    <row r="652" spans="1:41">
      <c r="A652" s="48">
        <f t="shared" si="71"/>
        <v>650</v>
      </c>
      <c r="B652" s="49">
        <v>680</v>
      </c>
      <c r="C652" s="50">
        <f t="shared" si="72"/>
        <v>30</v>
      </c>
      <c r="D652" s="49">
        <f>COUNTIF($L$3:$L652,$L652)</f>
        <v>16</v>
      </c>
      <c r="E652" s="51">
        <v>17</v>
      </c>
      <c r="F652" s="50">
        <f t="shared" si="73"/>
        <v>1</v>
      </c>
      <c r="G652" s="52" t="s">
        <v>411</v>
      </c>
      <c r="H652" s="53" t="s">
        <v>1291</v>
      </c>
      <c r="I652" s="53" t="s">
        <v>1194</v>
      </c>
      <c r="J652" s="53" t="s">
        <v>1122</v>
      </c>
      <c r="K652" s="54">
        <v>2007</v>
      </c>
      <c r="L652" s="64" t="s">
        <v>220</v>
      </c>
      <c r="M652" s="55" t="s">
        <v>52</v>
      </c>
      <c r="N652" s="56">
        <v>2</v>
      </c>
      <c r="O652" s="57"/>
      <c r="P652" s="57" t="str">
        <f>IFERROR( VLOOKUP($G652,Liga16_1!$B:$Q,16,0), "")</f>
        <v/>
      </c>
      <c r="Q652" s="58">
        <f t="shared" ca="1" si="74"/>
        <v>275</v>
      </c>
      <c r="R652" s="59">
        <v>250</v>
      </c>
      <c r="S652" s="60" t="s">
        <v>216</v>
      </c>
      <c r="T652" s="61" t="s">
        <v>216</v>
      </c>
      <c r="U652" s="61" t="s">
        <v>216</v>
      </c>
      <c r="V652" s="61" t="s">
        <v>216</v>
      </c>
      <c r="W652" s="61" t="s">
        <v>216</v>
      </c>
      <c r="X652" s="61"/>
      <c r="Y652" s="61"/>
      <c r="Z652" s="61"/>
      <c r="AA652" s="61"/>
      <c r="AB652" s="62">
        <v>25</v>
      </c>
      <c r="AC652" s="63"/>
      <c r="AD652" s="62" t="str">
        <f ca="1" xml:space="preserve"> IF(AND(
IFERROR( COUNTIF(  INDIRECT(CONCATENATE("[CampeonatosGallegos_2017.xlsx]",AD$2,"M","!$S:$S")),  $G652), 0)=0,
IFERROR( COUNTIF(  INDIRECT(CONCATENATE("[CampeonatosGallegos_2017.xlsx]",AD$2,"M","!$V:$V")),  $G652), 0)=0,
IFERROR( COUNTIF(  INDIRECT(CONCATENATE("[CampeonatosGallegos_2017.xlsx]",AD$2,"F","!$S:$S")),  $G652), 0)=0,
IFERROR( COUNTIF(  INDIRECT(CONCATENATE("[CampeonatosGallegos_2017.xlsx]",AD$2,"F","!$V:$V")),  $G652), 0)=0
), "",
IFERROR( HLOOKUP(CONCATENATE(AD$2,"F"),#REF!,ROW($G652)-1,0),0) +
IFERROR( HLOOKUP(CONCATENATE(AD$2,"F_FF"),#REF!,ROW($G652)-1,0),0) +
IFERROR( HLOOKUP(CONCATENATE(AD$2,"M"),#REF!,ROW($G652)-1,0),0) +
IFERROR( HLOOKUP(CONCATENATE(AD$2,"M_FF"),#REF!,ROW($G652)-1,0),0)
+25)</f>
        <v/>
      </c>
      <c r="AE652" s="62" t="str">
        <f ca="1" xml:space="preserve"> IF(AND(
IFERROR( COUNTIF(  INDIRECT(CONCATENATE("[CampeonatosGallegos_2017.xlsx]",AE$2,"M","!$S:$S")),  $G652), 0)=0,
IFERROR( COUNTIF(  INDIRECT(CONCATENATE("[CampeonatosGallegos_2017.xlsx]",AE$2,"M","!$V:$V")),  $G652), 0)=0,
IFERROR( COUNTIF(  INDIRECT(CONCATENATE("[CampeonatosGallegos_2017.xlsx]",AE$2,"F","!$S:$S")),  $G652), 0)=0,
IFERROR( COUNTIF(  INDIRECT(CONCATENATE("[CampeonatosGallegos_2017.xlsx]",AE$2,"F","!$V:$V")),  $G652), 0)=0
), "",
IFERROR( HLOOKUP(CONCATENATE(AE$2,"F"),#REF!,ROW($G652)-1,0),0) +
IFERROR( HLOOKUP(CONCATENATE(AE$2,"F_FF"),#REF!,ROW($G652)-1,0),0) +
IFERROR( HLOOKUP(CONCATENATE(AE$2,"M"),#REF!,ROW($G652)-1,0),0) +
IFERROR( HLOOKUP(CONCATENATE(AE$2,"M_FF"),#REF!,ROW($G652)-1,0),0)
+25)</f>
        <v/>
      </c>
      <c r="AF652" s="67" t="str">
        <f ca="1" xml:space="preserve"> IF(AND(
IFERROR( COUNTIF(  INDIRECT(CONCATENATE("[CampeonatosGallegos_2017.xlsx]",AF$2,"M","!$S:$S")),  $G652), 0)=0,
IFERROR( COUNTIF(  INDIRECT(CONCATENATE("[CampeonatosGallegos_2017.xlsx]",AF$2,"M","!$V:$V")),  $G652), 0)=0,
IFERROR( COUNTIF(  INDIRECT(CONCATENATE("[CampeonatosGallegos_2017.xlsx]",AF$2,"F","!$S:$S")),  $G652), 0)=0,
IFERROR( COUNTIF(  INDIRECT(CONCATENATE("[CampeonatosGallegos_2017.xlsx]",AF$2,"F","!$V:$V")),  $G652), 0)=0
), "",
IFERROR( HLOOKUP(CONCATENATE(AF$2,"F"),#REF!,ROW($G652)-1,0),0) +
IFERROR( HLOOKUP(CONCATENATE(AF$2,"F_FF"),#REF!,ROW($G652)-1,0),0) +
IFERROR( HLOOKUP(CONCATENATE(AF$2,"M"),#REF!,ROW($G652)-1,0),0) +
IFERROR( HLOOKUP(CONCATENATE(AF$2,"M_FF"),#REF!,ROW($G652)-1,0),0)
+25)</f>
        <v/>
      </c>
      <c r="AG652" s="62" t="str">
        <f ca="1" xml:space="preserve"> IF(AND(
IFERROR( COUNTIF(  INDIRECT(CONCATENATE("[CampeonatosGallegos_2017.xlsx]",AG$2,"M","!$S:$S")),  $G652), 0)=0,
IFERROR( COUNTIF(  INDIRECT(CONCATENATE("[CampeonatosGallegos_2017.xlsx]",AG$2,"M","!$V:$V")),  $G652), 0)=0,
IFERROR( COUNTIF(  INDIRECT(CONCATENATE("[CampeonatosGallegos_2017.xlsx]",AG$2,"F","!$S:$S")),  $G652), 0)=0,
IFERROR( COUNTIF(  INDIRECT(CONCATENATE("[CampeonatosGallegos_2017.xlsx]",AG$2,"F","!$V:$V")),  $G652), 0)=0
), "",
IFERROR( HLOOKUP(CONCATENATE(AG$2,"F"),#REF!,ROW($G652)-1,0),0) +
IFERROR( HLOOKUP(CONCATENATE(AG$2,"F_FF"),#REF!,ROW($G652)-1,0),0) +
IFERROR( HLOOKUP(CONCATENATE(AG$2,"M"),#REF!,ROW($G652)-1,0),0) +
IFERROR( HLOOKUP(CONCATENATE(AG$2,"M_FF"),#REF!,ROW($G652)-1,0),0)
+25)</f>
        <v/>
      </c>
      <c r="AH652" s="62" t="str">
        <f ca="1" xml:space="preserve"> IF(AND(
IFERROR( COUNTIF(  INDIRECT(CONCATENATE("[CampeonatosGallegos_2017.xlsx]",AH$2,"M","!$S:$S")),  $G652), 0)=0,
IFERROR( COUNTIF(  INDIRECT(CONCATENATE("[CampeonatosGallegos_2017.xlsx]",AH$2,"M","!$V:$V")),  $G652), 0)=0,
IFERROR( COUNTIF(  INDIRECT(CONCATENATE("[CampeonatosGallegos_2017.xlsx]",AH$2,"F","!$S:$S")),  $G652), 0)=0,
IFERROR( COUNTIF(  INDIRECT(CONCATENATE("[CampeonatosGallegos_2017.xlsx]",AH$2,"F","!$V:$V")),  $G652), 0)=0
), "",
IFERROR( HLOOKUP(CONCATENATE(AH$2,"F"),#REF!,ROW($G652)-1,0),0) +
IFERROR( HLOOKUP(CONCATENATE(AH$2,"F_FF"),#REF!,ROW($G652)-1,0),0) +
IFERROR( HLOOKUP(CONCATENATE(AH$2,"M"),#REF!,ROW($G652)-1,0),0) +
IFERROR( HLOOKUP(CONCATENATE(AH$2,"M_FF"),#REF!,ROW($G652)-1,0),0)
+25)</f>
        <v/>
      </c>
      <c r="AI652" s="62" t="str">
        <f ca="1" xml:space="preserve"> IF(AND(
IFERROR( COUNTIF(  INDIRECT(CONCATENATE("[CampeonatosGallegos_2017.xlsx]",AI$2,"M","!$S:$S")),  $G652), 0)=0,
IFERROR( COUNTIF(  INDIRECT(CONCATENATE("[CampeonatosGallegos_2017.xlsx]",AI$2,"M","!$V:$V")),  $G652), 0)=0,
IFERROR( COUNTIF(  INDIRECT(CONCATENATE("[CampeonatosGallegos_2017.xlsx]",AI$2,"F","!$S:$S")),  $G652), 0)=0,
IFERROR( COUNTIF(  INDIRECT(CONCATENATE("[CampeonatosGallegos_2017.xlsx]",AI$2,"F","!$V:$V")),  $G652), 0)=0
), "",
IFERROR( HLOOKUP(CONCATENATE(AI$2,"F"),#REF!,ROW($G652)-1,0),0) +
IFERROR( HLOOKUP(CONCATENATE(AI$2,"F_FF"),#REF!,ROW($G652)-1,0),0) +
IFERROR( HLOOKUP(CONCATENATE(AI$2,"M"),#REF!,ROW($G652)-1,0),0) +
IFERROR( HLOOKUP(CONCATENATE(AI$2,"M_FF"),#REF!,ROW($G652)-1,0),0)
+25)</f>
        <v/>
      </c>
      <c r="AJ652" s="62" t="str">
        <f ca="1" xml:space="preserve"> IF(AND(
IFERROR( COUNTIF(  INDIRECT(CONCATENATE("[CampeonatosGallegos_2017.xlsx]",AJ$2,"M","!$S:$S")),  $G652), 0)=0,
IFERROR( COUNTIF(  INDIRECT(CONCATENATE("[CampeonatosGallegos_2017.xlsx]",AJ$2,"M","!$V:$V")),  $G652), 0)=0,
IFERROR( COUNTIF(  INDIRECT(CONCATENATE("[CampeonatosGallegos_2017.xlsx]",AJ$2,"F","!$S:$S")),  $G652), 0)=0,
IFERROR( COUNTIF(  INDIRECT(CONCATENATE("[CampeonatosGallegos_2017.xlsx]",AJ$2,"F","!$V:$V")),  $G652), 0)=0
), "",
IFERROR( HLOOKUP(CONCATENATE(AJ$2,"F"),#REF!,ROW($G652)-1,0),0) +
IFERROR( HLOOKUP(CONCATENATE(AJ$2,"F_FF"),#REF!,ROW($G652)-1,0),0) +
IFERROR( HLOOKUP(CONCATENATE(AJ$2,"M"),#REF!,ROW($G652)-1,0),0) +
IFERROR( HLOOKUP(CONCATENATE(AJ$2,"M_FF"),#REF!,ROW($G652)-1,0),0)
+25)</f>
        <v/>
      </c>
      <c r="AK652" s="62" t="str">
        <f ca="1" xml:space="preserve"> IF(AND(
IFERROR( COUNTIF(  INDIRECT(CONCATENATE("[CampeonatosGallegos_2017.xlsx]",AK$2,"M","!$S:$S")),  $G652), 0)=0,
IFERROR( COUNTIF(  INDIRECT(CONCATENATE("[CampeonatosGallegos_2017.xlsx]",AK$2,"M","!$V:$V")),  $G652), 0)=0,
IFERROR( COUNTIF(  INDIRECT(CONCATENATE("[CampeonatosGallegos_2017.xlsx]",AK$2,"F","!$S:$S")),  $G652), 0)=0,
IFERROR( COUNTIF(  INDIRECT(CONCATENATE("[CampeonatosGallegos_2017.xlsx]",AK$2,"F","!$V:$V")),  $G652), 0)=0
), "",
IFERROR( HLOOKUP(CONCATENATE(AK$2,"F"),#REF!,ROW($G652)-1,0),0) +
IFERROR( HLOOKUP(CONCATENATE(AK$2,"F_FF"),#REF!,ROW($G652)-1,0),0) +
IFERROR( HLOOKUP(CONCATENATE(AK$2,"M"),#REF!,ROW($G652)-1,0),0) +
IFERROR( HLOOKUP(CONCATENATE(AK$2,"M_FF"),#REF!,ROW($G652)-1,0),0)
+25)</f>
        <v/>
      </c>
      <c r="AL652" s="62" t="str">
        <f ca="1" xml:space="preserve"> IF(AND(
IFERROR( COUNTIF(  INDIRECT(CONCATENATE("[CampeonatosGallegos_2017.xlsx]",AL$2,"M","!$S:$S")),  $G652), 0)=0,
IFERROR( COUNTIF(  INDIRECT(CONCATENATE("[CampeonatosGallegos_2017.xlsx]",AL$2,"M","!$V:$V")),  $G652), 0)=0,
IFERROR( COUNTIF(  INDIRECT(CONCATENATE("[CampeonatosGallegos_2017.xlsx]",AL$2,"F","!$S:$S")),  $G652), 0)=0,
IFERROR( COUNTIF(  INDIRECT(CONCATENATE("[CampeonatosGallegos_2017.xlsx]",AL$2,"F","!$V:$V")),  $G652), 0)=0
), "",
IFERROR( HLOOKUP(CONCATENATE(AL$2,"F"),#REF!,ROW($G652)-1,0),0) +
IFERROR( HLOOKUP(CONCATENATE(AL$2,"F_FF"),#REF!,ROW($G652)-1,0),0) +
IFERROR( HLOOKUP(CONCATENATE(AL$2,"M"),#REF!,ROW($G652)-1,0),0) +
IFERROR( HLOOKUP(CONCATENATE(AL$2,"M_FF"),#REF!,ROW($G652)-1,0),0)
+25)</f>
        <v/>
      </c>
      <c r="AM652" s="62" t="str">
        <f ca="1" xml:space="preserve"> IF(AND(
IFERROR( COUNTIF(  INDIRECT(CONCATENATE("[CampeonatosGallegos_2017.xlsx]",AM$2,"M","!$S:$S")),  $G652), 0)=0,
IFERROR( COUNTIF(  INDIRECT(CONCATENATE("[CampeonatosGallegos_2017.xlsx]",AM$2,"M","!$V:$V")),  $G652), 0)=0,
IFERROR( COUNTIF(  INDIRECT(CONCATENATE("[CampeonatosGallegos_2017.xlsx]",AM$2,"F","!$S:$S")),  $G652), 0)=0,
IFERROR( COUNTIF(  INDIRECT(CONCATENATE("[CampeonatosGallegos_2017.xlsx]",AM$2,"F","!$V:$V")),  $G652), 0)=0
), "",
IFERROR( HLOOKUP(CONCATENATE(AM$2,"F"),#REF!,ROW($G652)-1,0),0) +
IFERROR( HLOOKUP(CONCATENATE(AM$2,"F_FF"),#REF!,ROW($G652)-1,0),0) +
IFERROR( HLOOKUP(CONCATENATE(AM$2,"M"),#REF!,ROW($G652)-1,0),0) +
IFERROR( HLOOKUP(CONCATENATE(AM$2,"M_FF"),#REF!,ROW($G652)-1,0),0)
+25)</f>
        <v/>
      </c>
      <c r="AN652" s="62" t="str">
        <f ca="1" xml:space="preserve"> IF(AND(
IFERROR( COUNTIF(  INDIRECT(CONCATENATE("[CampeonatosGallegos_2017.xlsx]",AN$2,"M","!$S:$S")),  $G652), 0)=0,
IFERROR( COUNTIF(  INDIRECT(CONCATENATE("[CampeonatosGallegos_2017.xlsx]",AN$2,"M","!$V:$V")),  $G652), 0)=0,
IFERROR( COUNTIF(  INDIRECT(CONCATENATE("[CampeonatosGallegos_2017.xlsx]",AN$2,"F","!$S:$S")),  $G652), 0)=0,
IFERROR( COUNTIF(  INDIRECT(CONCATENATE("[CampeonatosGallegos_2017.xlsx]",AN$2,"F","!$V:$V")),  $G652), 0)=0
), "",
IFERROR( HLOOKUP(CONCATENATE(AN$2,"F"),#REF!,ROW($G652)-1,0),0) +
IFERROR( HLOOKUP(CONCATENATE(AN$2,"F_FF"),#REF!,ROW($G652)-1,0),0) +
IFERROR( HLOOKUP(CONCATENATE(AN$2,"M"),#REF!,ROW($G652)-1,0),0) +
IFERROR( HLOOKUP(CONCATENATE(AN$2,"M_FF"),#REF!,ROW($G652)-1,0),0)
+25)</f>
        <v/>
      </c>
      <c r="AO652" s="63" t="str">
        <f ca="1" xml:space="preserve"> IF(AND(
IFERROR( COUNTIF(  INDIRECT(CONCATENATE("[CampeonatosGallegos_2017.xlsx]",AO$2,"M","!$S:$S")),  $G652), 0)=0,
IFERROR( COUNTIF(  INDIRECT(CONCATENATE("[CampeonatosGallegos_2017.xlsx]",AO$2,"M","!$V:$V")),  $G652), 0)=0,
IFERROR( COUNTIF(  INDIRECT(CONCATENATE("[CampeonatosGallegos_2017.xlsx]",AO$2,"F","!$S:$S")),  $G652), 0)=0,
IFERROR( COUNTIF(  INDIRECT(CONCATENATE("[CampeonatosGallegos_2017.xlsx]",AO$2,"F","!$V:$V")),  $G652), 0)=0
), "",
IFERROR( HLOOKUP(CONCATENATE(AO$2,"F"),#REF!,ROW($G652)-1,0),0) +
IFERROR( HLOOKUP(CONCATENATE(AO$2,"F_FF"),#REF!,ROW($G652)-1,0),0) +
IFERROR( HLOOKUP(CONCATENATE(AO$2,"M"),#REF!,ROW($G652)-1,0),0) +
IFERROR( HLOOKUP(CONCATENATE(AO$2,"M_FF"),#REF!,ROW($G652)-1,0),0)
+25)</f>
        <v/>
      </c>
    </row>
    <row r="653" spans="1:41">
      <c r="A653" s="48">
        <f t="shared" si="71"/>
        <v>651</v>
      </c>
      <c r="B653" s="49">
        <v>649</v>
      </c>
      <c r="C653" s="50">
        <f t="shared" si="72"/>
        <v>-2</v>
      </c>
      <c r="D653" s="49">
        <f>COUNTIF($L$3:$L653,$L653)</f>
        <v>31</v>
      </c>
      <c r="E653" s="51">
        <v>31</v>
      </c>
      <c r="F653" s="50" t="str">
        <f t="shared" si="73"/>
        <v>=</v>
      </c>
      <c r="G653" s="52">
        <v>50126</v>
      </c>
      <c r="H653" s="53" t="s">
        <v>1292</v>
      </c>
      <c r="I653" s="53" t="s">
        <v>1131</v>
      </c>
      <c r="J653" s="53" t="s">
        <v>1107</v>
      </c>
      <c r="K653" s="54">
        <v>2005</v>
      </c>
      <c r="L653" s="64" t="s">
        <v>222</v>
      </c>
      <c r="M653" s="55" t="s">
        <v>52</v>
      </c>
      <c r="N653" s="56">
        <v>2</v>
      </c>
      <c r="O653" s="57">
        <v>274.5</v>
      </c>
      <c r="P653" s="57" t="str">
        <f>IFERROR( VLOOKUP($G653,Liga16_1!$B:$Q,16,0), "")</f>
        <v/>
      </c>
      <c r="Q653" s="58">
        <f t="shared" si="74"/>
        <v>274.5</v>
      </c>
      <c r="R653" s="59">
        <f>AVERAGE(O653:P653)</f>
        <v>274.5</v>
      </c>
      <c r="S653" s="60" t="s">
        <v>216</v>
      </c>
      <c r="T653" s="61" t="s">
        <v>216</v>
      </c>
      <c r="U653" s="61" t="s">
        <v>216</v>
      </c>
      <c r="V653" s="61" t="s">
        <v>216</v>
      </c>
      <c r="W653" s="61" t="s">
        <v>216</v>
      </c>
      <c r="X653" s="61">
        <v>13</v>
      </c>
      <c r="Y653" s="61" t="s">
        <v>216</v>
      </c>
      <c r="Z653" s="61" t="s">
        <v>216</v>
      </c>
      <c r="AA653" s="61" t="s">
        <v>216</v>
      </c>
      <c r="AB653" s="62" t="s">
        <v>216</v>
      </c>
      <c r="AC653" s="63"/>
      <c r="AD653" s="62" t="s">
        <v>216</v>
      </c>
      <c r="AE653" s="62" t="s">
        <v>216</v>
      </c>
      <c r="AF653" s="67" t="s">
        <v>216</v>
      </c>
      <c r="AG653" s="62" t="s">
        <v>216</v>
      </c>
      <c r="AH653" s="62" t="s">
        <v>216</v>
      </c>
      <c r="AI653" s="62" t="s">
        <v>216</v>
      </c>
      <c r="AJ653" s="62" t="s">
        <v>216</v>
      </c>
      <c r="AK653" s="62" t="s">
        <v>216</v>
      </c>
      <c r="AL653" s="62" t="s">
        <v>216</v>
      </c>
      <c r="AM653" s="62" t="s">
        <v>216</v>
      </c>
      <c r="AN653" s="62" t="s">
        <v>216</v>
      </c>
      <c r="AO653" s="63" t="s">
        <v>216</v>
      </c>
    </row>
    <row r="654" spans="1:41">
      <c r="A654" s="48">
        <f t="shared" si="71"/>
        <v>652</v>
      </c>
      <c r="B654" s="49">
        <v>683</v>
      </c>
      <c r="C654" s="50">
        <f t="shared" si="72"/>
        <v>31</v>
      </c>
      <c r="D654" s="49">
        <f>COUNTIF($L$3:$L654,$L654)</f>
        <v>25</v>
      </c>
      <c r="E654" s="51">
        <v>27</v>
      </c>
      <c r="F654" s="50">
        <f t="shared" si="73"/>
        <v>2</v>
      </c>
      <c r="G654" s="52" t="s">
        <v>421</v>
      </c>
      <c r="H654" s="53" t="s">
        <v>1293</v>
      </c>
      <c r="I654" s="53" t="s">
        <v>1270</v>
      </c>
      <c r="J654" s="53" t="s">
        <v>1122</v>
      </c>
      <c r="K654" s="54">
        <v>2000</v>
      </c>
      <c r="L654" s="64" t="s">
        <v>225</v>
      </c>
      <c r="M654" s="55" t="s">
        <v>55</v>
      </c>
      <c r="N654" s="56">
        <v>2</v>
      </c>
      <c r="O654" s="57"/>
      <c r="P654" s="57" t="str">
        <f>IFERROR( VLOOKUP($G654,Liga16_1!$B:$Q,16,0), "")</f>
        <v/>
      </c>
      <c r="Q654" s="58">
        <f t="shared" ca="1" si="74"/>
        <v>274</v>
      </c>
      <c r="R654" s="59">
        <v>250</v>
      </c>
      <c r="S654" s="60" t="s">
        <v>216</v>
      </c>
      <c r="T654" s="61" t="s">
        <v>216</v>
      </c>
      <c r="U654" s="61" t="s">
        <v>216</v>
      </c>
      <c r="V654" s="61" t="s">
        <v>216</v>
      </c>
      <c r="W654" s="61" t="s">
        <v>216</v>
      </c>
      <c r="X654" s="61"/>
      <c r="Y654" s="61"/>
      <c r="Z654" s="61"/>
      <c r="AA654" s="61"/>
      <c r="AB654" s="62">
        <v>24</v>
      </c>
      <c r="AC654" s="63"/>
      <c r="AD654" s="62" t="str">
        <f ca="1" xml:space="preserve"> IF(AND(
IFERROR( COUNTIF(  INDIRECT(CONCATENATE("[CampeonatosGallegos_2017.xlsx]",AD$2,"M","!$S:$S")),  $G654), 0)=0,
IFERROR( COUNTIF(  INDIRECT(CONCATENATE("[CampeonatosGallegos_2017.xlsx]",AD$2,"M","!$V:$V")),  $G654), 0)=0,
IFERROR( COUNTIF(  INDIRECT(CONCATENATE("[CampeonatosGallegos_2017.xlsx]",AD$2,"F","!$S:$S")),  $G654), 0)=0,
IFERROR( COUNTIF(  INDIRECT(CONCATENATE("[CampeonatosGallegos_2017.xlsx]",AD$2,"F","!$V:$V")),  $G654), 0)=0
), "",
IFERROR( HLOOKUP(CONCATENATE(AD$2,"F"),#REF!,ROW($G654)-1,0),0) +
IFERROR( HLOOKUP(CONCATENATE(AD$2,"F_FF"),#REF!,ROW($G654)-1,0),0) +
IFERROR( HLOOKUP(CONCATENATE(AD$2,"M"),#REF!,ROW($G654)-1,0),0) +
IFERROR( HLOOKUP(CONCATENATE(AD$2,"M_FF"),#REF!,ROW($G654)-1,0),0)
+25)</f>
        <v/>
      </c>
      <c r="AE654" s="62" t="str">
        <f ca="1" xml:space="preserve"> IF(AND(
IFERROR( COUNTIF(  INDIRECT(CONCATENATE("[CampeonatosGallegos_2017.xlsx]",AE$2,"M","!$S:$S")),  $G654), 0)=0,
IFERROR( COUNTIF(  INDIRECT(CONCATENATE("[CampeonatosGallegos_2017.xlsx]",AE$2,"M","!$V:$V")),  $G654), 0)=0,
IFERROR( COUNTIF(  INDIRECT(CONCATENATE("[CampeonatosGallegos_2017.xlsx]",AE$2,"F","!$S:$S")),  $G654), 0)=0,
IFERROR( COUNTIF(  INDIRECT(CONCATENATE("[CampeonatosGallegos_2017.xlsx]",AE$2,"F","!$V:$V")),  $G654), 0)=0
), "",
IFERROR( HLOOKUP(CONCATENATE(AE$2,"F"),#REF!,ROW($G654)-1,0),0) +
IFERROR( HLOOKUP(CONCATENATE(AE$2,"F_FF"),#REF!,ROW($G654)-1,0),0) +
IFERROR( HLOOKUP(CONCATENATE(AE$2,"M"),#REF!,ROW($G654)-1,0),0) +
IFERROR( HLOOKUP(CONCATENATE(AE$2,"M_FF"),#REF!,ROW($G654)-1,0),0)
+25)</f>
        <v/>
      </c>
      <c r="AF654" s="67" t="str">
        <f ca="1" xml:space="preserve"> IF(AND(
IFERROR( COUNTIF(  INDIRECT(CONCATENATE("[CampeonatosGallegos_2017.xlsx]",AF$2,"M","!$S:$S")),  $G654), 0)=0,
IFERROR( COUNTIF(  INDIRECT(CONCATENATE("[CampeonatosGallegos_2017.xlsx]",AF$2,"M","!$V:$V")),  $G654), 0)=0,
IFERROR( COUNTIF(  INDIRECT(CONCATENATE("[CampeonatosGallegos_2017.xlsx]",AF$2,"F","!$S:$S")),  $G654), 0)=0,
IFERROR( COUNTIF(  INDIRECT(CONCATENATE("[CampeonatosGallegos_2017.xlsx]",AF$2,"F","!$V:$V")),  $G654), 0)=0
), "",
IFERROR( HLOOKUP(CONCATENATE(AF$2,"F"),#REF!,ROW($G654)-1,0),0) +
IFERROR( HLOOKUP(CONCATENATE(AF$2,"F_FF"),#REF!,ROW($G654)-1,0),0) +
IFERROR( HLOOKUP(CONCATENATE(AF$2,"M"),#REF!,ROW($G654)-1,0),0) +
IFERROR( HLOOKUP(CONCATENATE(AF$2,"M_FF"),#REF!,ROW($G654)-1,0),0)
+25)</f>
        <v/>
      </c>
      <c r="AG654" s="62" t="str">
        <f ca="1" xml:space="preserve"> IF(AND(
IFERROR( COUNTIF(  INDIRECT(CONCATENATE("[CampeonatosGallegos_2017.xlsx]",AG$2,"M","!$S:$S")),  $G654), 0)=0,
IFERROR( COUNTIF(  INDIRECT(CONCATENATE("[CampeonatosGallegos_2017.xlsx]",AG$2,"M","!$V:$V")),  $G654), 0)=0,
IFERROR( COUNTIF(  INDIRECT(CONCATENATE("[CampeonatosGallegos_2017.xlsx]",AG$2,"F","!$S:$S")),  $G654), 0)=0,
IFERROR( COUNTIF(  INDIRECT(CONCATENATE("[CampeonatosGallegos_2017.xlsx]",AG$2,"F","!$V:$V")),  $G654), 0)=0
), "",
IFERROR( HLOOKUP(CONCATENATE(AG$2,"F"),#REF!,ROW($G654)-1,0),0) +
IFERROR( HLOOKUP(CONCATENATE(AG$2,"F_FF"),#REF!,ROW($G654)-1,0),0) +
IFERROR( HLOOKUP(CONCATENATE(AG$2,"M"),#REF!,ROW($G654)-1,0),0) +
IFERROR( HLOOKUP(CONCATENATE(AG$2,"M_FF"),#REF!,ROW($G654)-1,0),0)
+25)</f>
        <v/>
      </c>
      <c r="AH654" s="62" t="str">
        <f ca="1" xml:space="preserve"> IF(AND(
IFERROR( COUNTIF(  INDIRECT(CONCATENATE("[CampeonatosGallegos_2017.xlsx]",AH$2,"M","!$S:$S")),  $G654), 0)=0,
IFERROR( COUNTIF(  INDIRECT(CONCATENATE("[CampeonatosGallegos_2017.xlsx]",AH$2,"M","!$V:$V")),  $G654), 0)=0,
IFERROR( COUNTIF(  INDIRECT(CONCATENATE("[CampeonatosGallegos_2017.xlsx]",AH$2,"F","!$S:$S")),  $G654), 0)=0,
IFERROR( COUNTIF(  INDIRECT(CONCATENATE("[CampeonatosGallegos_2017.xlsx]",AH$2,"F","!$V:$V")),  $G654), 0)=0
), "",
IFERROR( HLOOKUP(CONCATENATE(AH$2,"F"),#REF!,ROW($G654)-1,0),0) +
IFERROR( HLOOKUP(CONCATENATE(AH$2,"F_FF"),#REF!,ROW($G654)-1,0),0) +
IFERROR( HLOOKUP(CONCATENATE(AH$2,"M"),#REF!,ROW($G654)-1,0),0) +
IFERROR( HLOOKUP(CONCATENATE(AH$2,"M_FF"),#REF!,ROW($G654)-1,0),0)
+25)</f>
        <v/>
      </c>
      <c r="AI654" s="62" t="str">
        <f ca="1" xml:space="preserve"> IF(AND(
IFERROR( COUNTIF(  INDIRECT(CONCATENATE("[CampeonatosGallegos_2017.xlsx]",AI$2,"M","!$S:$S")),  $G654), 0)=0,
IFERROR( COUNTIF(  INDIRECT(CONCATENATE("[CampeonatosGallegos_2017.xlsx]",AI$2,"M","!$V:$V")),  $G654), 0)=0,
IFERROR( COUNTIF(  INDIRECT(CONCATENATE("[CampeonatosGallegos_2017.xlsx]",AI$2,"F","!$S:$S")),  $G654), 0)=0,
IFERROR( COUNTIF(  INDIRECT(CONCATENATE("[CampeonatosGallegos_2017.xlsx]",AI$2,"F","!$V:$V")),  $G654), 0)=0
), "",
IFERROR( HLOOKUP(CONCATENATE(AI$2,"F"),#REF!,ROW($G654)-1,0),0) +
IFERROR( HLOOKUP(CONCATENATE(AI$2,"F_FF"),#REF!,ROW($G654)-1,0),0) +
IFERROR( HLOOKUP(CONCATENATE(AI$2,"M"),#REF!,ROW($G654)-1,0),0) +
IFERROR( HLOOKUP(CONCATENATE(AI$2,"M_FF"),#REF!,ROW($G654)-1,0),0)
+25)</f>
        <v/>
      </c>
      <c r="AJ654" s="62" t="str">
        <f ca="1" xml:space="preserve"> IF(AND(
IFERROR( COUNTIF(  INDIRECT(CONCATENATE("[CampeonatosGallegos_2017.xlsx]",AJ$2,"M","!$S:$S")),  $G654), 0)=0,
IFERROR( COUNTIF(  INDIRECT(CONCATENATE("[CampeonatosGallegos_2017.xlsx]",AJ$2,"M","!$V:$V")),  $G654), 0)=0,
IFERROR( COUNTIF(  INDIRECT(CONCATENATE("[CampeonatosGallegos_2017.xlsx]",AJ$2,"F","!$S:$S")),  $G654), 0)=0,
IFERROR( COUNTIF(  INDIRECT(CONCATENATE("[CampeonatosGallegos_2017.xlsx]",AJ$2,"F","!$V:$V")),  $G654), 0)=0
), "",
IFERROR( HLOOKUP(CONCATENATE(AJ$2,"F"),#REF!,ROW($G654)-1,0),0) +
IFERROR( HLOOKUP(CONCATENATE(AJ$2,"F_FF"),#REF!,ROW($G654)-1,0),0) +
IFERROR( HLOOKUP(CONCATENATE(AJ$2,"M"),#REF!,ROW($G654)-1,0),0) +
IFERROR( HLOOKUP(CONCATENATE(AJ$2,"M_FF"),#REF!,ROW($G654)-1,0),0)
+25)</f>
        <v/>
      </c>
      <c r="AK654" s="62" t="str">
        <f ca="1" xml:space="preserve"> IF(AND(
IFERROR( COUNTIF(  INDIRECT(CONCATENATE("[CampeonatosGallegos_2017.xlsx]",AK$2,"M","!$S:$S")),  $G654), 0)=0,
IFERROR( COUNTIF(  INDIRECT(CONCATENATE("[CampeonatosGallegos_2017.xlsx]",AK$2,"M","!$V:$V")),  $G654), 0)=0,
IFERROR( COUNTIF(  INDIRECT(CONCATENATE("[CampeonatosGallegos_2017.xlsx]",AK$2,"F","!$S:$S")),  $G654), 0)=0,
IFERROR( COUNTIF(  INDIRECT(CONCATENATE("[CampeonatosGallegos_2017.xlsx]",AK$2,"F","!$V:$V")),  $G654), 0)=0
), "",
IFERROR( HLOOKUP(CONCATENATE(AK$2,"F"),#REF!,ROW($G654)-1,0),0) +
IFERROR( HLOOKUP(CONCATENATE(AK$2,"F_FF"),#REF!,ROW($G654)-1,0),0) +
IFERROR( HLOOKUP(CONCATENATE(AK$2,"M"),#REF!,ROW($G654)-1,0),0) +
IFERROR( HLOOKUP(CONCATENATE(AK$2,"M_FF"),#REF!,ROW($G654)-1,0),0)
+25)</f>
        <v/>
      </c>
      <c r="AL654" s="62" t="str">
        <f ca="1" xml:space="preserve"> IF(AND(
IFERROR( COUNTIF(  INDIRECT(CONCATENATE("[CampeonatosGallegos_2017.xlsx]",AL$2,"M","!$S:$S")),  $G654), 0)=0,
IFERROR( COUNTIF(  INDIRECT(CONCATENATE("[CampeonatosGallegos_2017.xlsx]",AL$2,"M","!$V:$V")),  $G654), 0)=0,
IFERROR( COUNTIF(  INDIRECT(CONCATENATE("[CampeonatosGallegos_2017.xlsx]",AL$2,"F","!$S:$S")),  $G654), 0)=0,
IFERROR( COUNTIF(  INDIRECT(CONCATENATE("[CampeonatosGallegos_2017.xlsx]",AL$2,"F","!$V:$V")),  $G654), 0)=0
), "",
IFERROR( HLOOKUP(CONCATENATE(AL$2,"F"),#REF!,ROW($G654)-1,0),0) +
IFERROR( HLOOKUP(CONCATENATE(AL$2,"F_FF"),#REF!,ROW($G654)-1,0),0) +
IFERROR( HLOOKUP(CONCATENATE(AL$2,"M"),#REF!,ROW($G654)-1,0),0) +
IFERROR( HLOOKUP(CONCATENATE(AL$2,"M_FF"),#REF!,ROW($G654)-1,0),0)
+25)</f>
        <v/>
      </c>
      <c r="AM654" s="62" t="str">
        <f ca="1" xml:space="preserve"> IF(AND(
IFERROR( COUNTIF(  INDIRECT(CONCATENATE("[CampeonatosGallegos_2017.xlsx]",AM$2,"M","!$S:$S")),  $G654), 0)=0,
IFERROR( COUNTIF(  INDIRECT(CONCATENATE("[CampeonatosGallegos_2017.xlsx]",AM$2,"M","!$V:$V")),  $G654), 0)=0,
IFERROR( COUNTIF(  INDIRECT(CONCATENATE("[CampeonatosGallegos_2017.xlsx]",AM$2,"F","!$S:$S")),  $G654), 0)=0,
IFERROR( COUNTIF(  INDIRECT(CONCATENATE("[CampeonatosGallegos_2017.xlsx]",AM$2,"F","!$V:$V")),  $G654), 0)=0
), "",
IFERROR( HLOOKUP(CONCATENATE(AM$2,"F"),#REF!,ROW($G654)-1,0),0) +
IFERROR( HLOOKUP(CONCATENATE(AM$2,"F_FF"),#REF!,ROW($G654)-1,0),0) +
IFERROR( HLOOKUP(CONCATENATE(AM$2,"M"),#REF!,ROW($G654)-1,0),0) +
IFERROR( HLOOKUP(CONCATENATE(AM$2,"M_FF"),#REF!,ROW($G654)-1,0),0)
+25)</f>
        <v/>
      </c>
      <c r="AN654" s="62" t="str">
        <f ca="1" xml:space="preserve"> IF(AND(
IFERROR( COUNTIF(  INDIRECT(CONCATENATE("[CampeonatosGallegos_2017.xlsx]",AN$2,"M","!$S:$S")),  $G654), 0)=0,
IFERROR( COUNTIF(  INDIRECT(CONCATENATE("[CampeonatosGallegos_2017.xlsx]",AN$2,"M","!$V:$V")),  $G654), 0)=0,
IFERROR( COUNTIF(  INDIRECT(CONCATENATE("[CampeonatosGallegos_2017.xlsx]",AN$2,"F","!$S:$S")),  $G654), 0)=0,
IFERROR( COUNTIF(  INDIRECT(CONCATENATE("[CampeonatosGallegos_2017.xlsx]",AN$2,"F","!$V:$V")),  $G654), 0)=0
), "",
IFERROR( HLOOKUP(CONCATENATE(AN$2,"F"),#REF!,ROW($G654)-1,0),0) +
IFERROR( HLOOKUP(CONCATENATE(AN$2,"F_FF"),#REF!,ROW($G654)-1,0),0) +
IFERROR( HLOOKUP(CONCATENATE(AN$2,"M"),#REF!,ROW($G654)-1,0),0) +
IFERROR( HLOOKUP(CONCATENATE(AN$2,"M_FF"),#REF!,ROW($G654)-1,0),0)
+25)</f>
        <v/>
      </c>
      <c r="AO654" s="63" t="str">
        <f ca="1" xml:space="preserve"> IF(AND(
IFERROR( COUNTIF(  INDIRECT(CONCATENATE("[CampeonatosGallegos_2017.xlsx]",AO$2,"M","!$S:$S")),  $G654), 0)=0,
IFERROR( COUNTIF(  INDIRECT(CONCATENATE("[CampeonatosGallegos_2017.xlsx]",AO$2,"M","!$V:$V")),  $G654), 0)=0,
IFERROR( COUNTIF(  INDIRECT(CONCATENATE("[CampeonatosGallegos_2017.xlsx]",AO$2,"F","!$S:$S")),  $G654), 0)=0,
IFERROR( COUNTIF(  INDIRECT(CONCATENATE("[CampeonatosGallegos_2017.xlsx]",AO$2,"F","!$V:$V")),  $G654), 0)=0
), "",
IFERROR( HLOOKUP(CONCATENATE(AO$2,"F"),#REF!,ROW($G654)-1,0),0) +
IFERROR( HLOOKUP(CONCATENATE(AO$2,"F_FF"),#REF!,ROW($G654)-1,0),0) +
IFERROR( HLOOKUP(CONCATENATE(AO$2,"M"),#REF!,ROW($G654)-1,0),0) +
IFERROR( HLOOKUP(CONCATENATE(AO$2,"M_FF"),#REF!,ROW($G654)-1,0),0)
+25)</f>
        <v/>
      </c>
    </row>
    <row r="655" spans="1:41">
      <c r="A655" s="48">
        <f t="shared" si="71"/>
        <v>653</v>
      </c>
      <c r="B655" s="49">
        <v>650</v>
      </c>
      <c r="C655" s="50">
        <f t="shared" si="72"/>
        <v>-3</v>
      </c>
      <c r="D655" s="49">
        <f>COUNTIF($L$3:$L655,$L655)</f>
        <v>54</v>
      </c>
      <c r="E655" s="51">
        <v>54</v>
      </c>
      <c r="F655" s="50" t="str">
        <f t="shared" si="73"/>
        <v>=</v>
      </c>
      <c r="G655" s="52">
        <v>27872</v>
      </c>
      <c r="H655" s="53" t="s">
        <v>841</v>
      </c>
      <c r="I655" s="53" t="s">
        <v>1168</v>
      </c>
      <c r="J655" s="53" t="s">
        <v>1107</v>
      </c>
      <c r="K655" s="54">
        <v>2003</v>
      </c>
      <c r="L655" s="64" t="s">
        <v>224</v>
      </c>
      <c r="M655" s="55" t="s">
        <v>52</v>
      </c>
      <c r="N655" s="56">
        <v>2</v>
      </c>
      <c r="O655" s="57"/>
      <c r="P655" s="57">
        <f>IFERROR( VLOOKUP($G655,Liga16_1!$B:$Q,16,0), "")</f>
        <v>274</v>
      </c>
      <c r="Q655" s="58">
        <f t="shared" si="74"/>
        <v>274</v>
      </c>
      <c r="R655" s="59">
        <f t="shared" ref="R655:R670" si="75">AVERAGE(O655:P655)</f>
        <v>274</v>
      </c>
      <c r="S655" s="60" t="s">
        <v>216</v>
      </c>
      <c r="T655" s="61" t="s">
        <v>216</v>
      </c>
      <c r="U655" s="61" t="s">
        <v>216</v>
      </c>
      <c r="V655" s="61" t="s">
        <v>216</v>
      </c>
      <c r="W655" s="61" t="s">
        <v>216</v>
      </c>
      <c r="X655" s="61"/>
      <c r="Y655" s="61"/>
      <c r="Z655" s="61"/>
      <c r="AA655" s="61"/>
      <c r="AB655" s="62" t="s">
        <v>216</v>
      </c>
      <c r="AC655" s="63"/>
      <c r="AD655" s="62" t="s">
        <v>216</v>
      </c>
      <c r="AE655" s="62" t="s">
        <v>216</v>
      </c>
      <c r="AF655" s="67" t="s">
        <v>216</v>
      </c>
      <c r="AG655" s="62" t="s">
        <v>216</v>
      </c>
      <c r="AH655" s="62" t="s">
        <v>216</v>
      </c>
      <c r="AI655" s="62" t="s">
        <v>216</v>
      </c>
      <c r="AJ655" s="62" t="s">
        <v>216</v>
      </c>
      <c r="AK655" s="62" t="s">
        <v>216</v>
      </c>
      <c r="AL655" s="62" t="s">
        <v>216</v>
      </c>
      <c r="AM655" s="62" t="s">
        <v>216</v>
      </c>
      <c r="AN655" s="62" t="s">
        <v>216</v>
      </c>
      <c r="AO655" s="63" t="s">
        <v>216</v>
      </c>
    </row>
    <row r="656" spans="1:41">
      <c r="A656" s="48">
        <f t="shared" si="71"/>
        <v>654</v>
      </c>
      <c r="B656" s="49">
        <v>652</v>
      </c>
      <c r="C656" s="50">
        <f t="shared" si="72"/>
        <v>-2</v>
      </c>
      <c r="D656" s="49">
        <f>COUNTIF($L$3:$L656,$L656)</f>
        <v>7</v>
      </c>
      <c r="E656" s="51">
        <v>7</v>
      </c>
      <c r="F656" s="50" t="str">
        <f t="shared" si="73"/>
        <v>=</v>
      </c>
      <c r="G656" s="52" t="s">
        <v>35</v>
      </c>
      <c r="H656" s="53" t="s">
        <v>1294</v>
      </c>
      <c r="I656" s="53" t="s">
        <v>1160</v>
      </c>
      <c r="J656" s="53" t="s">
        <v>1122</v>
      </c>
      <c r="K656" s="54">
        <v>2006</v>
      </c>
      <c r="L656" s="64" t="s">
        <v>219</v>
      </c>
      <c r="M656" s="55" t="s">
        <v>55</v>
      </c>
      <c r="N656" s="56">
        <v>2</v>
      </c>
      <c r="O656" s="57">
        <v>272</v>
      </c>
      <c r="P656" s="57" t="str">
        <f>IFERROR( VLOOKUP($G656,Liga16_1!$B:$Q,16,0), "")</f>
        <v/>
      </c>
      <c r="Q656" s="58">
        <f t="shared" si="74"/>
        <v>272</v>
      </c>
      <c r="R656" s="59">
        <f t="shared" si="75"/>
        <v>272</v>
      </c>
      <c r="S656" s="60" t="s">
        <v>216</v>
      </c>
      <c r="T656" s="61" t="s">
        <v>216</v>
      </c>
      <c r="U656" s="61" t="s">
        <v>216</v>
      </c>
      <c r="V656" s="61" t="s">
        <v>216</v>
      </c>
      <c r="W656" s="61" t="s">
        <v>216</v>
      </c>
      <c r="X656" s="61" t="s">
        <v>216</v>
      </c>
      <c r="Y656" s="61">
        <v>28</v>
      </c>
      <c r="Z656" s="61" t="s">
        <v>216</v>
      </c>
      <c r="AA656" s="61" t="s">
        <v>216</v>
      </c>
      <c r="AB656" s="62" t="s">
        <v>216</v>
      </c>
      <c r="AC656" s="63"/>
      <c r="AD656" s="62" t="s">
        <v>216</v>
      </c>
      <c r="AE656" s="62" t="s">
        <v>216</v>
      </c>
      <c r="AF656" s="67" t="s">
        <v>216</v>
      </c>
      <c r="AG656" s="62" t="s">
        <v>216</v>
      </c>
      <c r="AH656" s="62" t="s">
        <v>216</v>
      </c>
      <c r="AI656" s="62" t="s">
        <v>216</v>
      </c>
      <c r="AJ656" s="62" t="s">
        <v>216</v>
      </c>
      <c r="AK656" s="62" t="s">
        <v>216</v>
      </c>
      <c r="AL656" s="62" t="s">
        <v>216</v>
      </c>
      <c r="AM656" s="62" t="s">
        <v>216</v>
      </c>
      <c r="AN656" s="62" t="s">
        <v>216</v>
      </c>
      <c r="AO656" s="63" t="s">
        <v>216</v>
      </c>
    </row>
    <row r="657" spans="1:41">
      <c r="A657" s="48">
        <f t="shared" si="71"/>
        <v>655</v>
      </c>
      <c r="B657" s="49">
        <v>653</v>
      </c>
      <c r="C657" s="50">
        <f t="shared" si="72"/>
        <v>-2</v>
      </c>
      <c r="D657" s="49">
        <f>COUNTIF($L$3:$L657,$L657)</f>
        <v>55</v>
      </c>
      <c r="E657" s="51">
        <v>55</v>
      </c>
      <c r="F657" s="50" t="str">
        <f t="shared" si="73"/>
        <v>=</v>
      </c>
      <c r="G657" s="52">
        <v>21994</v>
      </c>
      <c r="H657" s="53" t="s">
        <v>490</v>
      </c>
      <c r="I657" s="53" t="s">
        <v>1106</v>
      </c>
      <c r="J657" s="53" t="s">
        <v>1107</v>
      </c>
      <c r="K657" s="54">
        <v>2002</v>
      </c>
      <c r="L657" s="64" t="s">
        <v>224</v>
      </c>
      <c r="M657" s="55" t="s">
        <v>52</v>
      </c>
      <c r="N657" s="56">
        <v>2</v>
      </c>
      <c r="O657" s="57">
        <v>186.5</v>
      </c>
      <c r="P657" s="57">
        <f>IFERROR( VLOOKUP($G657,Liga16_1!$B:$Q,16,0), "")</f>
        <v>303</v>
      </c>
      <c r="Q657" s="58">
        <f t="shared" si="74"/>
        <v>270.75</v>
      </c>
      <c r="R657" s="59">
        <f t="shared" si="75"/>
        <v>244.75</v>
      </c>
      <c r="S657" s="60" t="s">
        <v>216</v>
      </c>
      <c r="T657" s="61" t="s">
        <v>216</v>
      </c>
      <c r="U657" s="61" t="s">
        <v>216</v>
      </c>
      <c r="V657" s="61" t="s">
        <v>216</v>
      </c>
      <c r="W657" s="61" t="s">
        <v>216</v>
      </c>
      <c r="X657" s="61">
        <v>-18</v>
      </c>
      <c r="Y657" s="61">
        <v>20</v>
      </c>
      <c r="Z657" s="61">
        <v>-64</v>
      </c>
      <c r="AA657" s="61" t="s">
        <v>216</v>
      </c>
      <c r="AB657" s="62" t="s">
        <v>216</v>
      </c>
      <c r="AC657" s="63"/>
      <c r="AD657" s="62" t="s">
        <v>216</v>
      </c>
      <c r="AE657" s="62" t="s">
        <v>216</v>
      </c>
      <c r="AF657" s="67" t="s">
        <v>216</v>
      </c>
      <c r="AG657" s="62">
        <v>26</v>
      </c>
      <c r="AH657" s="62" t="s">
        <v>216</v>
      </c>
      <c r="AI657" s="62" t="s">
        <v>216</v>
      </c>
      <c r="AJ657" s="62" t="s">
        <v>216</v>
      </c>
      <c r="AK657" s="62" t="s">
        <v>216</v>
      </c>
      <c r="AL657" s="62" t="s">
        <v>216</v>
      </c>
      <c r="AM657" s="62" t="s">
        <v>216</v>
      </c>
      <c r="AN657" s="62" t="s">
        <v>216</v>
      </c>
      <c r="AO657" s="63" t="s">
        <v>216</v>
      </c>
    </row>
    <row r="658" spans="1:41">
      <c r="A658" s="48">
        <f t="shared" si="71"/>
        <v>656</v>
      </c>
      <c r="B658" s="49">
        <v>646</v>
      </c>
      <c r="C658" s="50">
        <f t="shared" si="72"/>
        <v>-10</v>
      </c>
      <c r="D658" s="49">
        <f>COUNTIF($L$3:$L658,$L658)</f>
        <v>8</v>
      </c>
      <c r="E658" s="51">
        <v>6</v>
      </c>
      <c r="F658" s="50">
        <f t="shared" si="73"/>
        <v>-2</v>
      </c>
      <c r="G658" s="52">
        <v>20531</v>
      </c>
      <c r="H658" s="53" t="s">
        <v>740</v>
      </c>
      <c r="I658" s="53" t="s">
        <v>1119</v>
      </c>
      <c r="J658" s="53" t="s">
        <v>1107</v>
      </c>
      <c r="K658" s="54">
        <v>2006</v>
      </c>
      <c r="L658" s="64" t="s">
        <v>219</v>
      </c>
      <c r="M658" s="55" t="s">
        <v>55</v>
      </c>
      <c r="N658" s="56">
        <v>2</v>
      </c>
      <c r="O658" s="57">
        <v>217</v>
      </c>
      <c r="P658" s="57" t="str">
        <f>IFERROR( VLOOKUP($G658,Liga16_1!$B:$Q,16,0), "")</f>
        <v/>
      </c>
      <c r="Q658" s="58">
        <f t="shared" si="74"/>
        <v>270</v>
      </c>
      <c r="R658" s="59">
        <f t="shared" si="75"/>
        <v>217</v>
      </c>
      <c r="S658" s="60" t="s">
        <v>216</v>
      </c>
      <c r="T658" s="61">
        <v>-27</v>
      </c>
      <c r="U658" s="61" t="s">
        <v>216</v>
      </c>
      <c r="V658" s="61" t="s">
        <v>216</v>
      </c>
      <c r="W658" s="61" t="s">
        <v>216</v>
      </c>
      <c r="X658" s="61" t="s">
        <v>216</v>
      </c>
      <c r="Y658" s="61" t="s">
        <v>216</v>
      </c>
      <c r="Z658" s="61" t="s">
        <v>216</v>
      </c>
      <c r="AA658" s="61" t="s">
        <v>216</v>
      </c>
      <c r="AB658" s="62">
        <v>-6</v>
      </c>
      <c r="AC658" s="63"/>
      <c r="AD658" s="62" t="s">
        <v>216</v>
      </c>
      <c r="AE658" s="62">
        <v>29</v>
      </c>
      <c r="AF658" s="67">
        <v>30</v>
      </c>
      <c r="AG658" s="62" t="s">
        <v>216</v>
      </c>
      <c r="AH658" s="62" t="s">
        <v>216</v>
      </c>
      <c r="AI658" s="62" t="s">
        <v>216</v>
      </c>
      <c r="AJ658" s="62" t="s">
        <v>216</v>
      </c>
      <c r="AK658" s="62" t="s">
        <v>216</v>
      </c>
      <c r="AL658" s="62" t="s">
        <v>216</v>
      </c>
      <c r="AM658" s="62" t="s">
        <v>216</v>
      </c>
      <c r="AN658" s="62" t="s">
        <v>216</v>
      </c>
      <c r="AO658" s="63" t="s">
        <v>216</v>
      </c>
    </row>
    <row r="659" spans="1:41">
      <c r="A659" s="48">
        <f t="shared" si="71"/>
        <v>657</v>
      </c>
      <c r="B659" s="49">
        <v>657</v>
      </c>
      <c r="C659" s="50" t="str">
        <f t="shared" si="72"/>
        <v>=</v>
      </c>
      <c r="D659" s="49">
        <f>COUNTIF($L$3:$L659,$L659)</f>
        <v>7</v>
      </c>
      <c r="E659" s="51">
        <v>7</v>
      </c>
      <c r="F659" s="50" t="str">
        <f t="shared" si="73"/>
        <v>=</v>
      </c>
      <c r="G659" s="52">
        <v>23083</v>
      </c>
      <c r="H659" s="53" t="s">
        <v>882</v>
      </c>
      <c r="I659" s="53" t="s">
        <v>1201</v>
      </c>
      <c r="J659" s="53" t="s">
        <v>1107</v>
      </c>
      <c r="K659" s="54">
        <v>2005</v>
      </c>
      <c r="L659" s="64" t="s">
        <v>221</v>
      </c>
      <c r="M659" s="55" t="s">
        <v>55</v>
      </c>
      <c r="N659" s="56">
        <v>2</v>
      </c>
      <c r="O659" s="57">
        <v>261</v>
      </c>
      <c r="P659" s="57" t="str">
        <f>IFERROR( VLOOKUP($G659,Liga16_1!$B:$Q,16,0), "")</f>
        <v/>
      </c>
      <c r="Q659" s="58">
        <f t="shared" si="74"/>
        <v>268</v>
      </c>
      <c r="R659" s="59">
        <f t="shared" si="75"/>
        <v>261</v>
      </c>
      <c r="S659" s="60" t="s">
        <v>216</v>
      </c>
      <c r="T659" s="61" t="s">
        <v>216</v>
      </c>
      <c r="U659" s="61">
        <v>-12</v>
      </c>
      <c r="V659" s="61" t="s">
        <v>216</v>
      </c>
      <c r="W659" s="61" t="s">
        <v>216</v>
      </c>
      <c r="X659" s="61" t="s">
        <v>216</v>
      </c>
      <c r="Y659" s="61" t="s">
        <v>216</v>
      </c>
      <c r="Z659" s="61" t="s">
        <v>216</v>
      </c>
      <c r="AA659" s="61">
        <v>10</v>
      </c>
      <c r="AB659" s="62">
        <v>0</v>
      </c>
      <c r="AC659" s="63"/>
      <c r="AD659" s="62" t="s">
        <v>216</v>
      </c>
      <c r="AE659" s="62" t="s">
        <v>216</v>
      </c>
      <c r="AF659" s="67">
        <v>7</v>
      </c>
      <c r="AG659" s="62" t="s">
        <v>216</v>
      </c>
      <c r="AH659" s="62" t="s">
        <v>216</v>
      </c>
      <c r="AI659" s="62" t="s">
        <v>216</v>
      </c>
      <c r="AJ659" s="62" t="s">
        <v>216</v>
      </c>
      <c r="AK659" s="62" t="s">
        <v>216</v>
      </c>
      <c r="AL659" s="62" t="s">
        <v>216</v>
      </c>
      <c r="AM659" s="62" t="s">
        <v>216</v>
      </c>
      <c r="AN659" s="62" t="s">
        <v>216</v>
      </c>
      <c r="AO659" s="63" t="s">
        <v>216</v>
      </c>
    </row>
    <row r="660" spans="1:41">
      <c r="A660" s="48">
        <f t="shared" si="71"/>
        <v>658</v>
      </c>
      <c r="B660" s="49">
        <v>658</v>
      </c>
      <c r="C660" s="50" t="str">
        <f t="shared" si="72"/>
        <v>=</v>
      </c>
      <c r="D660" s="49">
        <f>COUNTIF($L$3:$L660,$L660)</f>
        <v>2</v>
      </c>
      <c r="E660" s="51">
        <v>2</v>
      </c>
      <c r="F660" s="50" t="str">
        <f t="shared" si="73"/>
        <v>=</v>
      </c>
      <c r="G660" s="52">
        <v>20942</v>
      </c>
      <c r="H660" s="53" t="s">
        <v>1295</v>
      </c>
      <c r="I660" s="53" t="s">
        <v>1112</v>
      </c>
      <c r="J660" s="53" t="s">
        <v>1107</v>
      </c>
      <c r="K660" s="54">
        <v>2008</v>
      </c>
      <c r="L660" s="64" t="s">
        <v>218</v>
      </c>
      <c r="M660" s="55" t="s">
        <v>52</v>
      </c>
      <c r="N660" s="56">
        <v>2</v>
      </c>
      <c r="O660" s="57">
        <v>192</v>
      </c>
      <c r="P660" s="57" t="str">
        <f>IFERROR( VLOOKUP($G660,Liga16_1!$B:$Q,16,0), "")</f>
        <v/>
      </c>
      <c r="Q660" s="58">
        <f t="shared" si="74"/>
        <v>268</v>
      </c>
      <c r="R660" s="59">
        <f t="shared" si="75"/>
        <v>192</v>
      </c>
      <c r="S660" s="60" t="s">
        <v>216</v>
      </c>
      <c r="T660" s="61">
        <v>-30</v>
      </c>
      <c r="U660" s="61" t="s">
        <v>216</v>
      </c>
      <c r="V660" s="61">
        <v>-9</v>
      </c>
      <c r="W660" s="61" t="s">
        <v>216</v>
      </c>
      <c r="X660" s="61">
        <v>-29</v>
      </c>
      <c r="Y660" s="61">
        <v>-1</v>
      </c>
      <c r="Z660" s="61">
        <v>1</v>
      </c>
      <c r="AA660" s="61" t="s">
        <v>216</v>
      </c>
      <c r="AB660" s="62" t="s">
        <v>216</v>
      </c>
      <c r="AC660" s="63"/>
      <c r="AD660" s="62">
        <v>23</v>
      </c>
      <c r="AE660" s="62">
        <v>27</v>
      </c>
      <c r="AF660" s="67">
        <v>26</v>
      </c>
      <c r="AG660" s="62" t="s">
        <v>216</v>
      </c>
      <c r="AH660" s="62" t="s">
        <v>216</v>
      </c>
      <c r="AI660" s="62" t="s">
        <v>216</v>
      </c>
      <c r="AJ660" s="62" t="s">
        <v>216</v>
      </c>
      <c r="AK660" s="62" t="s">
        <v>216</v>
      </c>
      <c r="AL660" s="62" t="s">
        <v>216</v>
      </c>
      <c r="AM660" s="62" t="s">
        <v>216</v>
      </c>
      <c r="AN660" s="62" t="s">
        <v>216</v>
      </c>
      <c r="AO660" s="63" t="s">
        <v>216</v>
      </c>
    </row>
    <row r="661" spans="1:41">
      <c r="A661" s="48">
        <f t="shared" si="71"/>
        <v>659</v>
      </c>
      <c r="B661" s="49">
        <v>659</v>
      </c>
      <c r="C661" s="50" t="str">
        <f t="shared" si="72"/>
        <v>=</v>
      </c>
      <c r="D661" s="49">
        <f>COUNTIF($L$3:$L661,$L661)</f>
        <v>32</v>
      </c>
      <c r="E661" s="51">
        <v>32</v>
      </c>
      <c r="F661" s="50" t="str">
        <f t="shared" si="73"/>
        <v>=</v>
      </c>
      <c r="G661" s="52">
        <v>22448</v>
      </c>
      <c r="H661" s="53" t="s">
        <v>972</v>
      </c>
      <c r="I661" s="53" t="s">
        <v>1123</v>
      </c>
      <c r="J661" s="53" t="s">
        <v>1107</v>
      </c>
      <c r="K661" s="54">
        <v>2005</v>
      </c>
      <c r="L661" s="64" t="s">
        <v>222</v>
      </c>
      <c r="M661" s="55" t="s">
        <v>52</v>
      </c>
      <c r="N661" s="56">
        <v>2</v>
      </c>
      <c r="O661" s="57">
        <v>164</v>
      </c>
      <c r="P661" s="57">
        <f>IFERROR( VLOOKUP($G661,Liga16_1!$B:$Q,16,0), "")</f>
        <v>371</v>
      </c>
      <c r="Q661" s="58">
        <f t="shared" si="74"/>
        <v>267.5</v>
      </c>
      <c r="R661" s="59">
        <f t="shared" si="75"/>
        <v>267.5</v>
      </c>
      <c r="S661" s="60" t="s">
        <v>216</v>
      </c>
      <c r="T661" s="61" t="s">
        <v>216</v>
      </c>
      <c r="U661" s="61">
        <v>-8</v>
      </c>
      <c r="V661" s="61" t="s">
        <v>216</v>
      </c>
      <c r="W661" s="61" t="s">
        <v>216</v>
      </c>
      <c r="X661" s="61" t="s">
        <v>216</v>
      </c>
      <c r="Y661" s="61" t="s">
        <v>216</v>
      </c>
      <c r="Z661" s="61" t="s">
        <v>216</v>
      </c>
      <c r="AA661" s="61" t="s">
        <v>216</v>
      </c>
      <c r="AB661" s="62" t="s">
        <v>216</v>
      </c>
      <c r="AC661" s="63"/>
      <c r="AD661" s="62" t="s">
        <v>216</v>
      </c>
      <c r="AE661" s="62" t="s">
        <v>216</v>
      </c>
      <c r="AF661" s="67" t="s">
        <v>216</v>
      </c>
      <c r="AG661" s="62" t="s">
        <v>216</v>
      </c>
      <c r="AH661" s="62" t="s">
        <v>216</v>
      </c>
      <c r="AI661" s="62" t="s">
        <v>216</v>
      </c>
      <c r="AJ661" s="62" t="s">
        <v>216</v>
      </c>
      <c r="AK661" s="62" t="s">
        <v>216</v>
      </c>
      <c r="AL661" s="62" t="s">
        <v>216</v>
      </c>
      <c r="AM661" s="62" t="s">
        <v>216</v>
      </c>
      <c r="AN661" s="62" t="s">
        <v>216</v>
      </c>
      <c r="AO661" s="63" t="s">
        <v>216</v>
      </c>
    </row>
    <row r="662" spans="1:41">
      <c r="A662" s="48">
        <f t="shared" si="71"/>
        <v>660</v>
      </c>
      <c r="B662" s="49">
        <v>660</v>
      </c>
      <c r="C662" s="50" t="str">
        <f t="shared" si="72"/>
        <v>=</v>
      </c>
      <c r="D662" s="49">
        <f>COUNTIF($L$3:$L662,$L662)</f>
        <v>104</v>
      </c>
      <c r="E662" s="51">
        <v>104</v>
      </c>
      <c r="F662" s="50" t="str">
        <f t="shared" si="73"/>
        <v>=</v>
      </c>
      <c r="G662" s="52">
        <v>50142</v>
      </c>
      <c r="H662" s="53" t="s">
        <v>592</v>
      </c>
      <c r="I662" s="53" t="s">
        <v>1186</v>
      </c>
      <c r="J662" s="53" t="s">
        <v>1107</v>
      </c>
      <c r="K662" s="54">
        <v>1992</v>
      </c>
      <c r="L662" s="64" t="s">
        <v>230</v>
      </c>
      <c r="M662" s="55" t="s">
        <v>52</v>
      </c>
      <c r="N662" s="56">
        <v>2</v>
      </c>
      <c r="O662" s="57">
        <v>267</v>
      </c>
      <c r="P662" s="57" t="str">
        <f>IFERROR( VLOOKUP($G662,Liga16_1!$B:$Q,16,0), "")</f>
        <v/>
      </c>
      <c r="Q662" s="58">
        <f t="shared" si="74"/>
        <v>267</v>
      </c>
      <c r="R662" s="59">
        <f t="shared" si="75"/>
        <v>267</v>
      </c>
      <c r="S662" s="60" t="s">
        <v>216</v>
      </c>
      <c r="T662" s="61" t="s">
        <v>216</v>
      </c>
      <c r="U662" s="61" t="s">
        <v>216</v>
      </c>
      <c r="V662" s="61" t="s">
        <v>216</v>
      </c>
      <c r="W662" s="61" t="s">
        <v>216</v>
      </c>
      <c r="X662" s="61" t="s">
        <v>216</v>
      </c>
      <c r="Y662" s="61" t="s">
        <v>216</v>
      </c>
      <c r="Z662" s="61" t="s">
        <v>216</v>
      </c>
      <c r="AA662" s="61" t="s">
        <v>216</v>
      </c>
      <c r="AB662" s="62" t="s">
        <v>216</v>
      </c>
      <c r="AC662" s="63"/>
      <c r="AD662" s="62" t="s">
        <v>216</v>
      </c>
      <c r="AE662" s="62" t="s">
        <v>216</v>
      </c>
      <c r="AF662" s="67" t="s">
        <v>216</v>
      </c>
      <c r="AG662" s="62" t="s">
        <v>216</v>
      </c>
      <c r="AH662" s="62" t="s">
        <v>216</v>
      </c>
      <c r="AI662" s="62" t="s">
        <v>216</v>
      </c>
      <c r="AJ662" s="62" t="s">
        <v>216</v>
      </c>
      <c r="AK662" s="62" t="s">
        <v>216</v>
      </c>
      <c r="AL662" s="62" t="s">
        <v>216</v>
      </c>
      <c r="AM662" s="62" t="s">
        <v>216</v>
      </c>
      <c r="AN662" s="62" t="s">
        <v>216</v>
      </c>
      <c r="AO662" s="63" t="s">
        <v>216</v>
      </c>
    </row>
    <row r="663" spans="1:41">
      <c r="A663" s="48">
        <f t="shared" si="71"/>
        <v>661</v>
      </c>
      <c r="B663" s="49">
        <v>661</v>
      </c>
      <c r="C663" s="50" t="str">
        <f t="shared" si="72"/>
        <v>=</v>
      </c>
      <c r="D663" s="49">
        <f>COUNTIF($L$3:$L663,$L663)</f>
        <v>70</v>
      </c>
      <c r="E663" s="51">
        <v>70</v>
      </c>
      <c r="F663" s="50" t="str">
        <f t="shared" si="73"/>
        <v>=</v>
      </c>
      <c r="G663" s="52">
        <v>50007</v>
      </c>
      <c r="H663" s="53" t="s">
        <v>647</v>
      </c>
      <c r="I663" s="53" t="s">
        <v>1191</v>
      </c>
      <c r="J663" s="53" t="s">
        <v>1107</v>
      </c>
      <c r="K663" s="54">
        <v>1999</v>
      </c>
      <c r="L663" s="64" t="s">
        <v>226</v>
      </c>
      <c r="M663" s="55" t="s">
        <v>52</v>
      </c>
      <c r="N663" s="56">
        <v>2</v>
      </c>
      <c r="O663" s="57"/>
      <c r="P663" s="57">
        <f>IFERROR( VLOOKUP($G663,Liga16_1!$B:$Q,16,0), "")</f>
        <v>267</v>
      </c>
      <c r="Q663" s="58">
        <f t="shared" si="74"/>
        <v>267</v>
      </c>
      <c r="R663" s="59">
        <f t="shared" si="75"/>
        <v>267</v>
      </c>
      <c r="S663" s="60" t="s">
        <v>216</v>
      </c>
      <c r="T663" s="61" t="s">
        <v>216</v>
      </c>
      <c r="U663" s="61" t="s">
        <v>216</v>
      </c>
      <c r="V663" s="61" t="s">
        <v>216</v>
      </c>
      <c r="W663" s="61" t="s">
        <v>216</v>
      </c>
      <c r="X663" s="61"/>
      <c r="Y663" s="61"/>
      <c r="Z663" s="61"/>
      <c r="AA663" s="61"/>
      <c r="AB663" s="62" t="s">
        <v>216</v>
      </c>
      <c r="AC663" s="63"/>
      <c r="AD663" s="62" t="s">
        <v>216</v>
      </c>
      <c r="AE663" s="62" t="s">
        <v>216</v>
      </c>
      <c r="AF663" s="67" t="s">
        <v>216</v>
      </c>
      <c r="AG663" s="62" t="s">
        <v>216</v>
      </c>
      <c r="AH663" s="62" t="s">
        <v>216</v>
      </c>
      <c r="AI663" s="62" t="s">
        <v>216</v>
      </c>
      <c r="AJ663" s="62" t="s">
        <v>216</v>
      </c>
      <c r="AK663" s="62" t="s">
        <v>216</v>
      </c>
      <c r="AL663" s="62" t="s">
        <v>216</v>
      </c>
      <c r="AM663" s="62" t="s">
        <v>216</v>
      </c>
      <c r="AN663" s="62" t="s">
        <v>216</v>
      </c>
      <c r="AO663" s="63" t="s">
        <v>216</v>
      </c>
    </row>
    <row r="664" spans="1:41">
      <c r="A664" s="48">
        <f t="shared" si="71"/>
        <v>662</v>
      </c>
      <c r="B664" s="49">
        <v>662</v>
      </c>
      <c r="C664" s="50" t="str">
        <f t="shared" si="72"/>
        <v>=</v>
      </c>
      <c r="D664" s="49">
        <f>COUNTIF($L$3:$L664,$L664)</f>
        <v>10</v>
      </c>
      <c r="E664" s="51">
        <v>10</v>
      </c>
      <c r="F664" s="50" t="str">
        <f t="shared" si="73"/>
        <v>=</v>
      </c>
      <c r="G664" s="52">
        <v>22535</v>
      </c>
      <c r="H664" s="53" t="s">
        <v>492</v>
      </c>
      <c r="I664" s="53" t="s">
        <v>1106</v>
      </c>
      <c r="J664" s="53" t="s">
        <v>1107</v>
      </c>
      <c r="K664" s="54">
        <v>1963</v>
      </c>
      <c r="L664" s="64" t="s">
        <v>233</v>
      </c>
      <c r="M664" s="55" t="s">
        <v>55</v>
      </c>
      <c r="N664" s="56">
        <v>2</v>
      </c>
      <c r="O664" s="57"/>
      <c r="P664" s="57">
        <f>IFERROR( VLOOKUP($G664,Liga16_1!$B:$Q,16,0), "")</f>
        <v>225</v>
      </c>
      <c r="Q664" s="58">
        <f t="shared" si="74"/>
        <v>265</v>
      </c>
      <c r="R664" s="59">
        <f t="shared" si="75"/>
        <v>225</v>
      </c>
      <c r="S664" s="60" t="s">
        <v>216</v>
      </c>
      <c r="T664" s="61" t="s">
        <v>216</v>
      </c>
      <c r="U664" s="61" t="s">
        <v>216</v>
      </c>
      <c r="V664" s="61" t="s">
        <v>216</v>
      </c>
      <c r="W664" s="61" t="s">
        <v>216</v>
      </c>
      <c r="X664" s="61"/>
      <c r="Y664" s="61"/>
      <c r="Z664" s="61"/>
      <c r="AA664" s="61"/>
      <c r="AB664" s="62" t="s">
        <v>216</v>
      </c>
      <c r="AC664" s="63"/>
      <c r="AD664" s="62" t="s">
        <v>216</v>
      </c>
      <c r="AE664" s="62" t="s">
        <v>216</v>
      </c>
      <c r="AF664" s="67" t="s">
        <v>216</v>
      </c>
      <c r="AG664" s="62" t="s">
        <v>216</v>
      </c>
      <c r="AH664" s="62" t="s">
        <v>216</v>
      </c>
      <c r="AI664" s="62" t="s">
        <v>216</v>
      </c>
      <c r="AJ664" s="62" t="s">
        <v>216</v>
      </c>
      <c r="AK664" s="62">
        <v>40</v>
      </c>
      <c r="AL664" s="62" t="s">
        <v>216</v>
      </c>
      <c r="AM664" s="62" t="s">
        <v>216</v>
      </c>
      <c r="AN664" s="62" t="s">
        <v>216</v>
      </c>
      <c r="AO664" s="63" t="s">
        <v>216</v>
      </c>
    </row>
    <row r="665" spans="1:41">
      <c r="A665" s="48">
        <f t="shared" si="71"/>
        <v>663</v>
      </c>
      <c r="B665" s="49">
        <v>656</v>
      </c>
      <c r="C665" s="50">
        <f t="shared" si="72"/>
        <v>-7</v>
      </c>
      <c r="D665" s="49">
        <f>COUNTIF($L$3:$L665,$L665)</f>
        <v>9</v>
      </c>
      <c r="E665" s="51">
        <v>8</v>
      </c>
      <c r="F665" s="50">
        <f t="shared" si="73"/>
        <v>-1</v>
      </c>
      <c r="G665" s="52">
        <v>22331</v>
      </c>
      <c r="H665" s="53" t="s">
        <v>700</v>
      </c>
      <c r="I665" s="53" t="s">
        <v>1168</v>
      </c>
      <c r="J665" s="53" t="s">
        <v>1107</v>
      </c>
      <c r="K665" s="54">
        <v>2007</v>
      </c>
      <c r="L665" s="64" t="s">
        <v>219</v>
      </c>
      <c r="M665" s="55" t="s">
        <v>55</v>
      </c>
      <c r="N665" s="56">
        <v>2</v>
      </c>
      <c r="O665" s="57">
        <v>51.5</v>
      </c>
      <c r="P665" s="57">
        <f>IFERROR( VLOOKUP($G665,Liga16_1!$B:$Q,16,0), "")</f>
        <v>230</v>
      </c>
      <c r="Q665" s="58">
        <f t="shared" si="74"/>
        <v>263.75</v>
      </c>
      <c r="R665" s="59">
        <f t="shared" si="75"/>
        <v>140.75</v>
      </c>
      <c r="S665" s="60">
        <v>-13</v>
      </c>
      <c r="T665" s="61">
        <v>-24</v>
      </c>
      <c r="U665" s="61">
        <v>-64</v>
      </c>
      <c r="V665" s="61" t="s">
        <v>216</v>
      </c>
      <c r="W665" s="61">
        <v>7</v>
      </c>
      <c r="X665" s="61" t="s">
        <v>216</v>
      </c>
      <c r="Y665" s="61">
        <v>30</v>
      </c>
      <c r="Z665" s="61" t="s">
        <v>216</v>
      </c>
      <c r="AA665" s="61" t="s">
        <v>216</v>
      </c>
      <c r="AB665" s="62">
        <v>-5</v>
      </c>
      <c r="AC665" s="63"/>
      <c r="AD665" s="62" t="s">
        <v>216</v>
      </c>
      <c r="AE665" s="62">
        <v>77</v>
      </c>
      <c r="AF665" s="67">
        <v>51</v>
      </c>
      <c r="AG665" s="62" t="s">
        <v>216</v>
      </c>
      <c r="AH665" s="62" t="s">
        <v>216</v>
      </c>
      <c r="AI665" s="62" t="s">
        <v>216</v>
      </c>
      <c r="AJ665" s="62" t="s">
        <v>216</v>
      </c>
      <c r="AK665" s="62" t="s">
        <v>216</v>
      </c>
      <c r="AL665" s="62" t="s">
        <v>216</v>
      </c>
      <c r="AM665" s="62" t="s">
        <v>216</v>
      </c>
      <c r="AN665" s="62" t="s">
        <v>216</v>
      </c>
      <c r="AO665" s="63" t="s">
        <v>216</v>
      </c>
    </row>
    <row r="666" spans="1:41">
      <c r="A666" s="48">
        <f t="shared" si="71"/>
        <v>664</v>
      </c>
      <c r="B666" s="49">
        <v>663</v>
      </c>
      <c r="C666" s="50">
        <f t="shared" si="72"/>
        <v>-1</v>
      </c>
      <c r="D666" s="49">
        <f>COUNTIF($L$3:$L666,$L666)</f>
        <v>10</v>
      </c>
      <c r="E666" s="51">
        <v>9</v>
      </c>
      <c r="F666" s="50">
        <f t="shared" si="73"/>
        <v>-1</v>
      </c>
      <c r="G666" s="52">
        <v>20939</v>
      </c>
      <c r="H666" s="53" t="s">
        <v>1296</v>
      </c>
      <c r="I666" s="53" t="s">
        <v>1112</v>
      </c>
      <c r="J666" s="53" t="s">
        <v>1107</v>
      </c>
      <c r="K666" s="54">
        <v>2006</v>
      </c>
      <c r="L666" s="64" t="s">
        <v>219</v>
      </c>
      <c r="M666" s="55" t="s">
        <v>55</v>
      </c>
      <c r="N666" s="56">
        <v>2</v>
      </c>
      <c r="O666" s="57">
        <v>280</v>
      </c>
      <c r="P666" s="57" t="str">
        <f>IFERROR( VLOOKUP($G666,Liga16_1!$B:$Q,16,0), "")</f>
        <v/>
      </c>
      <c r="Q666" s="58">
        <f t="shared" si="74"/>
        <v>263</v>
      </c>
      <c r="R666" s="59">
        <f t="shared" si="75"/>
        <v>280</v>
      </c>
      <c r="S666" s="60" t="s">
        <v>216</v>
      </c>
      <c r="T666" s="61" t="s">
        <v>216</v>
      </c>
      <c r="U666" s="61" t="s">
        <v>216</v>
      </c>
      <c r="V666" s="61">
        <v>-2</v>
      </c>
      <c r="W666" s="61" t="s">
        <v>216</v>
      </c>
      <c r="X666" s="61">
        <v>-3</v>
      </c>
      <c r="Y666" s="61">
        <v>-13</v>
      </c>
      <c r="Z666" s="61">
        <v>3</v>
      </c>
      <c r="AA666" s="61" t="s">
        <v>216</v>
      </c>
      <c r="AB666" s="62" t="s">
        <v>216</v>
      </c>
      <c r="AC666" s="63"/>
      <c r="AD666" s="62" t="s">
        <v>216</v>
      </c>
      <c r="AE666" s="62">
        <v>-17</v>
      </c>
      <c r="AF666" s="67" t="s">
        <v>216</v>
      </c>
      <c r="AG666" s="62" t="s">
        <v>216</v>
      </c>
      <c r="AH666" s="62" t="s">
        <v>216</v>
      </c>
      <c r="AI666" s="62" t="s">
        <v>216</v>
      </c>
      <c r="AJ666" s="62" t="s">
        <v>216</v>
      </c>
      <c r="AK666" s="62" t="s">
        <v>216</v>
      </c>
      <c r="AL666" s="62" t="s">
        <v>216</v>
      </c>
      <c r="AM666" s="62" t="s">
        <v>216</v>
      </c>
      <c r="AN666" s="62" t="s">
        <v>216</v>
      </c>
      <c r="AO666" s="63" t="s">
        <v>216</v>
      </c>
    </row>
    <row r="667" spans="1:41">
      <c r="A667" s="48">
        <f t="shared" si="71"/>
        <v>665</v>
      </c>
      <c r="B667" s="49">
        <v>664</v>
      </c>
      <c r="C667" s="50">
        <f t="shared" si="72"/>
        <v>-1</v>
      </c>
      <c r="D667" s="49">
        <f>COUNTIF($L$3:$L667,$L667)</f>
        <v>17</v>
      </c>
      <c r="E667" s="51">
        <v>16</v>
      </c>
      <c r="F667" s="50">
        <f t="shared" si="73"/>
        <v>-1</v>
      </c>
      <c r="G667" s="52">
        <v>22751</v>
      </c>
      <c r="H667" s="53" t="s">
        <v>801</v>
      </c>
      <c r="I667" s="53" t="s">
        <v>1198</v>
      </c>
      <c r="J667" s="53" t="s">
        <v>1107</v>
      </c>
      <c r="K667" s="54">
        <v>2006</v>
      </c>
      <c r="L667" s="64" t="s">
        <v>220</v>
      </c>
      <c r="M667" s="55" t="s">
        <v>52</v>
      </c>
      <c r="N667" s="56">
        <v>2</v>
      </c>
      <c r="O667" s="57">
        <v>263</v>
      </c>
      <c r="P667" s="57" t="str">
        <f>IFERROR( VLOOKUP($G667,Liga16_1!$B:$Q,16,0), "")</f>
        <v/>
      </c>
      <c r="Q667" s="58">
        <f t="shared" si="74"/>
        <v>263</v>
      </c>
      <c r="R667" s="59">
        <f t="shared" si="75"/>
        <v>263</v>
      </c>
      <c r="S667" s="60" t="s">
        <v>216</v>
      </c>
      <c r="T667" s="61" t="s">
        <v>216</v>
      </c>
      <c r="U667" s="61" t="s">
        <v>216</v>
      </c>
      <c r="V667" s="61" t="s">
        <v>216</v>
      </c>
      <c r="W667" s="61" t="s">
        <v>216</v>
      </c>
      <c r="X667" s="61" t="s">
        <v>216</v>
      </c>
      <c r="Y667" s="61" t="s">
        <v>216</v>
      </c>
      <c r="Z667" s="61" t="s">
        <v>216</v>
      </c>
      <c r="AA667" s="61" t="s">
        <v>216</v>
      </c>
      <c r="AB667" s="62" t="s">
        <v>216</v>
      </c>
      <c r="AC667" s="63"/>
      <c r="AD667" s="62" t="s">
        <v>216</v>
      </c>
      <c r="AE667" s="62" t="s">
        <v>216</v>
      </c>
      <c r="AF667" s="67" t="s">
        <v>216</v>
      </c>
      <c r="AG667" s="62" t="s">
        <v>216</v>
      </c>
      <c r="AH667" s="62" t="s">
        <v>216</v>
      </c>
      <c r="AI667" s="62" t="s">
        <v>216</v>
      </c>
      <c r="AJ667" s="62" t="s">
        <v>216</v>
      </c>
      <c r="AK667" s="62" t="s">
        <v>216</v>
      </c>
      <c r="AL667" s="62" t="s">
        <v>216</v>
      </c>
      <c r="AM667" s="62" t="s">
        <v>216</v>
      </c>
      <c r="AN667" s="62" t="s">
        <v>216</v>
      </c>
      <c r="AO667" s="63" t="s">
        <v>216</v>
      </c>
    </row>
    <row r="668" spans="1:41">
      <c r="A668" s="48">
        <f t="shared" si="71"/>
        <v>666</v>
      </c>
      <c r="B668" s="49">
        <v>688</v>
      </c>
      <c r="C668" s="50">
        <f t="shared" si="72"/>
        <v>22</v>
      </c>
      <c r="D668" s="49">
        <f>COUNTIF($L$3:$L668,$L668)</f>
        <v>33</v>
      </c>
      <c r="E668" s="51">
        <v>39</v>
      </c>
      <c r="F668" s="50">
        <f t="shared" si="73"/>
        <v>6</v>
      </c>
      <c r="G668" s="52">
        <v>24127</v>
      </c>
      <c r="H668" s="53" t="s">
        <v>947</v>
      </c>
      <c r="I668" s="53" t="s">
        <v>1113</v>
      </c>
      <c r="J668" s="53" t="s">
        <v>1107</v>
      </c>
      <c r="K668" s="54">
        <v>2005</v>
      </c>
      <c r="L668" s="64" t="s">
        <v>222</v>
      </c>
      <c r="M668" s="55" t="s">
        <v>52</v>
      </c>
      <c r="N668" s="56">
        <v>2</v>
      </c>
      <c r="O668" s="57">
        <v>228</v>
      </c>
      <c r="P668" s="57" t="str">
        <f>IFERROR( VLOOKUP($G668,Liga16_1!$B:$Q,16,0), "")</f>
        <v/>
      </c>
      <c r="Q668" s="58">
        <f t="shared" si="74"/>
        <v>260</v>
      </c>
      <c r="R668" s="59">
        <f t="shared" si="75"/>
        <v>228</v>
      </c>
      <c r="S668" s="60">
        <v>-64</v>
      </c>
      <c r="T668" s="61" t="s">
        <v>216</v>
      </c>
      <c r="U668" s="61">
        <v>15</v>
      </c>
      <c r="V668" s="61" t="s">
        <v>216</v>
      </c>
      <c r="W668" s="61" t="s">
        <v>216</v>
      </c>
      <c r="X668" s="61" t="s">
        <v>216</v>
      </c>
      <c r="Y668" s="61" t="s">
        <v>216</v>
      </c>
      <c r="Z668" s="61">
        <v>7</v>
      </c>
      <c r="AA668" s="61" t="s">
        <v>216</v>
      </c>
      <c r="AB668" s="62">
        <v>13</v>
      </c>
      <c r="AC668" s="63"/>
      <c r="AD668" s="62" t="s">
        <v>216</v>
      </c>
      <c r="AE668" s="62" t="s">
        <v>216</v>
      </c>
      <c r="AF668" s="67">
        <v>19</v>
      </c>
      <c r="AG668" s="62" t="s">
        <v>216</v>
      </c>
      <c r="AH668" s="62" t="s">
        <v>216</v>
      </c>
      <c r="AI668" s="62" t="s">
        <v>216</v>
      </c>
      <c r="AJ668" s="62" t="s">
        <v>216</v>
      </c>
      <c r="AK668" s="62" t="s">
        <v>216</v>
      </c>
      <c r="AL668" s="62" t="s">
        <v>216</v>
      </c>
      <c r="AM668" s="62" t="s">
        <v>216</v>
      </c>
      <c r="AN668" s="62" t="s">
        <v>216</v>
      </c>
      <c r="AO668" s="63" t="s">
        <v>216</v>
      </c>
    </row>
    <row r="669" spans="1:41">
      <c r="A669" s="48">
        <f t="shared" si="71"/>
        <v>667</v>
      </c>
      <c r="B669" s="49">
        <v>665</v>
      </c>
      <c r="C669" s="50">
        <f t="shared" si="72"/>
        <v>-2</v>
      </c>
      <c r="D669" s="49">
        <f>COUNTIF($L$3:$L669,$L669)</f>
        <v>73</v>
      </c>
      <c r="E669" s="51">
        <v>73</v>
      </c>
      <c r="F669" s="50" t="str">
        <f t="shared" si="73"/>
        <v>=</v>
      </c>
      <c r="G669" s="52">
        <v>27964</v>
      </c>
      <c r="H669" s="53" t="s">
        <v>439</v>
      </c>
      <c r="I669" s="53" t="s">
        <v>1222</v>
      </c>
      <c r="J669" s="53" t="s">
        <v>1107</v>
      </c>
      <c r="K669" s="54">
        <v>1975</v>
      </c>
      <c r="L669" s="64" t="s">
        <v>232</v>
      </c>
      <c r="M669" s="55" t="s">
        <v>52</v>
      </c>
      <c r="N669" s="56">
        <v>2</v>
      </c>
      <c r="O669" s="57"/>
      <c r="P669" s="57">
        <f>IFERROR( VLOOKUP($G669,Liga16_1!$B:$Q,16,0), "")</f>
        <v>260</v>
      </c>
      <c r="Q669" s="58">
        <f t="shared" si="74"/>
        <v>260</v>
      </c>
      <c r="R669" s="59">
        <f t="shared" si="75"/>
        <v>260</v>
      </c>
      <c r="S669" s="60" t="s">
        <v>216</v>
      </c>
      <c r="T669" s="61" t="s">
        <v>216</v>
      </c>
      <c r="U669" s="61" t="s">
        <v>216</v>
      </c>
      <c r="V669" s="61" t="s">
        <v>216</v>
      </c>
      <c r="W669" s="61" t="s">
        <v>216</v>
      </c>
      <c r="X669" s="61"/>
      <c r="Y669" s="61"/>
      <c r="Z669" s="61"/>
      <c r="AA669" s="61"/>
      <c r="AB669" s="62" t="s">
        <v>216</v>
      </c>
      <c r="AC669" s="63"/>
      <c r="AD669" s="62" t="s">
        <v>216</v>
      </c>
      <c r="AE669" s="62" t="s">
        <v>216</v>
      </c>
      <c r="AF669" s="67" t="s">
        <v>216</v>
      </c>
      <c r="AG669" s="62" t="s">
        <v>216</v>
      </c>
      <c r="AH669" s="62" t="s">
        <v>216</v>
      </c>
      <c r="AI669" s="62" t="s">
        <v>216</v>
      </c>
      <c r="AJ669" s="62" t="s">
        <v>216</v>
      </c>
      <c r="AK669" s="62" t="s">
        <v>216</v>
      </c>
      <c r="AL669" s="62" t="s">
        <v>216</v>
      </c>
      <c r="AM669" s="62" t="s">
        <v>216</v>
      </c>
      <c r="AN669" s="62" t="s">
        <v>216</v>
      </c>
      <c r="AO669" s="63" t="s">
        <v>216</v>
      </c>
    </row>
    <row r="670" spans="1:41">
      <c r="A670" s="48">
        <f t="shared" si="71"/>
        <v>668</v>
      </c>
      <c r="B670" s="49">
        <v>666</v>
      </c>
      <c r="C670" s="50">
        <f t="shared" si="72"/>
        <v>-2</v>
      </c>
      <c r="D670" s="49">
        <f>COUNTIF($L$3:$L670,$L670)</f>
        <v>34</v>
      </c>
      <c r="E670" s="51">
        <v>33</v>
      </c>
      <c r="F670" s="50">
        <f t="shared" si="73"/>
        <v>-1</v>
      </c>
      <c r="G670" s="52">
        <v>22955</v>
      </c>
      <c r="H670" s="53" t="s">
        <v>565</v>
      </c>
      <c r="I670" s="53" t="s">
        <v>1110</v>
      </c>
      <c r="J670" s="53" t="s">
        <v>1107</v>
      </c>
      <c r="K670" s="54">
        <v>2005</v>
      </c>
      <c r="L670" s="64" t="s">
        <v>222</v>
      </c>
      <c r="M670" s="55" t="s">
        <v>52</v>
      </c>
      <c r="N670" s="56">
        <v>2</v>
      </c>
      <c r="O670" s="57">
        <v>196</v>
      </c>
      <c r="P670" s="57">
        <f>IFERROR( VLOOKUP($G670,Liga16_1!$B:$Q,16,0), "")</f>
        <v>258</v>
      </c>
      <c r="Q670" s="58">
        <f t="shared" si="74"/>
        <v>259</v>
      </c>
      <c r="R670" s="59">
        <f t="shared" si="75"/>
        <v>227</v>
      </c>
      <c r="S670" s="60" t="s">
        <v>216</v>
      </c>
      <c r="T670" s="61" t="s">
        <v>216</v>
      </c>
      <c r="U670" s="61">
        <v>-26</v>
      </c>
      <c r="V670" s="61">
        <v>-18</v>
      </c>
      <c r="W670" s="61" t="s">
        <v>216</v>
      </c>
      <c r="X670" s="61" t="s">
        <v>216</v>
      </c>
      <c r="Y670" s="61">
        <v>-20</v>
      </c>
      <c r="Z670" s="61">
        <v>0</v>
      </c>
      <c r="AA670" s="61" t="s">
        <v>216</v>
      </c>
      <c r="AB670" s="62" t="s">
        <v>216</v>
      </c>
      <c r="AC670" s="63"/>
      <c r="AD670" s="62" t="s">
        <v>216</v>
      </c>
      <c r="AE670" s="62" t="s">
        <v>216</v>
      </c>
      <c r="AF670" s="67">
        <v>21</v>
      </c>
      <c r="AG670" s="62">
        <v>11</v>
      </c>
      <c r="AH670" s="62" t="s">
        <v>216</v>
      </c>
      <c r="AI670" s="62" t="s">
        <v>216</v>
      </c>
      <c r="AJ670" s="62" t="s">
        <v>216</v>
      </c>
      <c r="AK670" s="62" t="s">
        <v>216</v>
      </c>
      <c r="AL670" s="62" t="s">
        <v>216</v>
      </c>
      <c r="AM670" s="62" t="s">
        <v>216</v>
      </c>
      <c r="AN670" s="62" t="s">
        <v>216</v>
      </c>
      <c r="AO670" s="63" t="s">
        <v>216</v>
      </c>
    </row>
    <row r="671" spans="1:41">
      <c r="A671" s="48">
        <f t="shared" si="71"/>
        <v>669</v>
      </c>
      <c r="B671" s="49">
        <v>685</v>
      </c>
      <c r="C671" s="50">
        <f t="shared" si="72"/>
        <v>16</v>
      </c>
      <c r="D671" s="49">
        <f>COUNTIF($L$3:$L671,$L671)</f>
        <v>26</v>
      </c>
      <c r="E671" s="51">
        <v>29</v>
      </c>
      <c r="F671" s="50">
        <f t="shared" si="73"/>
        <v>3</v>
      </c>
      <c r="G671" s="52" t="s">
        <v>423</v>
      </c>
      <c r="H671" s="53" t="s">
        <v>1297</v>
      </c>
      <c r="I671" s="53" t="s">
        <v>1194</v>
      </c>
      <c r="J671" s="53" t="s">
        <v>1122</v>
      </c>
      <c r="K671" s="54">
        <v>2000</v>
      </c>
      <c r="L671" s="64" t="s">
        <v>225</v>
      </c>
      <c r="M671" s="55" t="s">
        <v>55</v>
      </c>
      <c r="N671" s="56">
        <v>2</v>
      </c>
      <c r="O671" s="57"/>
      <c r="P671" s="57" t="str">
        <f>IFERROR( VLOOKUP($G671,Liga16_1!$B:$Q,16,0), "")</f>
        <v/>
      </c>
      <c r="Q671" s="58">
        <f t="shared" ca="1" si="74"/>
        <v>258</v>
      </c>
      <c r="R671" s="59">
        <v>250</v>
      </c>
      <c r="S671" s="60" t="s">
        <v>216</v>
      </c>
      <c r="T671" s="61" t="s">
        <v>216</v>
      </c>
      <c r="U671" s="61" t="s">
        <v>216</v>
      </c>
      <c r="V671" s="61" t="s">
        <v>216</v>
      </c>
      <c r="W671" s="61" t="s">
        <v>216</v>
      </c>
      <c r="X671" s="61"/>
      <c r="Y671" s="61"/>
      <c r="Z671" s="61"/>
      <c r="AA671" s="61"/>
      <c r="AB671" s="62">
        <v>8</v>
      </c>
      <c r="AC671" s="63"/>
      <c r="AD671" s="62" t="str">
        <f ca="1" xml:space="preserve"> IF(AND(
IFERROR( COUNTIF(  INDIRECT(CONCATENATE("[CampeonatosGallegos_2017.xlsx]",AD$2,"M","!$S:$S")),  $G671), 0)=0,
IFERROR( COUNTIF(  INDIRECT(CONCATENATE("[CampeonatosGallegos_2017.xlsx]",AD$2,"M","!$V:$V")),  $G671), 0)=0,
IFERROR( COUNTIF(  INDIRECT(CONCATENATE("[CampeonatosGallegos_2017.xlsx]",AD$2,"F","!$S:$S")),  $G671), 0)=0,
IFERROR( COUNTIF(  INDIRECT(CONCATENATE("[CampeonatosGallegos_2017.xlsx]",AD$2,"F","!$V:$V")),  $G671), 0)=0
), "",
IFERROR( HLOOKUP(CONCATENATE(AD$2,"F"),#REF!,ROW($G671)-1,0),0) +
IFERROR( HLOOKUP(CONCATENATE(AD$2,"F_FF"),#REF!,ROW($G671)-1,0),0) +
IFERROR( HLOOKUP(CONCATENATE(AD$2,"M"),#REF!,ROW($G671)-1,0),0) +
IFERROR( HLOOKUP(CONCATENATE(AD$2,"M_FF"),#REF!,ROW($G671)-1,0),0)
+25)</f>
        <v/>
      </c>
      <c r="AE671" s="62" t="str">
        <f ca="1" xml:space="preserve"> IF(AND(
IFERROR( COUNTIF(  INDIRECT(CONCATENATE("[CampeonatosGallegos_2017.xlsx]",AE$2,"M","!$S:$S")),  $G671), 0)=0,
IFERROR( COUNTIF(  INDIRECT(CONCATENATE("[CampeonatosGallegos_2017.xlsx]",AE$2,"M","!$V:$V")),  $G671), 0)=0,
IFERROR( COUNTIF(  INDIRECT(CONCATENATE("[CampeonatosGallegos_2017.xlsx]",AE$2,"F","!$S:$S")),  $G671), 0)=0,
IFERROR( COUNTIF(  INDIRECT(CONCATENATE("[CampeonatosGallegos_2017.xlsx]",AE$2,"F","!$V:$V")),  $G671), 0)=0
), "",
IFERROR( HLOOKUP(CONCATENATE(AE$2,"F"),#REF!,ROW($G671)-1,0),0) +
IFERROR( HLOOKUP(CONCATENATE(AE$2,"F_FF"),#REF!,ROW($G671)-1,0),0) +
IFERROR( HLOOKUP(CONCATENATE(AE$2,"M"),#REF!,ROW($G671)-1,0),0) +
IFERROR( HLOOKUP(CONCATENATE(AE$2,"M_FF"),#REF!,ROW($G671)-1,0),0)
+25)</f>
        <v/>
      </c>
      <c r="AF671" s="67" t="str">
        <f ca="1" xml:space="preserve"> IF(AND(
IFERROR( COUNTIF(  INDIRECT(CONCATENATE("[CampeonatosGallegos_2017.xlsx]",AF$2,"M","!$S:$S")),  $G671), 0)=0,
IFERROR( COUNTIF(  INDIRECT(CONCATENATE("[CampeonatosGallegos_2017.xlsx]",AF$2,"M","!$V:$V")),  $G671), 0)=0,
IFERROR( COUNTIF(  INDIRECT(CONCATENATE("[CampeonatosGallegos_2017.xlsx]",AF$2,"F","!$S:$S")),  $G671), 0)=0,
IFERROR( COUNTIF(  INDIRECT(CONCATENATE("[CampeonatosGallegos_2017.xlsx]",AF$2,"F","!$V:$V")),  $G671), 0)=0
), "",
IFERROR( HLOOKUP(CONCATENATE(AF$2,"F"),#REF!,ROW($G671)-1,0),0) +
IFERROR( HLOOKUP(CONCATENATE(AF$2,"F_FF"),#REF!,ROW($G671)-1,0),0) +
IFERROR( HLOOKUP(CONCATENATE(AF$2,"M"),#REF!,ROW($G671)-1,0),0) +
IFERROR( HLOOKUP(CONCATENATE(AF$2,"M_FF"),#REF!,ROW($G671)-1,0),0)
+25)</f>
        <v/>
      </c>
      <c r="AG671" s="62" t="str">
        <f ca="1" xml:space="preserve"> IF(AND(
IFERROR( COUNTIF(  INDIRECT(CONCATENATE("[CampeonatosGallegos_2017.xlsx]",AG$2,"M","!$S:$S")),  $G671), 0)=0,
IFERROR( COUNTIF(  INDIRECT(CONCATENATE("[CampeonatosGallegos_2017.xlsx]",AG$2,"M","!$V:$V")),  $G671), 0)=0,
IFERROR( COUNTIF(  INDIRECT(CONCATENATE("[CampeonatosGallegos_2017.xlsx]",AG$2,"F","!$S:$S")),  $G671), 0)=0,
IFERROR( COUNTIF(  INDIRECT(CONCATENATE("[CampeonatosGallegos_2017.xlsx]",AG$2,"F","!$V:$V")),  $G671), 0)=0
), "",
IFERROR( HLOOKUP(CONCATENATE(AG$2,"F"),#REF!,ROW($G671)-1,0),0) +
IFERROR( HLOOKUP(CONCATENATE(AG$2,"F_FF"),#REF!,ROW($G671)-1,0),0) +
IFERROR( HLOOKUP(CONCATENATE(AG$2,"M"),#REF!,ROW($G671)-1,0),0) +
IFERROR( HLOOKUP(CONCATENATE(AG$2,"M_FF"),#REF!,ROW($G671)-1,0),0)
+25)</f>
        <v/>
      </c>
      <c r="AH671" s="62" t="str">
        <f ca="1" xml:space="preserve"> IF(AND(
IFERROR( COUNTIF(  INDIRECT(CONCATENATE("[CampeonatosGallegos_2017.xlsx]",AH$2,"M","!$S:$S")),  $G671), 0)=0,
IFERROR( COUNTIF(  INDIRECT(CONCATENATE("[CampeonatosGallegos_2017.xlsx]",AH$2,"M","!$V:$V")),  $G671), 0)=0,
IFERROR( COUNTIF(  INDIRECT(CONCATENATE("[CampeonatosGallegos_2017.xlsx]",AH$2,"F","!$S:$S")),  $G671), 0)=0,
IFERROR( COUNTIF(  INDIRECT(CONCATENATE("[CampeonatosGallegos_2017.xlsx]",AH$2,"F","!$V:$V")),  $G671), 0)=0
), "",
IFERROR( HLOOKUP(CONCATENATE(AH$2,"F"),#REF!,ROW($G671)-1,0),0) +
IFERROR( HLOOKUP(CONCATENATE(AH$2,"F_FF"),#REF!,ROW($G671)-1,0),0) +
IFERROR( HLOOKUP(CONCATENATE(AH$2,"M"),#REF!,ROW($G671)-1,0),0) +
IFERROR( HLOOKUP(CONCATENATE(AH$2,"M_FF"),#REF!,ROW($G671)-1,0),0)
+25)</f>
        <v/>
      </c>
      <c r="AI671" s="62" t="str">
        <f ca="1" xml:space="preserve"> IF(AND(
IFERROR( COUNTIF(  INDIRECT(CONCATENATE("[CampeonatosGallegos_2017.xlsx]",AI$2,"M","!$S:$S")),  $G671), 0)=0,
IFERROR( COUNTIF(  INDIRECT(CONCATENATE("[CampeonatosGallegos_2017.xlsx]",AI$2,"M","!$V:$V")),  $G671), 0)=0,
IFERROR( COUNTIF(  INDIRECT(CONCATENATE("[CampeonatosGallegos_2017.xlsx]",AI$2,"F","!$S:$S")),  $G671), 0)=0,
IFERROR( COUNTIF(  INDIRECT(CONCATENATE("[CampeonatosGallegos_2017.xlsx]",AI$2,"F","!$V:$V")),  $G671), 0)=0
), "",
IFERROR( HLOOKUP(CONCATENATE(AI$2,"F"),#REF!,ROW($G671)-1,0),0) +
IFERROR( HLOOKUP(CONCATENATE(AI$2,"F_FF"),#REF!,ROW($G671)-1,0),0) +
IFERROR( HLOOKUP(CONCATENATE(AI$2,"M"),#REF!,ROW($G671)-1,0),0) +
IFERROR( HLOOKUP(CONCATENATE(AI$2,"M_FF"),#REF!,ROW($G671)-1,0),0)
+25)</f>
        <v/>
      </c>
      <c r="AJ671" s="62" t="str">
        <f ca="1" xml:space="preserve"> IF(AND(
IFERROR( COUNTIF(  INDIRECT(CONCATENATE("[CampeonatosGallegos_2017.xlsx]",AJ$2,"M","!$S:$S")),  $G671), 0)=0,
IFERROR( COUNTIF(  INDIRECT(CONCATENATE("[CampeonatosGallegos_2017.xlsx]",AJ$2,"M","!$V:$V")),  $G671), 0)=0,
IFERROR( COUNTIF(  INDIRECT(CONCATENATE("[CampeonatosGallegos_2017.xlsx]",AJ$2,"F","!$S:$S")),  $G671), 0)=0,
IFERROR( COUNTIF(  INDIRECT(CONCATENATE("[CampeonatosGallegos_2017.xlsx]",AJ$2,"F","!$V:$V")),  $G671), 0)=0
), "",
IFERROR( HLOOKUP(CONCATENATE(AJ$2,"F"),#REF!,ROW($G671)-1,0),0) +
IFERROR( HLOOKUP(CONCATENATE(AJ$2,"F_FF"),#REF!,ROW($G671)-1,0),0) +
IFERROR( HLOOKUP(CONCATENATE(AJ$2,"M"),#REF!,ROW($G671)-1,0),0) +
IFERROR( HLOOKUP(CONCATENATE(AJ$2,"M_FF"),#REF!,ROW($G671)-1,0),0)
+25)</f>
        <v/>
      </c>
      <c r="AK671" s="62" t="str">
        <f ca="1" xml:space="preserve"> IF(AND(
IFERROR( COUNTIF(  INDIRECT(CONCATENATE("[CampeonatosGallegos_2017.xlsx]",AK$2,"M","!$S:$S")),  $G671), 0)=0,
IFERROR( COUNTIF(  INDIRECT(CONCATENATE("[CampeonatosGallegos_2017.xlsx]",AK$2,"M","!$V:$V")),  $G671), 0)=0,
IFERROR( COUNTIF(  INDIRECT(CONCATENATE("[CampeonatosGallegos_2017.xlsx]",AK$2,"F","!$S:$S")),  $G671), 0)=0,
IFERROR( COUNTIF(  INDIRECT(CONCATENATE("[CampeonatosGallegos_2017.xlsx]",AK$2,"F","!$V:$V")),  $G671), 0)=0
), "",
IFERROR( HLOOKUP(CONCATENATE(AK$2,"F"),#REF!,ROW($G671)-1,0),0) +
IFERROR( HLOOKUP(CONCATENATE(AK$2,"F_FF"),#REF!,ROW($G671)-1,0),0) +
IFERROR( HLOOKUP(CONCATENATE(AK$2,"M"),#REF!,ROW($G671)-1,0),0) +
IFERROR( HLOOKUP(CONCATENATE(AK$2,"M_FF"),#REF!,ROW($G671)-1,0),0)
+25)</f>
        <v/>
      </c>
      <c r="AL671" s="62" t="str">
        <f ca="1" xml:space="preserve"> IF(AND(
IFERROR( COUNTIF(  INDIRECT(CONCATENATE("[CampeonatosGallegos_2017.xlsx]",AL$2,"M","!$S:$S")),  $G671), 0)=0,
IFERROR( COUNTIF(  INDIRECT(CONCATENATE("[CampeonatosGallegos_2017.xlsx]",AL$2,"M","!$V:$V")),  $G671), 0)=0,
IFERROR( COUNTIF(  INDIRECT(CONCATENATE("[CampeonatosGallegos_2017.xlsx]",AL$2,"F","!$S:$S")),  $G671), 0)=0,
IFERROR( COUNTIF(  INDIRECT(CONCATENATE("[CampeonatosGallegos_2017.xlsx]",AL$2,"F","!$V:$V")),  $G671), 0)=0
), "",
IFERROR( HLOOKUP(CONCATENATE(AL$2,"F"),#REF!,ROW($G671)-1,0),0) +
IFERROR( HLOOKUP(CONCATENATE(AL$2,"F_FF"),#REF!,ROW($G671)-1,0),0) +
IFERROR( HLOOKUP(CONCATENATE(AL$2,"M"),#REF!,ROW($G671)-1,0),0) +
IFERROR( HLOOKUP(CONCATENATE(AL$2,"M_FF"),#REF!,ROW($G671)-1,0),0)
+25)</f>
        <v/>
      </c>
      <c r="AM671" s="62" t="str">
        <f ca="1" xml:space="preserve"> IF(AND(
IFERROR( COUNTIF(  INDIRECT(CONCATENATE("[CampeonatosGallegos_2017.xlsx]",AM$2,"M","!$S:$S")),  $G671), 0)=0,
IFERROR( COUNTIF(  INDIRECT(CONCATENATE("[CampeonatosGallegos_2017.xlsx]",AM$2,"M","!$V:$V")),  $G671), 0)=0,
IFERROR( COUNTIF(  INDIRECT(CONCATENATE("[CampeonatosGallegos_2017.xlsx]",AM$2,"F","!$S:$S")),  $G671), 0)=0,
IFERROR( COUNTIF(  INDIRECT(CONCATENATE("[CampeonatosGallegos_2017.xlsx]",AM$2,"F","!$V:$V")),  $G671), 0)=0
), "",
IFERROR( HLOOKUP(CONCATENATE(AM$2,"F"),#REF!,ROW($G671)-1,0),0) +
IFERROR( HLOOKUP(CONCATENATE(AM$2,"F_FF"),#REF!,ROW($G671)-1,0),0) +
IFERROR( HLOOKUP(CONCATENATE(AM$2,"M"),#REF!,ROW($G671)-1,0),0) +
IFERROR( HLOOKUP(CONCATENATE(AM$2,"M_FF"),#REF!,ROW($G671)-1,0),0)
+25)</f>
        <v/>
      </c>
      <c r="AN671" s="62" t="str">
        <f ca="1" xml:space="preserve"> IF(AND(
IFERROR( COUNTIF(  INDIRECT(CONCATENATE("[CampeonatosGallegos_2017.xlsx]",AN$2,"M","!$S:$S")),  $G671), 0)=0,
IFERROR( COUNTIF(  INDIRECT(CONCATENATE("[CampeonatosGallegos_2017.xlsx]",AN$2,"M","!$V:$V")),  $G671), 0)=0,
IFERROR( COUNTIF(  INDIRECT(CONCATENATE("[CampeonatosGallegos_2017.xlsx]",AN$2,"F","!$S:$S")),  $G671), 0)=0,
IFERROR( COUNTIF(  INDIRECT(CONCATENATE("[CampeonatosGallegos_2017.xlsx]",AN$2,"F","!$V:$V")),  $G671), 0)=0
), "",
IFERROR( HLOOKUP(CONCATENATE(AN$2,"F"),#REF!,ROW($G671)-1,0),0) +
IFERROR( HLOOKUP(CONCATENATE(AN$2,"F_FF"),#REF!,ROW($G671)-1,0),0) +
IFERROR( HLOOKUP(CONCATENATE(AN$2,"M"),#REF!,ROW($G671)-1,0),0) +
IFERROR( HLOOKUP(CONCATENATE(AN$2,"M_FF"),#REF!,ROW($G671)-1,0),0)
+25)</f>
        <v/>
      </c>
      <c r="AO671" s="63" t="str">
        <f ca="1" xml:space="preserve"> IF(AND(
IFERROR( COUNTIF(  INDIRECT(CONCATENATE("[CampeonatosGallegos_2017.xlsx]",AO$2,"M","!$S:$S")),  $G671), 0)=0,
IFERROR( COUNTIF(  INDIRECT(CONCATENATE("[CampeonatosGallegos_2017.xlsx]",AO$2,"M","!$V:$V")),  $G671), 0)=0,
IFERROR( COUNTIF(  INDIRECT(CONCATENATE("[CampeonatosGallegos_2017.xlsx]",AO$2,"F","!$S:$S")),  $G671), 0)=0,
IFERROR( COUNTIF(  INDIRECT(CONCATENATE("[CampeonatosGallegos_2017.xlsx]",AO$2,"F","!$V:$V")),  $G671), 0)=0
), "",
IFERROR( HLOOKUP(CONCATENATE(AO$2,"F"),#REF!,ROW($G671)-1,0),0) +
IFERROR( HLOOKUP(CONCATENATE(AO$2,"F_FF"),#REF!,ROW($G671)-1,0),0) +
IFERROR( HLOOKUP(CONCATENATE(AO$2,"M"),#REF!,ROW($G671)-1,0),0) +
IFERROR( HLOOKUP(CONCATENATE(AO$2,"M_FF"),#REF!,ROW($G671)-1,0),0)
+25)</f>
        <v/>
      </c>
    </row>
    <row r="672" spans="1:41">
      <c r="A672" s="48">
        <f t="shared" si="71"/>
        <v>670</v>
      </c>
      <c r="B672" s="49">
        <v>667</v>
      </c>
      <c r="C672" s="50">
        <f t="shared" si="72"/>
        <v>-3</v>
      </c>
      <c r="D672" s="49">
        <f>COUNTIF($L$3:$L672,$L672)</f>
        <v>71</v>
      </c>
      <c r="E672" s="51">
        <v>71</v>
      </c>
      <c r="F672" s="50" t="str">
        <f t="shared" si="73"/>
        <v>=</v>
      </c>
      <c r="G672" s="52">
        <v>50617</v>
      </c>
      <c r="H672" s="53" t="s">
        <v>730</v>
      </c>
      <c r="I672" s="53" t="s">
        <v>1222</v>
      </c>
      <c r="J672" s="53" t="s">
        <v>1107</v>
      </c>
      <c r="K672" s="54">
        <v>2001</v>
      </c>
      <c r="L672" s="64" t="s">
        <v>226</v>
      </c>
      <c r="M672" s="55" t="s">
        <v>52</v>
      </c>
      <c r="N672" s="56">
        <v>2</v>
      </c>
      <c r="O672" s="57">
        <v>238</v>
      </c>
      <c r="P672" s="57">
        <f>IFERROR( VLOOKUP($G672,Liga16_1!$B:$Q,16,0), "")</f>
        <v>276</v>
      </c>
      <c r="Q672" s="58">
        <f t="shared" si="74"/>
        <v>257</v>
      </c>
      <c r="R672" s="59">
        <f t="shared" ref="R672:R678" si="76">AVERAGE(O672:P672)</f>
        <v>257</v>
      </c>
      <c r="S672" s="60" t="s">
        <v>216</v>
      </c>
      <c r="T672" s="61" t="s">
        <v>216</v>
      </c>
      <c r="U672" s="61" t="s">
        <v>216</v>
      </c>
      <c r="V672" s="61" t="s">
        <v>216</v>
      </c>
      <c r="W672" s="61" t="s">
        <v>216</v>
      </c>
      <c r="X672" s="61"/>
      <c r="Y672" s="61"/>
      <c r="Z672" s="61">
        <v>-12</v>
      </c>
      <c r="AA672" s="61" t="s">
        <v>216</v>
      </c>
      <c r="AB672" s="62" t="s">
        <v>216</v>
      </c>
      <c r="AC672" s="63"/>
      <c r="AD672" s="62" t="s">
        <v>216</v>
      </c>
      <c r="AE672" s="62" t="s">
        <v>216</v>
      </c>
      <c r="AF672" s="67" t="s">
        <v>216</v>
      </c>
      <c r="AG672" s="62" t="s">
        <v>216</v>
      </c>
      <c r="AH672" s="62" t="s">
        <v>216</v>
      </c>
      <c r="AI672" s="62" t="s">
        <v>216</v>
      </c>
      <c r="AJ672" s="62" t="s">
        <v>216</v>
      </c>
      <c r="AK672" s="62" t="s">
        <v>216</v>
      </c>
      <c r="AL672" s="62" t="s">
        <v>216</v>
      </c>
      <c r="AM672" s="62" t="s">
        <v>216</v>
      </c>
      <c r="AN672" s="62" t="s">
        <v>216</v>
      </c>
      <c r="AO672" s="63" t="s">
        <v>216</v>
      </c>
    </row>
    <row r="673" spans="1:41">
      <c r="A673" s="48">
        <f t="shared" si="71"/>
        <v>671</v>
      </c>
      <c r="B673" s="49">
        <v>668</v>
      </c>
      <c r="C673" s="50">
        <f t="shared" si="72"/>
        <v>-3</v>
      </c>
      <c r="D673" s="49">
        <f>COUNTIF($L$3:$L673,$L673)</f>
        <v>23</v>
      </c>
      <c r="E673" s="51">
        <v>23</v>
      </c>
      <c r="F673" s="50" t="str">
        <f t="shared" si="73"/>
        <v>=</v>
      </c>
      <c r="G673" s="52">
        <v>27961</v>
      </c>
      <c r="H673" s="53" t="s">
        <v>812</v>
      </c>
      <c r="I673" s="53" t="s">
        <v>1222</v>
      </c>
      <c r="J673" s="53" t="s">
        <v>1107</v>
      </c>
      <c r="K673" s="54">
        <v>1949</v>
      </c>
      <c r="L673" s="64" t="s">
        <v>235</v>
      </c>
      <c r="M673" s="55" t="s">
        <v>52</v>
      </c>
      <c r="N673" s="56">
        <v>2</v>
      </c>
      <c r="O673" s="57"/>
      <c r="P673" s="57">
        <f>IFERROR( VLOOKUP($G673,Liga16_1!$B:$Q,16,0), "")</f>
        <v>257</v>
      </c>
      <c r="Q673" s="58">
        <f t="shared" si="74"/>
        <v>257</v>
      </c>
      <c r="R673" s="59">
        <f t="shared" si="76"/>
        <v>257</v>
      </c>
      <c r="S673" s="60" t="s">
        <v>216</v>
      </c>
      <c r="T673" s="61" t="s">
        <v>216</v>
      </c>
      <c r="U673" s="61" t="s">
        <v>216</v>
      </c>
      <c r="V673" s="61" t="s">
        <v>216</v>
      </c>
      <c r="W673" s="61" t="s">
        <v>216</v>
      </c>
      <c r="X673" s="61"/>
      <c r="Y673" s="61"/>
      <c r="Z673" s="61"/>
      <c r="AA673" s="61"/>
      <c r="AB673" s="62" t="s">
        <v>216</v>
      </c>
      <c r="AC673" s="63"/>
      <c r="AD673" s="62" t="s">
        <v>216</v>
      </c>
      <c r="AE673" s="62" t="s">
        <v>216</v>
      </c>
      <c r="AF673" s="67" t="s">
        <v>216</v>
      </c>
      <c r="AG673" s="62" t="s">
        <v>216</v>
      </c>
      <c r="AH673" s="62" t="s">
        <v>216</v>
      </c>
      <c r="AI673" s="62" t="s">
        <v>216</v>
      </c>
      <c r="AJ673" s="62" t="s">
        <v>216</v>
      </c>
      <c r="AK673" s="62" t="s">
        <v>216</v>
      </c>
      <c r="AL673" s="62" t="s">
        <v>216</v>
      </c>
      <c r="AM673" s="62" t="s">
        <v>216</v>
      </c>
      <c r="AN673" s="62" t="s">
        <v>216</v>
      </c>
      <c r="AO673" s="63" t="s">
        <v>216</v>
      </c>
    </row>
    <row r="674" spans="1:41">
      <c r="A674" s="48">
        <f t="shared" si="71"/>
        <v>672</v>
      </c>
      <c r="B674" s="49">
        <v>669</v>
      </c>
      <c r="C674" s="50">
        <f t="shared" si="72"/>
        <v>-3</v>
      </c>
      <c r="D674" s="49">
        <f>COUNTIF($L$3:$L674,$L674)</f>
        <v>35</v>
      </c>
      <c r="E674" s="51">
        <v>34</v>
      </c>
      <c r="F674" s="50">
        <f t="shared" si="73"/>
        <v>-1</v>
      </c>
      <c r="G674" s="52">
        <v>24215</v>
      </c>
      <c r="H674" s="53" t="s">
        <v>936</v>
      </c>
      <c r="I674" s="53" t="s">
        <v>1161</v>
      </c>
      <c r="J674" s="53" t="s">
        <v>1107</v>
      </c>
      <c r="K674" s="54">
        <v>2004</v>
      </c>
      <c r="L674" s="64" t="s">
        <v>222</v>
      </c>
      <c r="M674" s="55" t="s">
        <v>52</v>
      </c>
      <c r="N674" s="56">
        <v>2</v>
      </c>
      <c r="O674" s="57">
        <v>255</v>
      </c>
      <c r="P674" s="57" t="str">
        <f>IFERROR( VLOOKUP($G674,Liga16_1!$B:$Q,16,0), "")</f>
        <v/>
      </c>
      <c r="Q674" s="58">
        <f t="shared" si="74"/>
        <v>255</v>
      </c>
      <c r="R674" s="59">
        <f t="shared" si="76"/>
        <v>255</v>
      </c>
      <c r="S674" s="60" t="s">
        <v>216</v>
      </c>
      <c r="T674" s="61" t="s">
        <v>216</v>
      </c>
      <c r="U674" s="61" t="s">
        <v>216</v>
      </c>
      <c r="V674" s="61" t="s">
        <v>216</v>
      </c>
      <c r="W674" s="61" t="s">
        <v>216</v>
      </c>
      <c r="X674" s="61" t="s">
        <v>216</v>
      </c>
      <c r="Y674" s="61" t="s">
        <v>216</v>
      </c>
      <c r="Z674" s="61" t="s">
        <v>216</v>
      </c>
      <c r="AA674" s="61" t="s">
        <v>216</v>
      </c>
      <c r="AB674" s="62" t="s">
        <v>216</v>
      </c>
      <c r="AC674" s="63"/>
      <c r="AD674" s="62" t="s">
        <v>216</v>
      </c>
      <c r="AE674" s="62" t="s">
        <v>216</v>
      </c>
      <c r="AF674" s="67" t="s">
        <v>216</v>
      </c>
      <c r="AG674" s="62" t="s">
        <v>216</v>
      </c>
      <c r="AH674" s="62" t="s">
        <v>216</v>
      </c>
      <c r="AI674" s="62" t="s">
        <v>216</v>
      </c>
      <c r="AJ674" s="62" t="s">
        <v>216</v>
      </c>
      <c r="AK674" s="62" t="s">
        <v>216</v>
      </c>
      <c r="AL674" s="62" t="s">
        <v>216</v>
      </c>
      <c r="AM674" s="62" t="s">
        <v>216</v>
      </c>
      <c r="AN674" s="62" t="s">
        <v>216</v>
      </c>
      <c r="AO674" s="63" t="s">
        <v>216</v>
      </c>
    </row>
    <row r="675" spans="1:41">
      <c r="A675" s="48">
        <f t="shared" si="71"/>
        <v>673</v>
      </c>
      <c r="B675" s="49">
        <v>670</v>
      </c>
      <c r="C675" s="50">
        <f t="shared" si="72"/>
        <v>-3</v>
      </c>
      <c r="D675" s="49">
        <f>COUNTIF($L$3:$L675,$L675)</f>
        <v>36</v>
      </c>
      <c r="E675" s="51">
        <v>35</v>
      </c>
      <c r="F675" s="50">
        <f t="shared" si="73"/>
        <v>-1</v>
      </c>
      <c r="G675" s="52">
        <v>20943</v>
      </c>
      <c r="H675" s="53" t="s">
        <v>986</v>
      </c>
      <c r="I675" s="53" t="s">
        <v>1112</v>
      </c>
      <c r="J675" s="53" t="s">
        <v>1107</v>
      </c>
      <c r="K675" s="54">
        <v>2004</v>
      </c>
      <c r="L675" s="64" t="s">
        <v>222</v>
      </c>
      <c r="M675" s="55" t="s">
        <v>52</v>
      </c>
      <c r="N675" s="56">
        <v>2</v>
      </c>
      <c r="O675" s="57">
        <v>254</v>
      </c>
      <c r="P675" s="57" t="str">
        <f>IFERROR( VLOOKUP($G675,Liga16_1!$B:$Q,16,0), "")</f>
        <v/>
      </c>
      <c r="Q675" s="58">
        <f t="shared" si="74"/>
        <v>254</v>
      </c>
      <c r="R675" s="59">
        <f t="shared" si="76"/>
        <v>254</v>
      </c>
      <c r="S675" s="60" t="s">
        <v>216</v>
      </c>
      <c r="T675" s="61" t="s">
        <v>216</v>
      </c>
      <c r="U675" s="61" t="s">
        <v>216</v>
      </c>
      <c r="V675" s="61">
        <v>-8</v>
      </c>
      <c r="W675" s="61" t="s">
        <v>216</v>
      </c>
      <c r="X675" s="61" t="s">
        <v>216</v>
      </c>
      <c r="Y675" s="61" t="s">
        <v>216</v>
      </c>
      <c r="Z675" s="61">
        <v>-20</v>
      </c>
      <c r="AA675" s="61" t="s">
        <v>216</v>
      </c>
      <c r="AB675" s="62" t="s">
        <v>216</v>
      </c>
      <c r="AC675" s="63"/>
      <c r="AD675" s="62" t="s">
        <v>216</v>
      </c>
      <c r="AE675" s="62" t="s">
        <v>216</v>
      </c>
      <c r="AF675" s="67" t="s">
        <v>216</v>
      </c>
      <c r="AG675" s="62" t="s">
        <v>216</v>
      </c>
      <c r="AH675" s="62" t="s">
        <v>216</v>
      </c>
      <c r="AI675" s="62" t="s">
        <v>216</v>
      </c>
      <c r="AJ675" s="62" t="s">
        <v>216</v>
      </c>
      <c r="AK675" s="62" t="s">
        <v>216</v>
      </c>
      <c r="AL675" s="62" t="s">
        <v>216</v>
      </c>
      <c r="AM675" s="62" t="s">
        <v>216</v>
      </c>
      <c r="AN675" s="62" t="s">
        <v>216</v>
      </c>
      <c r="AO675" s="63" t="s">
        <v>216</v>
      </c>
    </row>
    <row r="676" spans="1:41">
      <c r="A676" s="48">
        <f t="shared" si="71"/>
        <v>674</v>
      </c>
      <c r="B676" s="49">
        <v>671</v>
      </c>
      <c r="C676" s="50">
        <f t="shared" si="72"/>
        <v>-3</v>
      </c>
      <c r="D676" s="49">
        <f>COUNTIF($L$3:$L676,$L676)</f>
        <v>3</v>
      </c>
      <c r="E676" s="51">
        <v>3</v>
      </c>
      <c r="F676" s="50" t="str">
        <f t="shared" si="73"/>
        <v>=</v>
      </c>
      <c r="G676" s="52">
        <v>23316</v>
      </c>
      <c r="H676" s="53" t="s">
        <v>898</v>
      </c>
      <c r="I676" s="53" t="s">
        <v>1136</v>
      </c>
      <c r="J676" s="53" t="s">
        <v>1107</v>
      </c>
      <c r="K676" s="54">
        <v>2008</v>
      </c>
      <c r="L676" s="64" t="s">
        <v>218</v>
      </c>
      <c r="M676" s="55" t="s">
        <v>52</v>
      </c>
      <c r="N676" s="56">
        <v>2</v>
      </c>
      <c r="O676" s="57">
        <v>232.5</v>
      </c>
      <c r="P676" s="57">
        <f>IFERROR( VLOOKUP($G676,Liga16_1!$B:$Q,16,0), "")</f>
        <v>273</v>
      </c>
      <c r="Q676" s="58">
        <f t="shared" si="74"/>
        <v>252.75</v>
      </c>
      <c r="R676" s="59">
        <f t="shared" si="76"/>
        <v>252.75</v>
      </c>
      <c r="S676" s="60" t="s">
        <v>216</v>
      </c>
      <c r="T676" s="61" t="s">
        <v>216</v>
      </c>
      <c r="U676" s="61" t="s">
        <v>216</v>
      </c>
      <c r="V676" s="61" t="s">
        <v>216</v>
      </c>
      <c r="W676" s="61" t="s">
        <v>216</v>
      </c>
      <c r="X676" s="61" t="s">
        <v>216</v>
      </c>
      <c r="Y676" s="61" t="s">
        <v>216</v>
      </c>
      <c r="Z676" s="61" t="s">
        <v>216</v>
      </c>
      <c r="AA676" s="61" t="s">
        <v>216</v>
      </c>
      <c r="AB676" s="62" t="s">
        <v>216</v>
      </c>
      <c r="AC676" s="63"/>
      <c r="AD676" s="62" t="s">
        <v>216</v>
      </c>
      <c r="AE676" s="62" t="s">
        <v>216</v>
      </c>
      <c r="AF676" s="67" t="s">
        <v>216</v>
      </c>
      <c r="AG676" s="62" t="s">
        <v>216</v>
      </c>
      <c r="AH676" s="62" t="s">
        <v>216</v>
      </c>
      <c r="AI676" s="62" t="s">
        <v>216</v>
      </c>
      <c r="AJ676" s="62" t="s">
        <v>216</v>
      </c>
      <c r="AK676" s="62" t="s">
        <v>216</v>
      </c>
      <c r="AL676" s="62" t="s">
        <v>216</v>
      </c>
      <c r="AM676" s="62" t="s">
        <v>216</v>
      </c>
      <c r="AN676" s="62" t="s">
        <v>216</v>
      </c>
      <c r="AO676" s="63" t="s">
        <v>216</v>
      </c>
    </row>
    <row r="677" spans="1:41">
      <c r="A677" s="48">
        <f t="shared" si="71"/>
        <v>675</v>
      </c>
      <c r="B677" s="49">
        <v>672</v>
      </c>
      <c r="C677" s="50">
        <f t="shared" si="72"/>
        <v>-3</v>
      </c>
      <c r="D677" s="49">
        <f>COUNTIF($L$3:$L677,$L677)</f>
        <v>8</v>
      </c>
      <c r="E677" s="51">
        <v>8</v>
      </c>
      <c r="F677" s="50" t="str">
        <f t="shared" si="73"/>
        <v>=</v>
      </c>
      <c r="G677" s="52">
        <v>50262</v>
      </c>
      <c r="H677" s="53" t="s">
        <v>1000</v>
      </c>
      <c r="I677" s="53" t="s">
        <v>1168</v>
      </c>
      <c r="J677" s="53" t="s">
        <v>1107</v>
      </c>
      <c r="K677" s="54">
        <v>2005</v>
      </c>
      <c r="L677" s="64" t="s">
        <v>221</v>
      </c>
      <c r="M677" s="55" t="s">
        <v>55</v>
      </c>
      <c r="N677" s="56">
        <v>2</v>
      </c>
      <c r="O677" s="57">
        <v>252</v>
      </c>
      <c r="P677" s="57" t="str">
        <f>IFERROR( VLOOKUP($G677,Liga16_1!$B:$Q,16,0), "")</f>
        <v/>
      </c>
      <c r="Q677" s="58">
        <f t="shared" si="74"/>
        <v>252</v>
      </c>
      <c r="R677" s="59">
        <f t="shared" si="76"/>
        <v>252</v>
      </c>
      <c r="S677" s="60" t="s">
        <v>216</v>
      </c>
      <c r="T677" s="61" t="s">
        <v>216</v>
      </c>
      <c r="U677" s="61" t="s">
        <v>216</v>
      </c>
      <c r="V677" s="61" t="s">
        <v>216</v>
      </c>
      <c r="W677" s="61" t="s">
        <v>216</v>
      </c>
      <c r="X677" s="61" t="s">
        <v>216</v>
      </c>
      <c r="Y677" s="61" t="s">
        <v>216</v>
      </c>
      <c r="Z677" s="61" t="s">
        <v>216</v>
      </c>
      <c r="AA677" s="61" t="s">
        <v>216</v>
      </c>
      <c r="AB677" s="62" t="s">
        <v>216</v>
      </c>
      <c r="AC677" s="63"/>
      <c r="AD677" s="62" t="s">
        <v>216</v>
      </c>
      <c r="AE677" s="62" t="s">
        <v>216</v>
      </c>
      <c r="AF677" s="67" t="s">
        <v>216</v>
      </c>
      <c r="AG677" s="62" t="s">
        <v>216</v>
      </c>
      <c r="AH677" s="62" t="s">
        <v>216</v>
      </c>
      <c r="AI677" s="62" t="s">
        <v>216</v>
      </c>
      <c r="AJ677" s="62" t="s">
        <v>216</v>
      </c>
      <c r="AK677" s="62" t="s">
        <v>216</v>
      </c>
      <c r="AL677" s="62" t="s">
        <v>216</v>
      </c>
      <c r="AM677" s="62" t="s">
        <v>216</v>
      </c>
      <c r="AN677" s="62" t="s">
        <v>216</v>
      </c>
      <c r="AO677" s="63" t="s">
        <v>216</v>
      </c>
    </row>
    <row r="678" spans="1:41">
      <c r="A678" s="48">
        <f t="shared" si="71"/>
        <v>676</v>
      </c>
      <c r="B678" s="49">
        <v>673</v>
      </c>
      <c r="C678" s="50">
        <f t="shared" si="72"/>
        <v>-3</v>
      </c>
      <c r="D678" s="49">
        <f>COUNTIF($L$3:$L678,$L678)</f>
        <v>37</v>
      </c>
      <c r="E678" s="51">
        <v>36</v>
      </c>
      <c r="F678" s="50">
        <f t="shared" si="73"/>
        <v>-1</v>
      </c>
      <c r="G678" s="52">
        <v>23300</v>
      </c>
      <c r="H678" s="53" t="s">
        <v>1298</v>
      </c>
      <c r="I678" s="53" t="s">
        <v>1110</v>
      </c>
      <c r="J678" s="53" t="s">
        <v>1107</v>
      </c>
      <c r="K678" s="54">
        <v>2005</v>
      </c>
      <c r="L678" s="64" t="s">
        <v>222</v>
      </c>
      <c r="M678" s="55" t="s">
        <v>52</v>
      </c>
      <c r="N678" s="56">
        <v>2</v>
      </c>
      <c r="O678" s="57">
        <v>227</v>
      </c>
      <c r="P678" s="57" t="str">
        <f>IFERROR( VLOOKUP($G678,Liga16_1!$B:$Q,16,0), "")</f>
        <v/>
      </c>
      <c r="Q678" s="58">
        <f t="shared" si="74"/>
        <v>250</v>
      </c>
      <c r="R678" s="59">
        <f t="shared" si="76"/>
        <v>227</v>
      </c>
      <c r="S678" s="60" t="s">
        <v>216</v>
      </c>
      <c r="T678" s="61" t="s">
        <v>216</v>
      </c>
      <c r="U678" s="61" t="s">
        <v>216</v>
      </c>
      <c r="V678" s="61" t="s">
        <v>216</v>
      </c>
      <c r="W678" s="61" t="s">
        <v>216</v>
      </c>
      <c r="X678" s="61" t="s">
        <v>216</v>
      </c>
      <c r="Y678" s="61">
        <v>-12</v>
      </c>
      <c r="Z678" s="61">
        <v>-11</v>
      </c>
      <c r="AA678" s="61" t="s">
        <v>216</v>
      </c>
      <c r="AB678" s="62" t="s">
        <v>216</v>
      </c>
      <c r="AC678" s="63"/>
      <c r="AD678" s="62" t="s">
        <v>216</v>
      </c>
      <c r="AE678" s="62" t="s">
        <v>216</v>
      </c>
      <c r="AF678" s="67">
        <v>23</v>
      </c>
      <c r="AG678" s="62" t="s">
        <v>216</v>
      </c>
      <c r="AH678" s="62" t="s">
        <v>216</v>
      </c>
      <c r="AI678" s="62" t="s">
        <v>216</v>
      </c>
      <c r="AJ678" s="62" t="s">
        <v>216</v>
      </c>
      <c r="AK678" s="62" t="s">
        <v>216</v>
      </c>
      <c r="AL678" s="62" t="s">
        <v>216</v>
      </c>
      <c r="AM678" s="62" t="s">
        <v>216</v>
      </c>
      <c r="AN678" s="62" t="s">
        <v>216</v>
      </c>
      <c r="AO678" s="63" t="s">
        <v>216</v>
      </c>
    </row>
    <row r="679" spans="1:41">
      <c r="A679" s="48">
        <f t="shared" si="71"/>
        <v>677</v>
      </c>
      <c r="B679" s="49">
        <v>674</v>
      </c>
      <c r="C679" s="50">
        <f t="shared" si="72"/>
        <v>-3</v>
      </c>
      <c r="D679" s="49">
        <f>COUNTIF($L$3:$L679,$L679)</f>
        <v>56</v>
      </c>
      <c r="E679" s="51">
        <v>57</v>
      </c>
      <c r="F679" s="50">
        <f t="shared" si="73"/>
        <v>1</v>
      </c>
      <c r="G679" s="52">
        <v>28883</v>
      </c>
      <c r="H679" s="53" t="s">
        <v>1299</v>
      </c>
      <c r="I679" s="53" t="s">
        <v>1108</v>
      </c>
      <c r="J679" s="53" t="s">
        <v>1107</v>
      </c>
      <c r="K679" s="54">
        <v>2003</v>
      </c>
      <c r="L679" s="64" t="s">
        <v>224</v>
      </c>
      <c r="M679" s="55" t="s">
        <v>52</v>
      </c>
      <c r="N679" s="56">
        <v>2</v>
      </c>
      <c r="O679" s="57"/>
      <c r="P679" s="57" t="str">
        <f>IFERROR( VLOOKUP($G679,Liga16_1!$B:$Q,16,0), "")</f>
        <v/>
      </c>
      <c r="Q679" s="58">
        <f t="shared" si="74"/>
        <v>250</v>
      </c>
      <c r="R679" s="59">
        <v>250</v>
      </c>
      <c r="S679" s="60" t="s">
        <v>216</v>
      </c>
      <c r="T679" s="61" t="s">
        <v>216</v>
      </c>
      <c r="U679" s="61" t="s">
        <v>216</v>
      </c>
      <c r="V679" s="61" t="s">
        <v>216</v>
      </c>
      <c r="W679" s="61" t="s">
        <v>216</v>
      </c>
      <c r="X679" s="61"/>
      <c r="Y679" s="61"/>
      <c r="Z679" s="61"/>
      <c r="AA679" s="61"/>
      <c r="AB679" s="62" t="s">
        <v>216</v>
      </c>
      <c r="AC679" s="63"/>
      <c r="AD679" s="62" t="s">
        <v>216</v>
      </c>
      <c r="AE679" s="62" t="s">
        <v>216</v>
      </c>
      <c r="AF679" s="67" t="s">
        <v>216</v>
      </c>
      <c r="AG679" s="62" t="s">
        <v>216</v>
      </c>
      <c r="AH679" s="62" t="s">
        <v>216</v>
      </c>
      <c r="AI679" s="62" t="s">
        <v>216</v>
      </c>
      <c r="AJ679" s="62" t="s">
        <v>216</v>
      </c>
      <c r="AK679" s="62" t="s">
        <v>216</v>
      </c>
      <c r="AL679" s="62" t="s">
        <v>216</v>
      </c>
      <c r="AM679" s="62" t="s">
        <v>216</v>
      </c>
      <c r="AN679" s="62" t="s">
        <v>216</v>
      </c>
      <c r="AO679" s="63" t="s">
        <v>216</v>
      </c>
    </row>
    <row r="680" spans="1:41">
      <c r="A680" s="48">
        <f t="shared" si="71"/>
        <v>678</v>
      </c>
      <c r="B680" s="49">
        <v>689</v>
      </c>
      <c r="C680" s="50">
        <f t="shared" si="72"/>
        <v>11</v>
      </c>
      <c r="D680" s="49">
        <f>COUNTIF($L$3:$L680,$L680)</f>
        <v>18</v>
      </c>
      <c r="E680" s="51">
        <v>18</v>
      </c>
      <c r="F680" s="50" t="str">
        <f t="shared" si="73"/>
        <v>=</v>
      </c>
      <c r="G680" s="52">
        <v>50602</v>
      </c>
      <c r="H680" s="53" t="s">
        <v>448</v>
      </c>
      <c r="I680" s="53" t="s">
        <v>1115</v>
      </c>
      <c r="J680" s="53" t="s">
        <v>1107</v>
      </c>
      <c r="K680" s="54">
        <v>2006</v>
      </c>
      <c r="L680" s="64" t="s">
        <v>220</v>
      </c>
      <c r="M680" s="55" t="s">
        <v>52</v>
      </c>
      <c r="N680" s="56">
        <v>2</v>
      </c>
      <c r="O680" s="57">
        <v>210</v>
      </c>
      <c r="P680" s="57" t="str">
        <f>IFERROR( VLOOKUP($G680,Liga16_1!$B:$Q,16,0), "")</f>
        <v/>
      </c>
      <c r="Q680" s="58">
        <f t="shared" si="74"/>
        <v>247</v>
      </c>
      <c r="R680" s="59">
        <f>AVERAGE(O680:P680)</f>
        <v>210</v>
      </c>
      <c r="S680" s="60" t="s">
        <v>216</v>
      </c>
      <c r="T680" s="61" t="s">
        <v>216</v>
      </c>
      <c r="U680" s="61" t="s">
        <v>216</v>
      </c>
      <c r="V680" s="61">
        <v>16</v>
      </c>
      <c r="W680" s="61">
        <v>64</v>
      </c>
      <c r="X680" s="61">
        <v>-20</v>
      </c>
      <c r="Y680" s="61" t="s">
        <v>216</v>
      </c>
      <c r="Z680" s="61" t="s">
        <v>216</v>
      </c>
      <c r="AA680" s="61" t="s">
        <v>216</v>
      </c>
      <c r="AB680" s="62" t="s">
        <v>216</v>
      </c>
      <c r="AC680" s="63"/>
      <c r="AD680" s="62" t="s">
        <v>216</v>
      </c>
      <c r="AE680" s="62">
        <v>37</v>
      </c>
      <c r="AF680" s="67" t="s">
        <v>216</v>
      </c>
      <c r="AG680" s="62" t="s">
        <v>216</v>
      </c>
      <c r="AH680" s="62" t="s">
        <v>216</v>
      </c>
      <c r="AI680" s="62" t="s">
        <v>216</v>
      </c>
      <c r="AJ680" s="62" t="s">
        <v>216</v>
      </c>
      <c r="AK680" s="62" t="s">
        <v>216</v>
      </c>
      <c r="AL680" s="62" t="s">
        <v>216</v>
      </c>
      <c r="AM680" s="62" t="s">
        <v>216</v>
      </c>
      <c r="AN680" s="62" t="s">
        <v>216</v>
      </c>
      <c r="AO680" s="63" t="s">
        <v>216</v>
      </c>
    </row>
    <row r="681" spans="1:41">
      <c r="A681" s="48">
        <f t="shared" si="71"/>
        <v>679</v>
      </c>
      <c r="B681" s="49">
        <v>679</v>
      </c>
      <c r="C681" s="50" t="str">
        <f t="shared" si="72"/>
        <v>=</v>
      </c>
      <c r="D681" s="49">
        <f>COUNTIF($L$3:$L681,$L681)</f>
        <v>38</v>
      </c>
      <c r="E681" s="51">
        <v>38</v>
      </c>
      <c r="F681" s="50" t="str">
        <f t="shared" si="73"/>
        <v>=</v>
      </c>
      <c r="G681" s="52" t="s">
        <v>397</v>
      </c>
      <c r="H681" s="53" t="s">
        <v>1300</v>
      </c>
      <c r="I681" s="53" t="s">
        <v>1194</v>
      </c>
      <c r="J681" s="53" t="s">
        <v>1122</v>
      </c>
      <c r="K681" s="54">
        <v>2005</v>
      </c>
      <c r="L681" s="64" t="s">
        <v>222</v>
      </c>
      <c r="M681" s="55" t="s">
        <v>52</v>
      </c>
      <c r="N681" s="56">
        <v>2</v>
      </c>
      <c r="O681" s="57"/>
      <c r="P681" s="57" t="str">
        <f>IFERROR( VLOOKUP($G681,Liga16_1!$B:$Q,16,0), "")</f>
        <v/>
      </c>
      <c r="Q681" s="58">
        <f t="shared" ca="1" si="74"/>
        <v>246</v>
      </c>
      <c r="R681" s="59">
        <v>250</v>
      </c>
      <c r="S681" s="60" t="s">
        <v>216</v>
      </c>
      <c r="T681" s="61" t="s">
        <v>216</v>
      </c>
      <c r="U681" s="61" t="s">
        <v>216</v>
      </c>
      <c r="V681" s="61" t="s">
        <v>216</v>
      </c>
      <c r="W681" s="61" t="s">
        <v>216</v>
      </c>
      <c r="X681" s="61"/>
      <c r="Y681" s="61"/>
      <c r="Z681" s="61"/>
      <c r="AA681" s="61"/>
      <c r="AB681" s="62">
        <v>-4</v>
      </c>
      <c r="AC681" s="63"/>
      <c r="AD681" s="62" t="str">
        <f ca="1" xml:space="preserve"> IF(AND(
IFERROR( COUNTIF(  INDIRECT(CONCATENATE("[CampeonatosGallegos_2017.xlsx]",AD$2,"M","!$S:$S")),  $G681), 0)=0,
IFERROR( COUNTIF(  INDIRECT(CONCATENATE("[CampeonatosGallegos_2017.xlsx]",AD$2,"M","!$V:$V")),  $G681), 0)=0,
IFERROR( COUNTIF(  INDIRECT(CONCATENATE("[CampeonatosGallegos_2017.xlsx]",AD$2,"F","!$S:$S")),  $G681), 0)=0,
IFERROR( COUNTIF(  INDIRECT(CONCATENATE("[CampeonatosGallegos_2017.xlsx]",AD$2,"F","!$V:$V")),  $G681), 0)=0
), "",
IFERROR( HLOOKUP(CONCATENATE(AD$2,"F"),#REF!,ROW($G681)-1,0),0) +
IFERROR( HLOOKUP(CONCATENATE(AD$2,"F_FF"),#REF!,ROW($G681)-1,0),0) +
IFERROR( HLOOKUP(CONCATENATE(AD$2,"M"),#REF!,ROW($G681)-1,0),0) +
IFERROR( HLOOKUP(CONCATENATE(AD$2,"M_FF"),#REF!,ROW($G681)-1,0),0)
+25)</f>
        <v/>
      </c>
      <c r="AE681" s="62" t="str">
        <f ca="1" xml:space="preserve"> IF(AND(
IFERROR( COUNTIF(  INDIRECT(CONCATENATE("[CampeonatosGallegos_2017.xlsx]",AE$2,"M","!$S:$S")),  $G681), 0)=0,
IFERROR( COUNTIF(  INDIRECT(CONCATENATE("[CampeonatosGallegos_2017.xlsx]",AE$2,"M","!$V:$V")),  $G681), 0)=0,
IFERROR( COUNTIF(  INDIRECT(CONCATENATE("[CampeonatosGallegos_2017.xlsx]",AE$2,"F","!$S:$S")),  $G681), 0)=0,
IFERROR( COUNTIF(  INDIRECT(CONCATENATE("[CampeonatosGallegos_2017.xlsx]",AE$2,"F","!$V:$V")),  $G681), 0)=0
), "",
IFERROR( HLOOKUP(CONCATENATE(AE$2,"F"),#REF!,ROW($G681)-1,0),0) +
IFERROR( HLOOKUP(CONCATENATE(AE$2,"F_FF"),#REF!,ROW($G681)-1,0),0) +
IFERROR( HLOOKUP(CONCATENATE(AE$2,"M"),#REF!,ROW($G681)-1,0),0) +
IFERROR( HLOOKUP(CONCATENATE(AE$2,"M_FF"),#REF!,ROW($G681)-1,0),0)
+25)</f>
        <v/>
      </c>
      <c r="AF681" s="67" t="str">
        <f ca="1" xml:space="preserve"> IF(AND(
IFERROR( COUNTIF(  INDIRECT(CONCATENATE("[CampeonatosGallegos_2017.xlsx]",AF$2,"M","!$S:$S")),  $G681), 0)=0,
IFERROR( COUNTIF(  INDIRECT(CONCATENATE("[CampeonatosGallegos_2017.xlsx]",AF$2,"M","!$V:$V")),  $G681), 0)=0,
IFERROR( COUNTIF(  INDIRECT(CONCATENATE("[CampeonatosGallegos_2017.xlsx]",AF$2,"F","!$S:$S")),  $G681), 0)=0,
IFERROR( COUNTIF(  INDIRECT(CONCATENATE("[CampeonatosGallegos_2017.xlsx]",AF$2,"F","!$V:$V")),  $G681), 0)=0
), "",
IFERROR( HLOOKUP(CONCATENATE(AF$2,"F"),#REF!,ROW($G681)-1,0),0) +
IFERROR( HLOOKUP(CONCATENATE(AF$2,"F_FF"),#REF!,ROW($G681)-1,0),0) +
IFERROR( HLOOKUP(CONCATENATE(AF$2,"M"),#REF!,ROW($G681)-1,0),0) +
IFERROR( HLOOKUP(CONCATENATE(AF$2,"M_FF"),#REF!,ROW($G681)-1,0),0)
+25)</f>
        <v/>
      </c>
      <c r="AG681" s="62" t="str">
        <f ca="1" xml:space="preserve"> IF(AND(
IFERROR( COUNTIF(  INDIRECT(CONCATENATE("[CampeonatosGallegos_2017.xlsx]",AG$2,"M","!$S:$S")),  $G681), 0)=0,
IFERROR( COUNTIF(  INDIRECT(CONCATENATE("[CampeonatosGallegos_2017.xlsx]",AG$2,"M","!$V:$V")),  $G681), 0)=0,
IFERROR( COUNTIF(  INDIRECT(CONCATENATE("[CampeonatosGallegos_2017.xlsx]",AG$2,"F","!$S:$S")),  $G681), 0)=0,
IFERROR( COUNTIF(  INDIRECT(CONCATENATE("[CampeonatosGallegos_2017.xlsx]",AG$2,"F","!$V:$V")),  $G681), 0)=0
), "",
IFERROR( HLOOKUP(CONCATENATE(AG$2,"F"),#REF!,ROW($G681)-1,0),0) +
IFERROR( HLOOKUP(CONCATENATE(AG$2,"F_FF"),#REF!,ROW($G681)-1,0),0) +
IFERROR( HLOOKUP(CONCATENATE(AG$2,"M"),#REF!,ROW($G681)-1,0),0) +
IFERROR( HLOOKUP(CONCATENATE(AG$2,"M_FF"),#REF!,ROW($G681)-1,0),0)
+25)</f>
        <v/>
      </c>
      <c r="AH681" s="62" t="str">
        <f ca="1" xml:space="preserve"> IF(AND(
IFERROR( COUNTIF(  INDIRECT(CONCATENATE("[CampeonatosGallegos_2017.xlsx]",AH$2,"M","!$S:$S")),  $G681), 0)=0,
IFERROR( COUNTIF(  INDIRECT(CONCATENATE("[CampeonatosGallegos_2017.xlsx]",AH$2,"M","!$V:$V")),  $G681), 0)=0,
IFERROR( COUNTIF(  INDIRECT(CONCATENATE("[CampeonatosGallegos_2017.xlsx]",AH$2,"F","!$S:$S")),  $G681), 0)=0,
IFERROR( COUNTIF(  INDIRECT(CONCATENATE("[CampeonatosGallegos_2017.xlsx]",AH$2,"F","!$V:$V")),  $G681), 0)=0
), "",
IFERROR( HLOOKUP(CONCATENATE(AH$2,"F"),#REF!,ROW($G681)-1,0),0) +
IFERROR( HLOOKUP(CONCATENATE(AH$2,"F_FF"),#REF!,ROW($G681)-1,0),0) +
IFERROR( HLOOKUP(CONCATENATE(AH$2,"M"),#REF!,ROW($G681)-1,0),0) +
IFERROR( HLOOKUP(CONCATENATE(AH$2,"M_FF"),#REF!,ROW($G681)-1,0),0)
+25)</f>
        <v/>
      </c>
      <c r="AI681" s="62" t="str">
        <f ca="1" xml:space="preserve"> IF(AND(
IFERROR( COUNTIF(  INDIRECT(CONCATENATE("[CampeonatosGallegos_2017.xlsx]",AI$2,"M","!$S:$S")),  $G681), 0)=0,
IFERROR( COUNTIF(  INDIRECT(CONCATENATE("[CampeonatosGallegos_2017.xlsx]",AI$2,"M","!$V:$V")),  $G681), 0)=0,
IFERROR( COUNTIF(  INDIRECT(CONCATENATE("[CampeonatosGallegos_2017.xlsx]",AI$2,"F","!$S:$S")),  $G681), 0)=0,
IFERROR( COUNTIF(  INDIRECT(CONCATENATE("[CampeonatosGallegos_2017.xlsx]",AI$2,"F","!$V:$V")),  $G681), 0)=0
), "",
IFERROR( HLOOKUP(CONCATENATE(AI$2,"F"),#REF!,ROW($G681)-1,0),0) +
IFERROR( HLOOKUP(CONCATENATE(AI$2,"F_FF"),#REF!,ROW($G681)-1,0),0) +
IFERROR( HLOOKUP(CONCATENATE(AI$2,"M"),#REF!,ROW($G681)-1,0),0) +
IFERROR( HLOOKUP(CONCATENATE(AI$2,"M_FF"),#REF!,ROW($G681)-1,0),0)
+25)</f>
        <v/>
      </c>
      <c r="AJ681" s="62" t="str">
        <f ca="1" xml:space="preserve"> IF(AND(
IFERROR( COUNTIF(  INDIRECT(CONCATENATE("[CampeonatosGallegos_2017.xlsx]",AJ$2,"M","!$S:$S")),  $G681), 0)=0,
IFERROR( COUNTIF(  INDIRECT(CONCATENATE("[CampeonatosGallegos_2017.xlsx]",AJ$2,"M","!$V:$V")),  $G681), 0)=0,
IFERROR( COUNTIF(  INDIRECT(CONCATENATE("[CampeonatosGallegos_2017.xlsx]",AJ$2,"F","!$S:$S")),  $G681), 0)=0,
IFERROR( COUNTIF(  INDIRECT(CONCATENATE("[CampeonatosGallegos_2017.xlsx]",AJ$2,"F","!$V:$V")),  $G681), 0)=0
), "",
IFERROR( HLOOKUP(CONCATENATE(AJ$2,"F"),#REF!,ROW($G681)-1,0),0) +
IFERROR( HLOOKUP(CONCATENATE(AJ$2,"F_FF"),#REF!,ROW($G681)-1,0),0) +
IFERROR( HLOOKUP(CONCATENATE(AJ$2,"M"),#REF!,ROW($G681)-1,0),0) +
IFERROR( HLOOKUP(CONCATENATE(AJ$2,"M_FF"),#REF!,ROW($G681)-1,0),0)
+25)</f>
        <v/>
      </c>
      <c r="AK681" s="62" t="str">
        <f ca="1" xml:space="preserve"> IF(AND(
IFERROR( COUNTIF(  INDIRECT(CONCATENATE("[CampeonatosGallegos_2017.xlsx]",AK$2,"M","!$S:$S")),  $G681), 0)=0,
IFERROR( COUNTIF(  INDIRECT(CONCATENATE("[CampeonatosGallegos_2017.xlsx]",AK$2,"M","!$V:$V")),  $G681), 0)=0,
IFERROR( COUNTIF(  INDIRECT(CONCATENATE("[CampeonatosGallegos_2017.xlsx]",AK$2,"F","!$S:$S")),  $G681), 0)=0,
IFERROR( COUNTIF(  INDIRECT(CONCATENATE("[CampeonatosGallegos_2017.xlsx]",AK$2,"F","!$V:$V")),  $G681), 0)=0
), "",
IFERROR( HLOOKUP(CONCATENATE(AK$2,"F"),#REF!,ROW($G681)-1,0),0) +
IFERROR( HLOOKUP(CONCATENATE(AK$2,"F_FF"),#REF!,ROW($G681)-1,0),0) +
IFERROR( HLOOKUP(CONCATENATE(AK$2,"M"),#REF!,ROW($G681)-1,0),0) +
IFERROR( HLOOKUP(CONCATENATE(AK$2,"M_FF"),#REF!,ROW($G681)-1,0),0)
+25)</f>
        <v/>
      </c>
      <c r="AL681" s="62" t="str">
        <f ca="1" xml:space="preserve"> IF(AND(
IFERROR( COUNTIF(  INDIRECT(CONCATENATE("[CampeonatosGallegos_2017.xlsx]",AL$2,"M","!$S:$S")),  $G681), 0)=0,
IFERROR( COUNTIF(  INDIRECT(CONCATENATE("[CampeonatosGallegos_2017.xlsx]",AL$2,"M","!$V:$V")),  $G681), 0)=0,
IFERROR( COUNTIF(  INDIRECT(CONCATENATE("[CampeonatosGallegos_2017.xlsx]",AL$2,"F","!$S:$S")),  $G681), 0)=0,
IFERROR( COUNTIF(  INDIRECT(CONCATENATE("[CampeonatosGallegos_2017.xlsx]",AL$2,"F","!$V:$V")),  $G681), 0)=0
), "",
IFERROR( HLOOKUP(CONCATENATE(AL$2,"F"),#REF!,ROW($G681)-1,0),0) +
IFERROR( HLOOKUP(CONCATENATE(AL$2,"F_FF"),#REF!,ROW($G681)-1,0),0) +
IFERROR( HLOOKUP(CONCATENATE(AL$2,"M"),#REF!,ROW($G681)-1,0),0) +
IFERROR( HLOOKUP(CONCATENATE(AL$2,"M_FF"),#REF!,ROW($G681)-1,0),0)
+25)</f>
        <v/>
      </c>
      <c r="AM681" s="62" t="str">
        <f ca="1" xml:space="preserve"> IF(AND(
IFERROR( COUNTIF(  INDIRECT(CONCATENATE("[CampeonatosGallegos_2017.xlsx]",AM$2,"M","!$S:$S")),  $G681), 0)=0,
IFERROR( COUNTIF(  INDIRECT(CONCATENATE("[CampeonatosGallegos_2017.xlsx]",AM$2,"M","!$V:$V")),  $G681), 0)=0,
IFERROR( COUNTIF(  INDIRECT(CONCATENATE("[CampeonatosGallegos_2017.xlsx]",AM$2,"F","!$S:$S")),  $G681), 0)=0,
IFERROR( COUNTIF(  INDIRECT(CONCATENATE("[CampeonatosGallegos_2017.xlsx]",AM$2,"F","!$V:$V")),  $G681), 0)=0
), "",
IFERROR( HLOOKUP(CONCATENATE(AM$2,"F"),#REF!,ROW($G681)-1,0),0) +
IFERROR( HLOOKUP(CONCATENATE(AM$2,"F_FF"),#REF!,ROW($G681)-1,0),0) +
IFERROR( HLOOKUP(CONCATENATE(AM$2,"M"),#REF!,ROW($G681)-1,0),0) +
IFERROR( HLOOKUP(CONCATENATE(AM$2,"M_FF"),#REF!,ROW($G681)-1,0),0)
+25)</f>
        <v/>
      </c>
      <c r="AN681" s="62" t="str">
        <f ca="1" xml:space="preserve"> IF(AND(
IFERROR( COUNTIF(  INDIRECT(CONCATENATE("[CampeonatosGallegos_2017.xlsx]",AN$2,"M","!$S:$S")),  $G681), 0)=0,
IFERROR( COUNTIF(  INDIRECT(CONCATENATE("[CampeonatosGallegos_2017.xlsx]",AN$2,"M","!$V:$V")),  $G681), 0)=0,
IFERROR( COUNTIF(  INDIRECT(CONCATENATE("[CampeonatosGallegos_2017.xlsx]",AN$2,"F","!$S:$S")),  $G681), 0)=0,
IFERROR( COUNTIF(  INDIRECT(CONCATENATE("[CampeonatosGallegos_2017.xlsx]",AN$2,"F","!$V:$V")),  $G681), 0)=0
), "",
IFERROR( HLOOKUP(CONCATENATE(AN$2,"F"),#REF!,ROW($G681)-1,0),0) +
IFERROR( HLOOKUP(CONCATENATE(AN$2,"F_FF"),#REF!,ROW($G681)-1,0),0) +
IFERROR( HLOOKUP(CONCATENATE(AN$2,"M"),#REF!,ROW($G681)-1,0),0) +
IFERROR( HLOOKUP(CONCATENATE(AN$2,"M_FF"),#REF!,ROW($G681)-1,0),0)
+25)</f>
        <v/>
      </c>
      <c r="AO681" s="63" t="str">
        <f ca="1" xml:space="preserve"> IF(AND(
IFERROR( COUNTIF(  INDIRECT(CONCATENATE("[CampeonatosGallegos_2017.xlsx]",AO$2,"M","!$S:$S")),  $G681), 0)=0,
IFERROR( COUNTIF(  INDIRECT(CONCATENATE("[CampeonatosGallegos_2017.xlsx]",AO$2,"M","!$V:$V")),  $G681), 0)=0,
IFERROR( COUNTIF(  INDIRECT(CONCATENATE("[CampeonatosGallegos_2017.xlsx]",AO$2,"F","!$S:$S")),  $G681), 0)=0,
IFERROR( COUNTIF(  INDIRECT(CONCATENATE("[CampeonatosGallegos_2017.xlsx]",AO$2,"F","!$V:$V")),  $G681), 0)=0
), "",
IFERROR( HLOOKUP(CONCATENATE(AO$2,"F"),#REF!,ROW($G681)-1,0),0) +
IFERROR( HLOOKUP(CONCATENATE(AO$2,"F_FF"),#REF!,ROW($G681)-1,0),0) +
IFERROR( HLOOKUP(CONCATENATE(AO$2,"M"),#REF!,ROW($G681)-1,0),0) +
IFERROR( HLOOKUP(CONCATENATE(AO$2,"M_FF"),#REF!,ROW($G681)-1,0),0)
+25)</f>
        <v/>
      </c>
    </row>
    <row r="682" spans="1:41">
      <c r="A682" s="48">
        <f t="shared" si="71"/>
        <v>680</v>
      </c>
      <c r="B682" s="49">
        <v>690</v>
      </c>
      <c r="C682" s="50">
        <f t="shared" si="72"/>
        <v>10</v>
      </c>
      <c r="D682" s="49">
        <f>COUNTIF($L$3:$L682,$L682)</f>
        <v>87</v>
      </c>
      <c r="E682" s="51">
        <v>87</v>
      </c>
      <c r="F682" s="50" t="str">
        <f t="shared" si="73"/>
        <v>=</v>
      </c>
      <c r="G682" s="52">
        <v>14594</v>
      </c>
      <c r="H682" s="53" t="s">
        <v>1301</v>
      </c>
      <c r="I682" s="53" t="s">
        <v>1198</v>
      </c>
      <c r="J682" s="53" t="s">
        <v>1107</v>
      </c>
      <c r="K682" s="54">
        <v>1959</v>
      </c>
      <c r="L682" s="64" t="s">
        <v>234</v>
      </c>
      <c r="M682" s="55" t="s">
        <v>52</v>
      </c>
      <c r="N682" s="56">
        <v>2</v>
      </c>
      <c r="O682" s="57">
        <v>245</v>
      </c>
      <c r="P682" s="57" t="str">
        <f>IFERROR( VLOOKUP($G682,Liga16_1!$B:$Q,16,0), "")</f>
        <v/>
      </c>
      <c r="Q682" s="58">
        <f t="shared" si="74"/>
        <v>245</v>
      </c>
      <c r="R682" s="59">
        <f>AVERAGE(O682:P682)</f>
        <v>245</v>
      </c>
      <c r="S682" s="60" t="s">
        <v>216</v>
      </c>
      <c r="T682" s="61" t="s">
        <v>216</v>
      </c>
      <c r="U682" s="61" t="s">
        <v>216</v>
      </c>
      <c r="V682" s="61" t="s">
        <v>216</v>
      </c>
      <c r="W682" s="61" t="s">
        <v>216</v>
      </c>
      <c r="X682" s="61">
        <v>-15</v>
      </c>
      <c r="Y682" s="61" t="s">
        <v>216</v>
      </c>
      <c r="Z682" s="61" t="s">
        <v>216</v>
      </c>
      <c r="AA682" s="61" t="s">
        <v>216</v>
      </c>
      <c r="AB682" s="62" t="s">
        <v>216</v>
      </c>
      <c r="AC682" s="63"/>
      <c r="AD682" s="62" t="s">
        <v>216</v>
      </c>
      <c r="AE682" s="62" t="s">
        <v>216</v>
      </c>
      <c r="AF682" s="67" t="s">
        <v>216</v>
      </c>
      <c r="AG682" s="62" t="s">
        <v>216</v>
      </c>
      <c r="AH682" s="62" t="s">
        <v>216</v>
      </c>
      <c r="AI682" s="62" t="s">
        <v>216</v>
      </c>
      <c r="AJ682" s="62" t="s">
        <v>216</v>
      </c>
      <c r="AK682" s="62" t="s">
        <v>216</v>
      </c>
      <c r="AL682" s="62" t="s">
        <v>216</v>
      </c>
      <c r="AM682" s="62" t="s">
        <v>216</v>
      </c>
      <c r="AN682" s="62" t="s">
        <v>216</v>
      </c>
      <c r="AO682" s="63" t="s">
        <v>216</v>
      </c>
    </row>
    <row r="683" spans="1:41">
      <c r="A683" s="48">
        <f t="shared" si="71"/>
        <v>681</v>
      </c>
      <c r="B683" s="49">
        <v>691</v>
      </c>
      <c r="C683" s="50">
        <f t="shared" si="72"/>
        <v>10</v>
      </c>
      <c r="D683" s="49">
        <f>COUNTIF($L$3:$L683,$L683)</f>
        <v>72</v>
      </c>
      <c r="E683" s="51">
        <v>72</v>
      </c>
      <c r="F683" s="50" t="str">
        <f t="shared" si="73"/>
        <v>=</v>
      </c>
      <c r="G683" s="52">
        <v>50616</v>
      </c>
      <c r="H683" s="53" t="s">
        <v>778</v>
      </c>
      <c r="I683" s="53" t="s">
        <v>1222</v>
      </c>
      <c r="J683" s="53" t="s">
        <v>1107</v>
      </c>
      <c r="K683" s="54">
        <v>2001</v>
      </c>
      <c r="L683" s="64" t="s">
        <v>226</v>
      </c>
      <c r="M683" s="55" t="s">
        <v>52</v>
      </c>
      <c r="N683" s="56">
        <v>2</v>
      </c>
      <c r="O683" s="57">
        <v>244</v>
      </c>
      <c r="P683" s="57" t="str">
        <f>IFERROR( VLOOKUP($G683,Liga16_1!$B:$Q,16,0), "")</f>
        <v/>
      </c>
      <c r="Q683" s="58">
        <f t="shared" si="74"/>
        <v>244</v>
      </c>
      <c r="R683" s="59">
        <f>AVERAGE(O683:P683)</f>
        <v>244</v>
      </c>
      <c r="S683" s="60" t="s">
        <v>216</v>
      </c>
      <c r="T683" s="61" t="s">
        <v>216</v>
      </c>
      <c r="U683" s="61" t="s">
        <v>216</v>
      </c>
      <c r="V683" s="61" t="s">
        <v>216</v>
      </c>
      <c r="W683" s="61" t="s">
        <v>216</v>
      </c>
      <c r="X683" s="61"/>
      <c r="Y683" s="61"/>
      <c r="Z683" s="61">
        <v>-6</v>
      </c>
      <c r="AA683" s="61" t="s">
        <v>216</v>
      </c>
      <c r="AB683" s="62" t="s">
        <v>216</v>
      </c>
      <c r="AC683" s="63"/>
      <c r="AD683" s="62" t="s">
        <v>216</v>
      </c>
      <c r="AE683" s="62" t="s">
        <v>216</v>
      </c>
      <c r="AF683" s="67" t="s">
        <v>216</v>
      </c>
      <c r="AG683" s="62" t="s">
        <v>216</v>
      </c>
      <c r="AH683" s="62" t="s">
        <v>216</v>
      </c>
      <c r="AI683" s="62" t="s">
        <v>216</v>
      </c>
      <c r="AJ683" s="62" t="s">
        <v>216</v>
      </c>
      <c r="AK683" s="62" t="s">
        <v>216</v>
      </c>
      <c r="AL683" s="62" t="s">
        <v>216</v>
      </c>
      <c r="AM683" s="62" t="s">
        <v>216</v>
      </c>
      <c r="AN683" s="62" t="s">
        <v>216</v>
      </c>
      <c r="AO683" s="63" t="s">
        <v>216</v>
      </c>
    </row>
    <row r="684" spans="1:41">
      <c r="A684" s="48">
        <f t="shared" si="71"/>
        <v>682</v>
      </c>
      <c r="B684" s="49">
        <v>686</v>
      </c>
      <c r="C684" s="50">
        <f t="shared" si="72"/>
        <v>4</v>
      </c>
      <c r="D684" s="49">
        <f>COUNTIF($L$3:$L684,$L684)</f>
        <v>24</v>
      </c>
      <c r="E684" s="51">
        <v>24</v>
      </c>
      <c r="F684" s="50" t="str">
        <f t="shared" si="73"/>
        <v>=</v>
      </c>
      <c r="G684" s="52" t="s">
        <v>437</v>
      </c>
      <c r="H684" s="53" t="s">
        <v>1302</v>
      </c>
      <c r="I684" s="53" t="s">
        <v>1194</v>
      </c>
      <c r="J684" s="53" t="s">
        <v>1122</v>
      </c>
      <c r="K684" s="54">
        <v>1937</v>
      </c>
      <c r="L684" s="64" t="s">
        <v>235</v>
      </c>
      <c r="M684" s="55" t="s">
        <v>52</v>
      </c>
      <c r="N684" s="56">
        <v>2</v>
      </c>
      <c r="O684" s="57"/>
      <c r="P684" s="57" t="str">
        <f>IFERROR( VLOOKUP($G684,Liga16_1!$B:$Q,16,0), "")</f>
        <v/>
      </c>
      <c r="Q684" s="58">
        <f t="shared" ca="1" si="74"/>
        <v>244</v>
      </c>
      <c r="R684" s="59">
        <v>250</v>
      </c>
      <c r="S684" s="60" t="s">
        <v>216</v>
      </c>
      <c r="T684" s="61" t="s">
        <v>216</v>
      </c>
      <c r="U684" s="61" t="s">
        <v>216</v>
      </c>
      <c r="V684" s="61" t="s">
        <v>216</v>
      </c>
      <c r="W684" s="61" t="s">
        <v>216</v>
      </c>
      <c r="X684" s="61"/>
      <c r="Y684" s="61"/>
      <c r="Z684" s="61"/>
      <c r="AA684" s="61"/>
      <c r="AB684" s="62">
        <v>-6</v>
      </c>
      <c r="AC684" s="63"/>
      <c r="AD684" s="62" t="str">
        <f ca="1" xml:space="preserve"> IF(AND(
IFERROR( COUNTIF(  INDIRECT(CONCATENATE("[CampeonatosGallegos_2017.xlsx]",AD$2,"M","!$S:$S")),  $G684), 0)=0,
IFERROR( COUNTIF(  INDIRECT(CONCATENATE("[CampeonatosGallegos_2017.xlsx]",AD$2,"M","!$V:$V")),  $G684), 0)=0,
IFERROR( COUNTIF(  INDIRECT(CONCATENATE("[CampeonatosGallegos_2017.xlsx]",AD$2,"F","!$S:$S")),  $G684), 0)=0,
IFERROR( COUNTIF(  INDIRECT(CONCATENATE("[CampeonatosGallegos_2017.xlsx]",AD$2,"F","!$V:$V")),  $G684), 0)=0
), "",
IFERROR( HLOOKUP(CONCATENATE(AD$2,"F"),#REF!,ROW($G684)-1,0),0) +
IFERROR( HLOOKUP(CONCATENATE(AD$2,"F_FF"),#REF!,ROW($G684)-1,0),0) +
IFERROR( HLOOKUP(CONCATENATE(AD$2,"M"),#REF!,ROW($G684)-1,0),0) +
IFERROR( HLOOKUP(CONCATENATE(AD$2,"M_FF"),#REF!,ROW($G684)-1,0),0)
+25)</f>
        <v/>
      </c>
      <c r="AE684" s="62" t="str">
        <f ca="1" xml:space="preserve"> IF(AND(
IFERROR( COUNTIF(  INDIRECT(CONCATENATE("[CampeonatosGallegos_2017.xlsx]",AE$2,"M","!$S:$S")),  $G684), 0)=0,
IFERROR( COUNTIF(  INDIRECT(CONCATENATE("[CampeonatosGallegos_2017.xlsx]",AE$2,"M","!$V:$V")),  $G684), 0)=0,
IFERROR( COUNTIF(  INDIRECT(CONCATENATE("[CampeonatosGallegos_2017.xlsx]",AE$2,"F","!$S:$S")),  $G684), 0)=0,
IFERROR( COUNTIF(  INDIRECT(CONCATENATE("[CampeonatosGallegos_2017.xlsx]",AE$2,"F","!$V:$V")),  $G684), 0)=0
), "",
IFERROR( HLOOKUP(CONCATENATE(AE$2,"F"),#REF!,ROW($G684)-1,0),0) +
IFERROR( HLOOKUP(CONCATENATE(AE$2,"F_FF"),#REF!,ROW($G684)-1,0),0) +
IFERROR( HLOOKUP(CONCATENATE(AE$2,"M"),#REF!,ROW($G684)-1,0),0) +
IFERROR( HLOOKUP(CONCATENATE(AE$2,"M_FF"),#REF!,ROW($G684)-1,0),0)
+25)</f>
        <v/>
      </c>
      <c r="AF684" s="67" t="str">
        <f ca="1" xml:space="preserve"> IF(AND(
IFERROR( COUNTIF(  INDIRECT(CONCATENATE("[CampeonatosGallegos_2017.xlsx]",AF$2,"M","!$S:$S")),  $G684), 0)=0,
IFERROR( COUNTIF(  INDIRECT(CONCATENATE("[CampeonatosGallegos_2017.xlsx]",AF$2,"M","!$V:$V")),  $G684), 0)=0,
IFERROR( COUNTIF(  INDIRECT(CONCATENATE("[CampeonatosGallegos_2017.xlsx]",AF$2,"F","!$S:$S")),  $G684), 0)=0,
IFERROR( COUNTIF(  INDIRECT(CONCATENATE("[CampeonatosGallegos_2017.xlsx]",AF$2,"F","!$V:$V")),  $G684), 0)=0
), "",
IFERROR( HLOOKUP(CONCATENATE(AF$2,"F"),#REF!,ROW($G684)-1,0),0) +
IFERROR( HLOOKUP(CONCATENATE(AF$2,"F_FF"),#REF!,ROW($G684)-1,0),0) +
IFERROR( HLOOKUP(CONCATENATE(AF$2,"M"),#REF!,ROW($G684)-1,0),0) +
IFERROR( HLOOKUP(CONCATENATE(AF$2,"M_FF"),#REF!,ROW($G684)-1,0),0)
+25)</f>
        <v/>
      </c>
      <c r="AG684" s="62" t="str">
        <f ca="1" xml:space="preserve"> IF(AND(
IFERROR( COUNTIF(  INDIRECT(CONCATENATE("[CampeonatosGallegos_2017.xlsx]",AG$2,"M","!$S:$S")),  $G684), 0)=0,
IFERROR( COUNTIF(  INDIRECT(CONCATENATE("[CampeonatosGallegos_2017.xlsx]",AG$2,"M","!$V:$V")),  $G684), 0)=0,
IFERROR( COUNTIF(  INDIRECT(CONCATENATE("[CampeonatosGallegos_2017.xlsx]",AG$2,"F","!$S:$S")),  $G684), 0)=0,
IFERROR( COUNTIF(  INDIRECT(CONCATENATE("[CampeonatosGallegos_2017.xlsx]",AG$2,"F","!$V:$V")),  $G684), 0)=0
), "",
IFERROR( HLOOKUP(CONCATENATE(AG$2,"F"),#REF!,ROW($G684)-1,0),0) +
IFERROR( HLOOKUP(CONCATENATE(AG$2,"F_FF"),#REF!,ROW($G684)-1,0),0) +
IFERROR( HLOOKUP(CONCATENATE(AG$2,"M"),#REF!,ROW($G684)-1,0),0) +
IFERROR( HLOOKUP(CONCATENATE(AG$2,"M_FF"),#REF!,ROW($G684)-1,0),0)
+25)</f>
        <v/>
      </c>
      <c r="AH684" s="62" t="str">
        <f ca="1" xml:space="preserve"> IF(AND(
IFERROR( COUNTIF(  INDIRECT(CONCATENATE("[CampeonatosGallegos_2017.xlsx]",AH$2,"M","!$S:$S")),  $G684), 0)=0,
IFERROR( COUNTIF(  INDIRECT(CONCATENATE("[CampeonatosGallegos_2017.xlsx]",AH$2,"M","!$V:$V")),  $G684), 0)=0,
IFERROR( COUNTIF(  INDIRECT(CONCATENATE("[CampeonatosGallegos_2017.xlsx]",AH$2,"F","!$S:$S")),  $G684), 0)=0,
IFERROR( COUNTIF(  INDIRECT(CONCATENATE("[CampeonatosGallegos_2017.xlsx]",AH$2,"F","!$V:$V")),  $G684), 0)=0
), "",
IFERROR( HLOOKUP(CONCATENATE(AH$2,"F"),#REF!,ROW($G684)-1,0),0) +
IFERROR( HLOOKUP(CONCATENATE(AH$2,"F_FF"),#REF!,ROW($G684)-1,0),0) +
IFERROR( HLOOKUP(CONCATENATE(AH$2,"M"),#REF!,ROW($G684)-1,0),0) +
IFERROR( HLOOKUP(CONCATENATE(AH$2,"M_FF"),#REF!,ROW($G684)-1,0),0)
+25)</f>
        <v/>
      </c>
      <c r="AI684" s="62" t="str">
        <f ca="1" xml:space="preserve"> IF(AND(
IFERROR( COUNTIF(  INDIRECT(CONCATENATE("[CampeonatosGallegos_2017.xlsx]",AI$2,"M","!$S:$S")),  $G684), 0)=0,
IFERROR( COUNTIF(  INDIRECT(CONCATENATE("[CampeonatosGallegos_2017.xlsx]",AI$2,"M","!$V:$V")),  $G684), 0)=0,
IFERROR( COUNTIF(  INDIRECT(CONCATENATE("[CampeonatosGallegos_2017.xlsx]",AI$2,"F","!$S:$S")),  $G684), 0)=0,
IFERROR( COUNTIF(  INDIRECT(CONCATENATE("[CampeonatosGallegos_2017.xlsx]",AI$2,"F","!$V:$V")),  $G684), 0)=0
), "",
IFERROR( HLOOKUP(CONCATENATE(AI$2,"F"),#REF!,ROW($G684)-1,0),0) +
IFERROR( HLOOKUP(CONCATENATE(AI$2,"F_FF"),#REF!,ROW($G684)-1,0),0) +
IFERROR( HLOOKUP(CONCATENATE(AI$2,"M"),#REF!,ROW($G684)-1,0),0) +
IFERROR( HLOOKUP(CONCATENATE(AI$2,"M_FF"),#REF!,ROW($G684)-1,0),0)
+25)</f>
        <v/>
      </c>
      <c r="AJ684" s="62" t="str">
        <f ca="1" xml:space="preserve"> IF(AND(
IFERROR( COUNTIF(  INDIRECT(CONCATENATE("[CampeonatosGallegos_2017.xlsx]",AJ$2,"M","!$S:$S")),  $G684), 0)=0,
IFERROR( COUNTIF(  INDIRECT(CONCATENATE("[CampeonatosGallegos_2017.xlsx]",AJ$2,"M","!$V:$V")),  $G684), 0)=0,
IFERROR( COUNTIF(  INDIRECT(CONCATENATE("[CampeonatosGallegos_2017.xlsx]",AJ$2,"F","!$S:$S")),  $G684), 0)=0,
IFERROR( COUNTIF(  INDIRECT(CONCATENATE("[CampeonatosGallegos_2017.xlsx]",AJ$2,"F","!$V:$V")),  $G684), 0)=0
), "",
IFERROR( HLOOKUP(CONCATENATE(AJ$2,"F"),#REF!,ROW($G684)-1,0),0) +
IFERROR( HLOOKUP(CONCATENATE(AJ$2,"F_FF"),#REF!,ROW($G684)-1,0),0) +
IFERROR( HLOOKUP(CONCATENATE(AJ$2,"M"),#REF!,ROW($G684)-1,0),0) +
IFERROR( HLOOKUP(CONCATENATE(AJ$2,"M_FF"),#REF!,ROW($G684)-1,0),0)
+25)</f>
        <v/>
      </c>
      <c r="AK684" s="62" t="str">
        <f ca="1" xml:space="preserve"> IF(AND(
IFERROR( COUNTIF(  INDIRECT(CONCATENATE("[CampeonatosGallegos_2017.xlsx]",AK$2,"M","!$S:$S")),  $G684), 0)=0,
IFERROR( COUNTIF(  INDIRECT(CONCATENATE("[CampeonatosGallegos_2017.xlsx]",AK$2,"M","!$V:$V")),  $G684), 0)=0,
IFERROR( COUNTIF(  INDIRECT(CONCATENATE("[CampeonatosGallegos_2017.xlsx]",AK$2,"F","!$S:$S")),  $G684), 0)=0,
IFERROR( COUNTIF(  INDIRECT(CONCATENATE("[CampeonatosGallegos_2017.xlsx]",AK$2,"F","!$V:$V")),  $G684), 0)=0
), "",
IFERROR( HLOOKUP(CONCATENATE(AK$2,"F"),#REF!,ROW($G684)-1,0),0) +
IFERROR( HLOOKUP(CONCATENATE(AK$2,"F_FF"),#REF!,ROW($G684)-1,0),0) +
IFERROR( HLOOKUP(CONCATENATE(AK$2,"M"),#REF!,ROW($G684)-1,0),0) +
IFERROR( HLOOKUP(CONCATENATE(AK$2,"M_FF"),#REF!,ROW($G684)-1,0),0)
+25)</f>
        <v/>
      </c>
      <c r="AL684" s="62" t="str">
        <f ca="1" xml:space="preserve"> IF(AND(
IFERROR( COUNTIF(  INDIRECT(CONCATENATE("[CampeonatosGallegos_2017.xlsx]",AL$2,"M","!$S:$S")),  $G684), 0)=0,
IFERROR( COUNTIF(  INDIRECT(CONCATENATE("[CampeonatosGallegos_2017.xlsx]",AL$2,"M","!$V:$V")),  $G684), 0)=0,
IFERROR( COUNTIF(  INDIRECT(CONCATENATE("[CampeonatosGallegos_2017.xlsx]",AL$2,"F","!$S:$S")),  $G684), 0)=0,
IFERROR( COUNTIF(  INDIRECT(CONCATENATE("[CampeonatosGallegos_2017.xlsx]",AL$2,"F","!$V:$V")),  $G684), 0)=0
), "",
IFERROR( HLOOKUP(CONCATENATE(AL$2,"F"),#REF!,ROW($G684)-1,0),0) +
IFERROR( HLOOKUP(CONCATENATE(AL$2,"F_FF"),#REF!,ROW($G684)-1,0),0) +
IFERROR( HLOOKUP(CONCATENATE(AL$2,"M"),#REF!,ROW($G684)-1,0),0) +
IFERROR( HLOOKUP(CONCATENATE(AL$2,"M_FF"),#REF!,ROW($G684)-1,0),0)
+25)</f>
        <v/>
      </c>
      <c r="AM684" s="62" t="str">
        <f ca="1" xml:space="preserve"> IF(AND(
IFERROR( COUNTIF(  INDIRECT(CONCATENATE("[CampeonatosGallegos_2017.xlsx]",AM$2,"M","!$S:$S")),  $G684), 0)=0,
IFERROR( COUNTIF(  INDIRECT(CONCATENATE("[CampeonatosGallegos_2017.xlsx]",AM$2,"M","!$V:$V")),  $G684), 0)=0,
IFERROR( COUNTIF(  INDIRECT(CONCATENATE("[CampeonatosGallegos_2017.xlsx]",AM$2,"F","!$S:$S")),  $G684), 0)=0,
IFERROR( COUNTIF(  INDIRECT(CONCATENATE("[CampeonatosGallegos_2017.xlsx]",AM$2,"F","!$V:$V")),  $G684), 0)=0
), "",
IFERROR( HLOOKUP(CONCATENATE(AM$2,"F"),#REF!,ROW($G684)-1,0),0) +
IFERROR( HLOOKUP(CONCATENATE(AM$2,"F_FF"),#REF!,ROW($G684)-1,0),0) +
IFERROR( HLOOKUP(CONCATENATE(AM$2,"M"),#REF!,ROW($G684)-1,0),0) +
IFERROR( HLOOKUP(CONCATENATE(AM$2,"M_FF"),#REF!,ROW($G684)-1,0),0)
+25)</f>
        <v/>
      </c>
      <c r="AN684" s="62" t="str">
        <f ca="1" xml:space="preserve"> IF(AND(
IFERROR( COUNTIF(  INDIRECT(CONCATENATE("[CampeonatosGallegos_2017.xlsx]",AN$2,"M","!$S:$S")),  $G684), 0)=0,
IFERROR( COUNTIF(  INDIRECT(CONCATENATE("[CampeonatosGallegos_2017.xlsx]",AN$2,"M","!$V:$V")),  $G684), 0)=0,
IFERROR( COUNTIF(  INDIRECT(CONCATENATE("[CampeonatosGallegos_2017.xlsx]",AN$2,"F","!$S:$S")),  $G684), 0)=0,
IFERROR( COUNTIF(  INDIRECT(CONCATENATE("[CampeonatosGallegos_2017.xlsx]",AN$2,"F","!$V:$V")),  $G684), 0)=0
), "",
IFERROR( HLOOKUP(CONCATENATE(AN$2,"F"),#REF!,ROW($G684)-1,0),0) +
IFERROR( HLOOKUP(CONCATENATE(AN$2,"F_FF"),#REF!,ROW($G684)-1,0),0) +
IFERROR( HLOOKUP(CONCATENATE(AN$2,"M"),#REF!,ROW($G684)-1,0),0) +
IFERROR( HLOOKUP(CONCATENATE(AN$2,"M_FF"),#REF!,ROW($G684)-1,0),0)
+25)</f>
        <v/>
      </c>
      <c r="AO684" s="63" t="str">
        <f ca="1" xml:space="preserve"> IF(AND(
IFERROR( COUNTIF(  INDIRECT(CONCATENATE("[CampeonatosGallegos_2017.xlsx]",AO$2,"M","!$S:$S")),  $G684), 0)=0,
IFERROR( COUNTIF(  INDIRECT(CONCATENATE("[CampeonatosGallegos_2017.xlsx]",AO$2,"M","!$V:$V")),  $G684), 0)=0,
IFERROR( COUNTIF(  INDIRECT(CONCATENATE("[CampeonatosGallegos_2017.xlsx]",AO$2,"F","!$S:$S")),  $G684), 0)=0,
IFERROR( COUNTIF(  INDIRECT(CONCATENATE("[CampeonatosGallegos_2017.xlsx]",AO$2,"F","!$V:$V")),  $G684), 0)=0
), "",
IFERROR( HLOOKUP(CONCATENATE(AO$2,"F"),#REF!,ROW($G684)-1,0),0) +
IFERROR( HLOOKUP(CONCATENATE(AO$2,"F_FF"),#REF!,ROW($G684)-1,0),0) +
IFERROR( HLOOKUP(CONCATENATE(AO$2,"M"),#REF!,ROW($G684)-1,0),0) +
IFERROR( HLOOKUP(CONCATENATE(AO$2,"M_FF"),#REF!,ROW($G684)-1,0),0)
+25)</f>
        <v/>
      </c>
    </row>
    <row r="685" spans="1:41">
      <c r="A685" s="48">
        <f t="shared" si="71"/>
        <v>683</v>
      </c>
      <c r="B685" s="49">
        <v>692</v>
      </c>
      <c r="C685" s="50">
        <f t="shared" si="72"/>
        <v>9</v>
      </c>
      <c r="D685" s="49">
        <f>COUNTIF($L$3:$L685,$L685)</f>
        <v>88</v>
      </c>
      <c r="E685" s="51">
        <v>88</v>
      </c>
      <c r="F685" s="50" t="str">
        <f t="shared" si="73"/>
        <v>=</v>
      </c>
      <c r="G685" s="52">
        <v>23233</v>
      </c>
      <c r="H685" s="53" t="s">
        <v>606</v>
      </c>
      <c r="I685" s="53" t="s">
        <v>1191</v>
      </c>
      <c r="J685" s="53" t="s">
        <v>1107</v>
      </c>
      <c r="K685" s="54">
        <v>1967</v>
      </c>
      <c r="L685" s="64" t="s">
        <v>234</v>
      </c>
      <c r="M685" s="55" t="s">
        <v>52</v>
      </c>
      <c r="N685" s="56">
        <v>2</v>
      </c>
      <c r="O685" s="57">
        <v>250</v>
      </c>
      <c r="P685" s="57">
        <f>IFERROR( VLOOKUP($G685,Liga16_1!$B:$Q,16,0), "")</f>
        <v>236</v>
      </c>
      <c r="Q685" s="58">
        <f t="shared" si="74"/>
        <v>243</v>
      </c>
      <c r="R685" s="59">
        <f>AVERAGE(O685:P685)</f>
        <v>243</v>
      </c>
      <c r="S685" s="60" t="s">
        <v>216</v>
      </c>
      <c r="T685" s="61" t="s">
        <v>216</v>
      </c>
      <c r="U685" s="61" t="s">
        <v>216</v>
      </c>
      <c r="V685" s="61" t="s">
        <v>216</v>
      </c>
      <c r="W685" s="61" t="s">
        <v>216</v>
      </c>
      <c r="X685" s="61" t="s">
        <v>216</v>
      </c>
      <c r="Y685" s="61" t="s">
        <v>216</v>
      </c>
      <c r="Z685" s="61" t="s">
        <v>216</v>
      </c>
      <c r="AA685" s="61" t="s">
        <v>216</v>
      </c>
      <c r="AB685" s="62" t="s">
        <v>216</v>
      </c>
      <c r="AC685" s="63"/>
      <c r="AD685" s="62" t="s">
        <v>216</v>
      </c>
      <c r="AE685" s="62" t="s">
        <v>216</v>
      </c>
      <c r="AF685" s="67" t="s">
        <v>216</v>
      </c>
      <c r="AG685" s="62" t="s">
        <v>216</v>
      </c>
      <c r="AH685" s="62" t="s">
        <v>216</v>
      </c>
      <c r="AI685" s="62" t="s">
        <v>216</v>
      </c>
      <c r="AJ685" s="62" t="s">
        <v>216</v>
      </c>
      <c r="AK685" s="62" t="s">
        <v>216</v>
      </c>
      <c r="AL685" s="62" t="s">
        <v>216</v>
      </c>
      <c r="AM685" s="62" t="s">
        <v>216</v>
      </c>
      <c r="AN685" s="62" t="s">
        <v>216</v>
      </c>
      <c r="AO685" s="63" t="s">
        <v>216</v>
      </c>
    </row>
    <row r="686" spans="1:41">
      <c r="A686" s="48">
        <f t="shared" si="71"/>
        <v>684</v>
      </c>
      <c r="B686" s="49">
        <v>693</v>
      </c>
      <c r="C686" s="50">
        <f t="shared" si="72"/>
        <v>9</v>
      </c>
      <c r="D686" s="49">
        <f>COUNTIF($L$3:$L686,$L686)</f>
        <v>2</v>
      </c>
      <c r="E686" s="51">
        <v>2</v>
      </c>
      <c r="F686" s="50" t="str">
        <f t="shared" si="73"/>
        <v>=</v>
      </c>
      <c r="G686" s="52">
        <v>17249</v>
      </c>
      <c r="H686" s="53" t="s">
        <v>1303</v>
      </c>
      <c r="I686" s="53" t="s">
        <v>1130</v>
      </c>
      <c r="J686" s="53" t="s">
        <v>1107</v>
      </c>
      <c r="K686" s="54">
        <v>1973</v>
      </c>
      <c r="L686" s="64" t="s">
        <v>231</v>
      </c>
      <c r="M686" s="55" t="s">
        <v>55</v>
      </c>
      <c r="N686" s="56">
        <v>2</v>
      </c>
      <c r="O686" s="57">
        <v>242</v>
      </c>
      <c r="P686" s="57" t="str">
        <f>IFERROR( VLOOKUP($G686,Liga16_1!$B:$Q,16,0), "")</f>
        <v/>
      </c>
      <c r="Q686" s="58">
        <f t="shared" si="74"/>
        <v>242</v>
      </c>
      <c r="R686" s="59">
        <f>AVERAGE(O686:P686)</f>
        <v>242</v>
      </c>
      <c r="S686" s="60" t="s">
        <v>216</v>
      </c>
      <c r="T686" s="61">
        <v>-13</v>
      </c>
      <c r="U686" s="61" t="s">
        <v>216</v>
      </c>
      <c r="V686" s="61" t="s">
        <v>216</v>
      </c>
      <c r="W686" s="61">
        <v>-60</v>
      </c>
      <c r="X686" s="61" t="s">
        <v>216</v>
      </c>
      <c r="Y686" s="61" t="s">
        <v>216</v>
      </c>
      <c r="Z686" s="61" t="s">
        <v>216</v>
      </c>
      <c r="AA686" s="61" t="s">
        <v>216</v>
      </c>
      <c r="AB686" s="62" t="s">
        <v>216</v>
      </c>
      <c r="AC686" s="63"/>
      <c r="AD686" s="62" t="s">
        <v>216</v>
      </c>
      <c r="AE686" s="62" t="s">
        <v>216</v>
      </c>
      <c r="AF686" s="67" t="s">
        <v>216</v>
      </c>
      <c r="AG686" s="62" t="s">
        <v>216</v>
      </c>
      <c r="AH686" s="62" t="s">
        <v>216</v>
      </c>
      <c r="AI686" s="62" t="s">
        <v>216</v>
      </c>
      <c r="AJ686" s="62" t="s">
        <v>216</v>
      </c>
      <c r="AK686" s="62" t="s">
        <v>216</v>
      </c>
      <c r="AL686" s="62" t="s">
        <v>216</v>
      </c>
      <c r="AM686" s="62" t="s">
        <v>216</v>
      </c>
      <c r="AN686" s="62" t="s">
        <v>216</v>
      </c>
      <c r="AO686" s="63" t="s">
        <v>216</v>
      </c>
    </row>
    <row r="687" spans="1:41">
      <c r="A687" s="48">
        <f t="shared" si="71"/>
        <v>685</v>
      </c>
      <c r="B687" s="49">
        <v>684</v>
      </c>
      <c r="C687" s="50">
        <f t="shared" si="72"/>
        <v>-1</v>
      </c>
      <c r="D687" s="49">
        <f>COUNTIF($L$3:$L687,$L687)</f>
        <v>27</v>
      </c>
      <c r="E687" s="51">
        <v>28</v>
      </c>
      <c r="F687" s="50">
        <f t="shared" si="73"/>
        <v>1</v>
      </c>
      <c r="G687" s="52" t="s">
        <v>422</v>
      </c>
      <c r="H687" s="53" t="s">
        <v>1304</v>
      </c>
      <c r="I687" s="53" t="s">
        <v>1194</v>
      </c>
      <c r="J687" s="53" t="s">
        <v>1122</v>
      </c>
      <c r="K687" s="54">
        <v>2000</v>
      </c>
      <c r="L687" s="64" t="s">
        <v>225</v>
      </c>
      <c r="M687" s="55" t="s">
        <v>55</v>
      </c>
      <c r="N687" s="56">
        <v>2</v>
      </c>
      <c r="O687" s="57"/>
      <c r="P687" s="57" t="str">
        <f>IFERROR( VLOOKUP($G687,Liga16_1!$B:$Q,16,0), "")</f>
        <v/>
      </c>
      <c r="Q687" s="58">
        <f t="shared" ca="1" si="74"/>
        <v>242</v>
      </c>
      <c r="R687" s="59">
        <v>250</v>
      </c>
      <c r="S687" s="60" t="s">
        <v>216</v>
      </c>
      <c r="T687" s="61" t="s">
        <v>216</v>
      </c>
      <c r="U687" s="61" t="s">
        <v>216</v>
      </c>
      <c r="V687" s="61" t="s">
        <v>216</v>
      </c>
      <c r="W687" s="61" t="s">
        <v>216</v>
      </c>
      <c r="X687" s="61"/>
      <c r="Y687" s="61"/>
      <c r="Z687" s="61"/>
      <c r="AA687" s="61"/>
      <c r="AB687" s="62">
        <v>-8</v>
      </c>
      <c r="AC687" s="63"/>
      <c r="AD687" s="62" t="str">
        <f ca="1" xml:space="preserve"> IF(AND(
IFERROR( COUNTIF(  INDIRECT(CONCATENATE("[CampeonatosGallegos_2017.xlsx]",AD$2,"M","!$S:$S")),  $G687), 0)=0,
IFERROR( COUNTIF(  INDIRECT(CONCATENATE("[CampeonatosGallegos_2017.xlsx]",AD$2,"M","!$V:$V")),  $G687), 0)=0,
IFERROR( COUNTIF(  INDIRECT(CONCATENATE("[CampeonatosGallegos_2017.xlsx]",AD$2,"F","!$S:$S")),  $G687), 0)=0,
IFERROR( COUNTIF(  INDIRECT(CONCATENATE("[CampeonatosGallegos_2017.xlsx]",AD$2,"F","!$V:$V")),  $G687), 0)=0
), "",
IFERROR( HLOOKUP(CONCATENATE(AD$2,"F"),#REF!,ROW($G687)-1,0),0) +
IFERROR( HLOOKUP(CONCATENATE(AD$2,"F_FF"),#REF!,ROW($G687)-1,0),0) +
IFERROR( HLOOKUP(CONCATENATE(AD$2,"M"),#REF!,ROW($G687)-1,0),0) +
IFERROR( HLOOKUP(CONCATENATE(AD$2,"M_FF"),#REF!,ROW($G687)-1,0),0)
+25)</f>
        <v/>
      </c>
      <c r="AE687" s="62" t="str">
        <f ca="1" xml:space="preserve"> IF(AND(
IFERROR( COUNTIF(  INDIRECT(CONCATENATE("[CampeonatosGallegos_2017.xlsx]",AE$2,"M","!$S:$S")),  $G687), 0)=0,
IFERROR( COUNTIF(  INDIRECT(CONCATENATE("[CampeonatosGallegos_2017.xlsx]",AE$2,"M","!$V:$V")),  $G687), 0)=0,
IFERROR( COUNTIF(  INDIRECT(CONCATENATE("[CampeonatosGallegos_2017.xlsx]",AE$2,"F","!$S:$S")),  $G687), 0)=0,
IFERROR( COUNTIF(  INDIRECT(CONCATENATE("[CampeonatosGallegos_2017.xlsx]",AE$2,"F","!$V:$V")),  $G687), 0)=0
), "",
IFERROR( HLOOKUP(CONCATENATE(AE$2,"F"),#REF!,ROW($G687)-1,0),0) +
IFERROR( HLOOKUP(CONCATENATE(AE$2,"F_FF"),#REF!,ROW($G687)-1,0),0) +
IFERROR( HLOOKUP(CONCATENATE(AE$2,"M"),#REF!,ROW($G687)-1,0),0) +
IFERROR( HLOOKUP(CONCATENATE(AE$2,"M_FF"),#REF!,ROW($G687)-1,0),0)
+25)</f>
        <v/>
      </c>
      <c r="AF687" s="67" t="str">
        <f ca="1" xml:space="preserve"> IF(AND(
IFERROR( COUNTIF(  INDIRECT(CONCATENATE("[CampeonatosGallegos_2017.xlsx]",AF$2,"M","!$S:$S")),  $G687), 0)=0,
IFERROR( COUNTIF(  INDIRECT(CONCATENATE("[CampeonatosGallegos_2017.xlsx]",AF$2,"M","!$V:$V")),  $G687), 0)=0,
IFERROR( COUNTIF(  INDIRECT(CONCATENATE("[CampeonatosGallegos_2017.xlsx]",AF$2,"F","!$S:$S")),  $G687), 0)=0,
IFERROR( COUNTIF(  INDIRECT(CONCATENATE("[CampeonatosGallegos_2017.xlsx]",AF$2,"F","!$V:$V")),  $G687), 0)=0
), "",
IFERROR( HLOOKUP(CONCATENATE(AF$2,"F"),#REF!,ROW($G687)-1,0),0) +
IFERROR( HLOOKUP(CONCATENATE(AF$2,"F_FF"),#REF!,ROW($G687)-1,0),0) +
IFERROR( HLOOKUP(CONCATENATE(AF$2,"M"),#REF!,ROW($G687)-1,0),0) +
IFERROR( HLOOKUP(CONCATENATE(AF$2,"M_FF"),#REF!,ROW($G687)-1,0),0)
+25)</f>
        <v/>
      </c>
      <c r="AG687" s="62" t="str">
        <f ca="1" xml:space="preserve"> IF(AND(
IFERROR( COUNTIF(  INDIRECT(CONCATENATE("[CampeonatosGallegos_2017.xlsx]",AG$2,"M","!$S:$S")),  $G687), 0)=0,
IFERROR( COUNTIF(  INDIRECT(CONCATENATE("[CampeonatosGallegos_2017.xlsx]",AG$2,"M","!$V:$V")),  $G687), 0)=0,
IFERROR( COUNTIF(  INDIRECT(CONCATENATE("[CampeonatosGallegos_2017.xlsx]",AG$2,"F","!$S:$S")),  $G687), 0)=0,
IFERROR( COUNTIF(  INDIRECT(CONCATENATE("[CampeonatosGallegos_2017.xlsx]",AG$2,"F","!$V:$V")),  $G687), 0)=0
), "",
IFERROR( HLOOKUP(CONCATENATE(AG$2,"F"),#REF!,ROW($G687)-1,0),0) +
IFERROR( HLOOKUP(CONCATENATE(AG$2,"F_FF"),#REF!,ROW($G687)-1,0),0) +
IFERROR( HLOOKUP(CONCATENATE(AG$2,"M"),#REF!,ROW($G687)-1,0),0) +
IFERROR( HLOOKUP(CONCATENATE(AG$2,"M_FF"),#REF!,ROW($G687)-1,0),0)
+25)</f>
        <v/>
      </c>
      <c r="AH687" s="62" t="str">
        <f ca="1" xml:space="preserve"> IF(AND(
IFERROR( COUNTIF(  INDIRECT(CONCATENATE("[CampeonatosGallegos_2017.xlsx]",AH$2,"M","!$S:$S")),  $G687), 0)=0,
IFERROR( COUNTIF(  INDIRECT(CONCATENATE("[CampeonatosGallegos_2017.xlsx]",AH$2,"M","!$V:$V")),  $G687), 0)=0,
IFERROR( COUNTIF(  INDIRECT(CONCATENATE("[CampeonatosGallegos_2017.xlsx]",AH$2,"F","!$S:$S")),  $G687), 0)=0,
IFERROR( COUNTIF(  INDIRECT(CONCATENATE("[CampeonatosGallegos_2017.xlsx]",AH$2,"F","!$V:$V")),  $G687), 0)=0
), "",
IFERROR( HLOOKUP(CONCATENATE(AH$2,"F"),#REF!,ROW($G687)-1,0),0) +
IFERROR( HLOOKUP(CONCATENATE(AH$2,"F_FF"),#REF!,ROW($G687)-1,0),0) +
IFERROR( HLOOKUP(CONCATENATE(AH$2,"M"),#REF!,ROW($G687)-1,0),0) +
IFERROR( HLOOKUP(CONCATENATE(AH$2,"M_FF"),#REF!,ROW($G687)-1,0),0)
+25)</f>
        <v/>
      </c>
      <c r="AI687" s="62" t="str">
        <f ca="1" xml:space="preserve"> IF(AND(
IFERROR( COUNTIF(  INDIRECT(CONCATENATE("[CampeonatosGallegos_2017.xlsx]",AI$2,"M","!$S:$S")),  $G687), 0)=0,
IFERROR( COUNTIF(  INDIRECT(CONCATENATE("[CampeonatosGallegos_2017.xlsx]",AI$2,"M","!$V:$V")),  $G687), 0)=0,
IFERROR( COUNTIF(  INDIRECT(CONCATENATE("[CampeonatosGallegos_2017.xlsx]",AI$2,"F","!$S:$S")),  $G687), 0)=0,
IFERROR( COUNTIF(  INDIRECT(CONCATENATE("[CampeonatosGallegos_2017.xlsx]",AI$2,"F","!$V:$V")),  $G687), 0)=0
), "",
IFERROR( HLOOKUP(CONCATENATE(AI$2,"F"),#REF!,ROW($G687)-1,0),0) +
IFERROR( HLOOKUP(CONCATENATE(AI$2,"F_FF"),#REF!,ROW($G687)-1,0),0) +
IFERROR( HLOOKUP(CONCATENATE(AI$2,"M"),#REF!,ROW($G687)-1,0),0) +
IFERROR( HLOOKUP(CONCATENATE(AI$2,"M_FF"),#REF!,ROW($G687)-1,0),0)
+25)</f>
        <v/>
      </c>
      <c r="AJ687" s="62" t="str">
        <f ca="1" xml:space="preserve"> IF(AND(
IFERROR( COUNTIF(  INDIRECT(CONCATENATE("[CampeonatosGallegos_2017.xlsx]",AJ$2,"M","!$S:$S")),  $G687), 0)=0,
IFERROR( COUNTIF(  INDIRECT(CONCATENATE("[CampeonatosGallegos_2017.xlsx]",AJ$2,"M","!$V:$V")),  $G687), 0)=0,
IFERROR( COUNTIF(  INDIRECT(CONCATENATE("[CampeonatosGallegos_2017.xlsx]",AJ$2,"F","!$S:$S")),  $G687), 0)=0,
IFERROR( COUNTIF(  INDIRECT(CONCATENATE("[CampeonatosGallegos_2017.xlsx]",AJ$2,"F","!$V:$V")),  $G687), 0)=0
), "",
IFERROR( HLOOKUP(CONCATENATE(AJ$2,"F"),#REF!,ROW($G687)-1,0),0) +
IFERROR( HLOOKUP(CONCATENATE(AJ$2,"F_FF"),#REF!,ROW($G687)-1,0),0) +
IFERROR( HLOOKUP(CONCATENATE(AJ$2,"M"),#REF!,ROW($G687)-1,0),0) +
IFERROR( HLOOKUP(CONCATENATE(AJ$2,"M_FF"),#REF!,ROW($G687)-1,0),0)
+25)</f>
        <v/>
      </c>
      <c r="AK687" s="62" t="str">
        <f ca="1" xml:space="preserve"> IF(AND(
IFERROR( COUNTIF(  INDIRECT(CONCATENATE("[CampeonatosGallegos_2017.xlsx]",AK$2,"M","!$S:$S")),  $G687), 0)=0,
IFERROR( COUNTIF(  INDIRECT(CONCATENATE("[CampeonatosGallegos_2017.xlsx]",AK$2,"M","!$V:$V")),  $G687), 0)=0,
IFERROR( COUNTIF(  INDIRECT(CONCATENATE("[CampeonatosGallegos_2017.xlsx]",AK$2,"F","!$S:$S")),  $G687), 0)=0,
IFERROR( COUNTIF(  INDIRECT(CONCATENATE("[CampeonatosGallegos_2017.xlsx]",AK$2,"F","!$V:$V")),  $G687), 0)=0
), "",
IFERROR( HLOOKUP(CONCATENATE(AK$2,"F"),#REF!,ROW($G687)-1,0),0) +
IFERROR( HLOOKUP(CONCATENATE(AK$2,"F_FF"),#REF!,ROW($G687)-1,0),0) +
IFERROR( HLOOKUP(CONCATENATE(AK$2,"M"),#REF!,ROW($G687)-1,0),0) +
IFERROR( HLOOKUP(CONCATENATE(AK$2,"M_FF"),#REF!,ROW($G687)-1,0),0)
+25)</f>
        <v/>
      </c>
      <c r="AL687" s="62" t="str">
        <f ca="1" xml:space="preserve"> IF(AND(
IFERROR( COUNTIF(  INDIRECT(CONCATENATE("[CampeonatosGallegos_2017.xlsx]",AL$2,"M","!$S:$S")),  $G687), 0)=0,
IFERROR( COUNTIF(  INDIRECT(CONCATENATE("[CampeonatosGallegos_2017.xlsx]",AL$2,"M","!$V:$V")),  $G687), 0)=0,
IFERROR( COUNTIF(  INDIRECT(CONCATENATE("[CampeonatosGallegos_2017.xlsx]",AL$2,"F","!$S:$S")),  $G687), 0)=0,
IFERROR( COUNTIF(  INDIRECT(CONCATENATE("[CampeonatosGallegos_2017.xlsx]",AL$2,"F","!$V:$V")),  $G687), 0)=0
), "",
IFERROR( HLOOKUP(CONCATENATE(AL$2,"F"),#REF!,ROW($G687)-1,0),0) +
IFERROR( HLOOKUP(CONCATENATE(AL$2,"F_FF"),#REF!,ROW($G687)-1,0),0) +
IFERROR( HLOOKUP(CONCATENATE(AL$2,"M"),#REF!,ROW($G687)-1,0),0) +
IFERROR( HLOOKUP(CONCATENATE(AL$2,"M_FF"),#REF!,ROW($G687)-1,0),0)
+25)</f>
        <v/>
      </c>
      <c r="AM687" s="62" t="str">
        <f ca="1" xml:space="preserve"> IF(AND(
IFERROR( COUNTIF(  INDIRECT(CONCATENATE("[CampeonatosGallegos_2017.xlsx]",AM$2,"M","!$S:$S")),  $G687), 0)=0,
IFERROR( COUNTIF(  INDIRECT(CONCATENATE("[CampeonatosGallegos_2017.xlsx]",AM$2,"M","!$V:$V")),  $G687), 0)=0,
IFERROR( COUNTIF(  INDIRECT(CONCATENATE("[CampeonatosGallegos_2017.xlsx]",AM$2,"F","!$S:$S")),  $G687), 0)=0,
IFERROR( COUNTIF(  INDIRECT(CONCATENATE("[CampeonatosGallegos_2017.xlsx]",AM$2,"F","!$V:$V")),  $G687), 0)=0
), "",
IFERROR( HLOOKUP(CONCATENATE(AM$2,"F"),#REF!,ROW($G687)-1,0),0) +
IFERROR( HLOOKUP(CONCATENATE(AM$2,"F_FF"),#REF!,ROW($G687)-1,0),0) +
IFERROR( HLOOKUP(CONCATENATE(AM$2,"M"),#REF!,ROW($G687)-1,0),0) +
IFERROR( HLOOKUP(CONCATENATE(AM$2,"M_FF"),#REF!,ROW($G687)-1,0),0)
+25)</f>
        <v/>
      </c>
      <c r="AN687" s="62" t="str">
        <f ca="1" xml:space="preserve"> IF(AND(
IFERROR( COUNTIF(  INDIRECT(CONCATENATE("[CampeonatosGallegos_2017.xlsx]",AN$2,"M","!$S:$S")),  $G687), 0)=0,
IFERROR( COUNTIF(  INDIRECT(CONCATENATE("[CampeonatosGallegos_2017.xlsx]",AN$2,"M","!$V:$V")),  $G687), 0)=0,
IFERROR( COUNTIF(  INDIRECT(CONCATENATE("[CampeonatosGallegos_2017.xlsx]",AN$2,"F","!$S:$S")),  $G687), 0)=0,
IFERROR( COUNTIF(  INDIRECT(CONCATENATE("[CampeonatosGallegos_2017.xlsx]",AN$2,"F","!$V:$V")),  $G687), 0)=0
), "",
IFERROR( HLOOKUP(CONCATENATE(AN$2,"F"),#REF!,ROW($G687)-1,0),0) +
IFERROR( HLOOKUP(CONCATENATE(AN$2,"F_FF"),#REF!,ROW($G687)-1,0),0) +
IFERROR( HLOOKUP(CONCATENATE(AN$2,"M"),#REF!,ROW($G687)-1,0),0) +
IFERROR( HLOOKUP(CONCATENATE(AN$2,"M_FF"),#REF!,ROW($G687)-1,0),0)
+25)</f>
        <v/>
      </c>
      <c r="AO687" s="63" t="str">
        <f ca="1" xml:space="preserve"> IF(AND(
IFERROR( COUNTIF(  INDIRECT(CONCATENATE("[CampeonatosGallegos_2017.xlsx]",AO$2,"M","!$S:$S")),  $G687), 0)=0,
IFERROR( COUNTIF(  INDIRECT(CONCATENATE("[CampeonatosGallegos_2017.xlsx]",AO$2,"M","!$V:$V")),  $G687), 0)=0,
IFERROR( COUNTIF(  INDIRECT(CONCATENATE("[CampeonatosGallegos_2017.xlsx]",AO$2,"F","!$S:$S")),  $G687), 0)=0,
IFERROR( COUNTIF(  INDIRECT(CONCATENATE("[CampeonatosGallegos_2017.xlsx]",AO$2,"F","!$V:$V")),  $G687), 0)=0
), "",
IFERROR( HLOOKUP(CONCATENATE(AO$2,"F"),#REF!,ROW($G687)-1,0),0) +
IFERROR( HLOOKUP(CONCATENATE(AO$2,"F_FF"),#REF!,ROW($G687)-1,0),0) +
IFERROR( HLOOKUP(CONCATENATE(AO$2,"M"),#REF!,ROW($G687)-1,0),0) +
IFERROR( HLOOKUP(CONCATENATE(AO$2,"M_FF"),#REF!,ROW($G687)-1,0),0)
+25)</f>
        <v/>
      </c>
    </row>
    <row r="688" spans="1:41">
      <c r="A688" s="48">
        <f t="shared" si="71"/>
        <v>686</v>
      </c>
      <c r="B688" s="49">
        <v>694</v>
      </c>
      <c r="C688" s="50">
        <f t="shared" si="72"/>
        <v>8</v>
      </c>
      <c r="D688" s="49">
        <f>COUNTIF($L$3:$L688,$L688)</f>
        <v>18</v>
      </c>
      <c r="E688" s="51">
        <v>18</v>
      </c>
      <c r="F688" s="50" t="str">
        <f t="shared" si="73"/>
        <v>=</v>
      </c>
      <c r="G688" s="52">
        <v>50004</v>
      </c>
      <c r="H688" s="53" t="s">
        <v>873</v>
      </c>
      <c r="I688" s="53" t="s">
        <v>1191</v>
      </c>
      <c r="J688" s="53" t="s">
        <v>1107</v>
      </c>
      <c r="K688" s="54">
        <v>1980</v>
      </c>
      <c r="L688" s="64" t="s">
        <v>229</v>
      </c>
      <c r="M688" s="55" t="s">
        <v>55</v>
      </c>
      <c r="N688" s="56">
        <v>2</v>
      </c>
      <c r="O688" s="57">
        <v>240</v>
      </c>
      <c r="P688" s="57" t="str">
        <f>IFERROR( VLOOKUP($G688,Liga16_1!$B:$Q,16,0), "")</f>
        <v/>
      </c>
      <c r="Q688" s="58">
        <f t="shared" si="74"/>
        <v>240</v>
      </c>
      <c r="R688" s="59">
        <f>AVERAGE(O688:P688)</f>
        <v>240</v>
      </c>
      <c r="S688" s="60" t="s">
        <v>216</v>
      </c>
      <c r="T688" s="61" t="s">
        <v>216</v>
      </c>
      <c r="U688" s="61" t="s">
        <v>216</v>
      </c>
      <c r="V688" s="61" t="s">
        <v>216</v>
      </c>
      <c r="W688" s="61" t="s">
        <v>216</v>
      </c>
      <c r="X688" s="61" t="s">
        <v>216</v>
      </c>
      <c r="Y688" s="61" t="s">
        <v>216</v>
      </c>
      <c r="Z688" s="61" t="s">
        <v>216</v>
      </c>
      <c r="AA688" s="61" t="s">
        <v>216</v>
      </c>
      <c r="AB688" s="62" t="s">
        <v>216</v>
      </c>
      <c r="AC688" s="63"/>
      <c r="AD688" s="62" t="s">
        <v>216</v>
      </c>
      <c r="AE688" s="62" t="s">
        <v>216</v>
      </c>
      <c r="AF688" s="67" t="s">
        <v>216</v>
      </c>
      <c r="AG688" s="62" t="s">
        <v>216</v>
      </c>
      <c r="AH688" s="62" t="s">
        <v>216</v>
      </c>
      <c r="AI688" s="62" t="s">
        <v>216</v>
      </c>
      <c r="AJ688" s="62" t="s">
        <v>216</v>
      </c>
      <c r="AK688" s="62" t="s">
        <v>216</v>
      </c>
      <c r="AL688" s="62" t="s">
        <v>216</v>
      </c>
      <c r="AM688" s="62" t="s">
        <v>216</v>
      </c>
      <c r="AN688" s="62" t="s">
        <v>216</v>
      </c>
      <c r="AO688" s="63" t="s">
        <v>216</v>
      </c>
    </row>
    <row r="689" spans="1:41">
      <c r="A689" s="48">
        <f t="shared" si="71"/>
        <v>687</v>
      </c>
      <c r="B689" s="49">
        <v>695</v>
      </c>
      <c r="C689" s="50">
        <f t="shared" si="72"/>
        <v>8</v>
      </c>
      <c r="D689" s="49">
        <f>COUNTIF($L$3:$L689,$L689)</f>
        <v>57</v>
      </c>
      <c r="E689" s="51">
        <v>61</v>
      </c>
      <c r="F689" s="50">
        <f t="shared" si="73"/>
        <v>4</v>
      </c>
      <c r="G689" s="52" t="s">
        <v>278</v>
      </c>
      <c r="H689" s="53" t="s">
        <v>1305</v>
      </c>
      <c r="I689" s="53" t="s">
        <v>1160</v>
      </c>
      <c r="J689" s="53" t="s">
        <v>1122</v>
      </c>
      <c r="K689" s="54">
        <v>2003</v>
      </c>
      <c r="L689" s="64" t="s">
        <v>224</v>
      </c>
      <c r="M689" s="55" t="s">
        <v>52</v>
      </c>
      <c r="N689" s="56">
        <v>2</v>
      </c>
      <c r="O689" s="57">
        <v>239</v>
      </c>
      <c r="P689" s="57" t="str">
        <f>IFERROR( VLOOKUP($G689,Liga16_1!$B:$Q,16,0), "")</f>
        <v/>
      </c>
      <c r="Q689" s="58">
        <f t="shared" si="74"/>
        <v>239</v>
      </c>
      <c r="R689" s="59">
        <f>AVERAGE(O689:P689)</f>
        <v>239</v>
      </c>
      <c r="S689" s="60" t="s">
        <v>216</v>
      </c>
      <c r="T689" s="61" t="s">
        <v>216</v>
      </c>
      <c r="U689" s="61" t="s">
        <v>216</v>
      </c>
      <c r="V689" s="61" t="s">
        <v>216</v>
      </c>
      <c r="W689" s="61" t="s">
        <v>216</v>
      </c>
      <c r="X689" s="61" t="s">
        <v>216</v>
      </c>
      <c r="Y689" s="61">
        <v>-11</v>
      </c>
      <c r="Z689" s="61" t="s">
        <v>216</v>
      </c>
      <c r="AA689" s="61" t="s">
        <v>216</v>
      </c>
      <c r="AB689" s="62" t="s">
        <v>216</v>
      </c>
      <c r="AC689" s="63"/>
      <c r="AD689" s="62" t="s">
        <v>216</v>
      </c>
      <c r="AE689" s="62" t="s">
        <v>216</v>
      </c>
      <c r="AF689" s="67" t="s">
        <v>216</v>
      </c>
      <c r="AG689" s="62" t="s">
        <v>216</v>
      </c>
      <c r="AH689" s="62" t="s">
        <v>216</v>
      </c>
      <c r="AI689" s="62" t="s">
        <v>216</v>
      </c>
      <c r="AJ689" s="62" t="s">
        <v>216</v>
      </c>
      <c r="AK689" s="62" t="s">
        <v>216</v>
      </c>
      <c r="AL689" s="62" t="s">
        <v>216</v>
      </c>
      <c r="AM689" s="62" t="s">
        <v>216</v>
      </c>
      <c r="AN689" s="62" t="s">
        <v>216</v>
      </c>
      <c r="AO689" s="63" t="s">
        <v>216</v>
      </c>
    </row>
    <row r="690" spans="1:41">
      <c r="A690" s="48">
        <f t="shared" si="71"/>
        <v>688</v>
      </c>
      <c r="B690" s="49">
        <v>681</v>
      </c>
      <c r="C690" s="50">
        <f t="shared" si="72"/>
        <v>-7</v>
      </c>
      <c r="D690" s="49">
        <f>COUNTIF($L$3:$L690,$L690)</f>
        <v>58</v>
      </c>
      <c r="E690" s="51">
        <v>59</v>
      </c>
      <c r="F690" s="50">
        <f t="shared" si="73"/>
        <v>1</v>
      </c>
      <c r="G690" s="52" t="s">
        <v>417</v>
      </c>
      <c r="H690" s="53" t="s">
        <v>1306</v>
      </c>
      <c r="I690" s="53" t="s">
        <v>1270</v>
      </c>
      <c r="J690" s="53" t="s">
        <v>1122</v>
      </c>
      <c r="K690" s="54">
        <v>2002</v>
      </c>
      <c r="L690" s="64" t="s">
        <v>224</v>
      </c>
      <c r="M690" s="55" t="s">
        <v>52</v>
      </c>
      <c r="N690" s="56">
        <v>2</v>
      </c>
      <c r="O690" s="57"/>
      <c r="P690" s="57" t="str">
        <f>IFERROR( VLOOKUP($G690,Liga16_1!$B:$Q,16,0), "")</f>
        <v/>
      </c>
      <c r="Q690" s="58">
        <f t="shared" ca="1" si="74"/>
        <v>238</v>
      </c>
      <c r="R690" s="59">
        <v>250</v>
      </c>
      <c r="S690" s="60" t="s">
        <v>216</v>
      </c>
      <c r="T690" s="61" t="s">
        <v>216</v>
      </c>
      <c r="U690" s="61" t="s">
        <v>216</v>
      </c>
      <c r="V690" s="61" t="s">
        <v>216</v>
      </c>
      <c r="W690" s="61" t="s">
        <v>216</v>
      </c>
      <c r="X690" s="61"/>
      <c r="Y690" s="61"/>
      <c r="Z690" s="61"/>
      <c r="AA690" s="61"/>
      <c r="AB690" s="62">
        <v>-12</v>
      </c>
      <c r="AC690" s="63"/>
      <c r="AD690" s="62" t="str">
        <f ca="1" xml:space="preserve"> IF(AND(
IFERROR( COUNTIF(  INDIRECT(CONCATENATE("[CampeonatosGallegos_2017.xlsx]",AD$2,"M","!$S:$S")),  $G690), 0)=0,
IFERROR( COUNTIF(  INDIRECT(CONCATENATE("[CampeonatosGallegos_2017.xlsx]",AD$2,"M","!$V:$V")),  $G690), 0)=0,
IFERROR( COUNTIF(  INDIRECT(CONCATENATE("[CampeonatosGallegos_2017.xlsx]",AD$2,"F","!$S:$S")),  $G690), 0)=0,
IFERROR( COUNTIF(  INDIRECT(CONCATENATE("[CampeonatosGallegos_2017.xlsx]",AD$2,"F","!$V:$V")),  $G690), 0)=0
), "",
IFERROR( HLOOKUP(CONCATENATE(AD$2,"F"),#REF!,ROW($G690)-1,0),0) +
IFERROR( HLOOKUP(CONCATENATE(AD$2,"F_FF"),#REF!,ROW($G690)-1,0),0) +
IFERROR( HLOOKUP(CONCATENATE(AD$2,"M"),#REF!,ROW($G690)-1,0),0) +
IFERROR( HLOOKUP(CONCATENATE(AD$2,"M_FF"),#REF!,ROW($G690)-1,0),0)
+25)</f>
        <v/>
      </c>
      <c r="AE690" s="62" t="str">
        <f ca="1" xml:space="preserve"> IF(AND(
IFERROR( COUNTIF(  INDIRECT(CONCATENATE("[CampeonatosGallegos_2017.xlsx]",AE$2,"M","!$S:$S")),  $G690), 0)=0,
IFERROR( COUNTIF(  INDIRECT(CONCATENATE("[CampeonatosGallegos_2017.xlsx]",AE$2,"M","!$V:$V")),  $G690), 0)=0,
IFERROR( COUNTIF(  INDIRECT(CONCATENATE("[CampeonatosGallegos_2017.xlsx]",AE$2,"F","!$S:$S")),  $G690), 0)=0,
IFERROR( COUNTIF(  INDIRECT(CONCATENATE("[CampeonatosGallegos_2017.xlsx]",AE$2,"F","!$V:$V")),  $G690), 0)=0
), "",
IFERROR( HLOOKUP(CONCATENATE(AE$2,"F"),#REF!,ROW($G690)-1,0),0) +
IFERROR( HLOOKUP(CONCATENATE(AE$2,"F_FF"),#REF!,ROW($G690)-1,0),0) +
IFERROR( HLOOKUP(CONCATENATE(AE$2,"M"),#REF!,ROW($G690)-1,0),0) +
IFERROR( HLOOKUP(CONCATENATE(AE$2,"M_FF"),#REF!,ROW($G690)-1,0),0)
+25)</f>
        <v/>
      </c>
      <c r="AF690" s="67" t="str">
        <f ca="1" xml:space="preserve"> IF(AND(
IFERROR( COUNTIF(  INDIRECT(CONCATENATE("[CampeonatosGallegos_2017.xlsx]",AF$2,"M","!$S:$S")),  $G690), 0)=0,
IFERROR( COUNTIF(  INDIRECT(CONCATENATE("[CampeonatosGallegos_2017.xlsx]",AF$2,"M","!$V:$V")),  $G690), 0)=0,
IFERROR( COUNTIF(  INDIRECT(CONCATENATE("[CampeonatosGallegos_2017.xlsx]",AF$2,"F","!$S:$S")),  $G690), 0)=0,
IFERROR( COUNTIF(  INDIRECT(CONCATENATE("[CampeonatosGallegos_2017.xlsx]",AF$2,"F","!$V:$V")),  $G690), 0)=0
), "",
IFERROR( HLOOKUP(CONCATENATE(AF$2,"F"),#REF!,ROW($G690)-1,0),0) +
IFERROR( HLOOKUP(CONCATENATE(AF$2,"F_FF"),#REF!,ROW($G690)-1,0),0) +
IFERROR( HLOOKUP(CONCATENATE(AF$2,"M"),#REF!,ROW($G690)-1,0),0) +
IFERROR( HLOOKUP(CONCATENATE(AF$2,"M_FF"),#REF!,ROW($G690)-1,0),0)
+25)</f>
        <v/>
      </c>
      <c r="AG690" s="62" t="str">
        <f ca="1" xml:space="preserve"> IF(AND(
IFERROR( COUNTIF(  INDIRECT(CONCATENATE("[CampeonatosGallegos_2017.xlsx]",AG$2,"M","!$S:$S")),  $G690), 0)=0,
IFERROR( COUNTIF(  INDIRECT(CONCATENATE("[CampeonatosGallegos_2017.xlsx]",AG$2,"M","!$V:$V")),  $G690), 0)=0,
IFERROR( COUNTIF(  INDIRECT(CONCATENATE("[CampeonatosGallegos_2017.xlsx]",AG$2,"F","!$S:$S")),  $G690), 0)=0,
IFERROR( COUNTIF(  INDIRECT(CONCATENATE("[CampeonatosGallegos_2017.xlsx]",AG$2,"F","!$V:$V")),  $G690), 0)=0
), "",
IFERROR( HLOOKUP(CONCATENATE(AG$2,"F"),#REF!,ROW($G690)-1,0),0) +
IFERROR( HLOOKUP(CONCATENATE(AG$2,"F_FF"),#REF!,ROW($G690)-1,0),0) +
IFERROR( HLOOKUP(CONCATENATE(AG$2,"M"),#REF!,ROW($G690)-1,0),0) +
IFERROR( HLOOKUP(CONCATENATE(AG$2,"M_FF"),#REF!,ROW($G690)-1,0),0)
+25)</f>
        <v/>
      </c>
      <c r="AH690" s="62" t="str">
        <f ca="1" xml:space="preserve"> IF(AND(
IFERROR( COUNTIF(  INDIRECT(CONCATENATE("[CampeonatosGallegos_2017.xlsx]",AH$2,"M","!$S:$S")),  $G690), 0)=0,
IFERROR( COUNTIF(  INDIRECT(CONCATENATE("[CampeonatosGallegos_2017.xlsx]",AH$2,"M","!$V:$V")),  $G690), 0)=0,
IFERROR( COUNTIF(  INDIRECT(CONCATENATE("[CampeonatosGallegos_2017.xlsx]",AH$2,"F","!$S:$S")),  $G690), 0)=0,
IFERROR( COUNTIF(  INDIRECT(CONCATENATE("[CampeonatosGallegos_2017.xlsx]",AH$2,"F","!$V:$V")),  $G690), 0)=0
), "",
IFERROR( HLOOKUP(CONCATENATE(AH$2,"F"),#REF!,ROW($G690)-1,0),0) +
IFERROR( HLOOKUP(CONCATENATE(AH$2,"F_FF"),#REF!,ROW($G690)-1,0),0) +
IFERROR( HLOOKUP(CONCATENATE(AH$2,"M"),#REF!,ROW($G690)-1,0),0) +
IFERROR( HLOOKUP(CONCATENATE(AH$2,"M_FF"),#REF!,ROW($G690)-1,0),0)
+25)</f>
        <v/>
      </c>
      <c r="AI690" s="62" t="str">
        <f ca="1" xml:space="preserve"> IF(AND(
IFERROR( COUNTIF(  INDIRECT(CONCATENATE("[CampeonatosGallegos_2017.xlsx]",AI$2,"M","!$S:$S")),  $G690), 0)=0,
IFERROR( COUNTIF(  INDIRECT(CONCATENATE("[CampeonatosGallegos_2017.xlsx]",AI$2,"M","!$V:$V")),  $G690), 0)=0,
IFERROR( COUNTIF(  INDIRECT(CONCATENATE("[CampeonatosGallegos_2017.xlsx]",AI$2,"F","!$S:$S")),  $G690), 0)=0,
IFERROR( COUNTIF(  INDIRECT(CONCATENATE("[CampeonatosGallegos_2017.xlsx]",AI$2,"F","!$V:$V")),  $G690), 0)=0
), "",
IFERROR( HLOOKUP(CONCATENATE(AI$2,"F"),#REF!,ROW($G690)-1,0),0) +
IFERROR( HLOOKUP(CONCATENATE(AI$2,"F_FF"),#REF!,ROW($G690)-1,0),0) +
IFERROR( HLOOKUP(CONCATENATE(AI$2,"M"),#REF!,ROW($G690)-1,0),0) +
IFERROR( HLOOKUP(CONCATENATE(AI$2,"M_FF"),#REF!,ROW($G690)-1,0),0)
+25)</f>
        <v/>
      </c>
      <c r="AJ690" s="62" t="str">
        <f ca="1" xml:space="preserve"> IF(AND(
IFERROR( COUNTIF(  INDIRECT(CONCATENATE("[CampeonatosGallegos_2017.xlsx]",AJ$2,"M","!$S:$S")),  $G690), 0)=0,
IFERROR( COUNTIF(  INDIRECT(CONCATENATE("[CampeonatosGallegos_2017.xlsx]",AJ$2,"M","!$V:$V")),  $G690), 0)=0,
IFERROR( COUNTIF(  INDIRECT(CONCATENATE("[CampeonatosGallegos_2017.xlsx]",AJ$2,"F","!$S:$S")),  $G690), 0)=0,
IFERROR( COUNTIF(  INDIRECT(CONCATENATE("[CampeonatosGallegos_2017.xlsx]",AJ$2,"F","!$V:$V")),  $G690), 0)=0
), "",
IFERROR( HLOOKUP(CONCATENATE(AJ$2,"F"),#REF!,ROW($G690)-1,0),0) +
IFERROR( HLOOKUP(CONCATENATE(AJ$2,"F_FF"),#REF!,ROW($G690)-1,0),0) +
IFERROR( HLOOKUP(CONCATENATE(AJ$2,"M"),#REF!,ROW($G690)-1,0),0) +
IFERROR( HLOOKUP(CONCATENATE(AJ$2,"M_FF"),#REF!,ROW($G690)-1,0),0)
+25)</f>
        <v/>
      </c>
      <c r="AK690" s="62" t="str">
        <f ca="1" xml:space="preserve"> IF(AND(
IFERROR( COUNTIF(  INDIRECT(CONCATENATE("[CampeonatosGallegos_2017.xlsx]",AK$2,"M","!$S:$S")),  $G690), 0)=0,
IFERROR( COUNTIF(  INDIRECT(CONCATENATE("[CampeonatosGallegos_2017.xlsx]",AK$2,"M","!$V:$V")),  $G690), 0)=0,
IFERROR( COUNTIF(  INDIRECT(CONCATENATE("[CampeonatosGallegos_2017.xlsx]",AK$2,"F","!$S:$S")),  $G690), 0)=0,
IFERROR( COUNTIF(  INDIRECT(CONCATENATE("[CampeonatosGallegos_2017.xlsx]",AK$2,"F","!$V:$V")),  $G690), 0)=0
), "",
IFERROR( HLOOKUP(CONCATENATE(AK$2,"F"),#REF!,ROW($G690)-1,0),0) +
IFERROR( HLOOKUP(CONCATENATE(AK$2,"F_FF"),#REF!,ROW($G690)-1,0),0) +
IFERROR( HLOOKUP(CONCATENATE(AK$2,"M"),#REF!,ROW($G690)-1,0),0) +
IFERROR( HLOOKUP(CONCATENATE(AK$2,"M_FF"),#REF!,ROW($G690)-1,0),0)
+25)</f>
        <v/>
      </c>
      <c r="AL690" s="62" t="str">
        <f ca="1" xml:space="preserve"> IF(AND(
IFERROR( COUNTIF(  INDIRECT(CONCATENATE("[CampeonatosGallegos_2017.xlsx]",AL$2,"M","!$S:$S")),  $G690), 0)=0,
IFERROR( COUNTIF(  INDIRECT(CONCATENATE("[CampeonatosGallegos_2017.xlsx]",AL$2,"M","!$V:$V")),  $G690), 0)=0,
IFERROR( COUNTIF(  INDIRECT(CONCATENATE("[CampeonatosGallegos_2017.xlsx]",AL$2,"F","!$S:$S")),  $G690), 0)=0,
IFERROR( COUNTIF(  INDIRECT(CONCATENATE("[CampeonatosGallegos_2017.xlsx]",AL$2,"F","!$V:$V")),  $G690), 0)=0
), "",
IFERROR( HLOOKUP(CONCATENATE(AL$2,"F"),#REF!,ROW($G690)-1,0),0) +
IFERROR( HLOOKUP(CONCATENATE(AL$2,"F_FF"),#REF!,ROW($G690)-1,0),0) +
IFERROR( HLOOKUP(CONCATENATE(AL$2,"M"),#REF!,ROW($G690)-1,0),0) +
IFERROR( HLOOKUP(CONCATENATE(AL$2,"M_FF"),#REF!,ROW($G690)-1,0),0)
+25)</f>
        <v/>
      </c>
      <c r="AM690" s="62" t="str">
        <f ca="1" xml:space="preserve"> IF(AND(
IFERROR( COUNTIF(  INDIRECT(CONCATENATE("[CampeonatosGallegos_2017.xlsx]",AM$2,"M","!$S:$S")),  $G690), 0)=0,
IFERROR( COUNTIF(  INDIRECT(CONCATENATE("[CampeonatosGallegos_2017.xlsx]",AM$2,"M","!$V:$V")),  $G690), 0)=0,
IFERROR( COUNTIF(  INDIRECT(CONCATENATE("[CampeonatosGallegos_2017.xlsx]",AM$2,"F","!$S:$S")),  $G690), 0)=0,
IFERROR( COUNTIF(  INDIRECT(CONCATENATE("[CampeonatosGallegos_2017.xlsx]",AM$2,"F","!$V:$V")),  $G690), 0)=0
), "",
IFERROR( HLOOKUP(CONCATENATE(AM$2,"F"),#REF!,ROW($G690)-1,0),0) +
IFERROR( HLOOKUP(CONCATENATE(AM$2,"F_FF"),#REF!,ROW($G690)-1,0),0) +
IFERROR( HLOOKUP(CONCATENATE(AM$2,"M"),#REF!,ROW($G690)-1,0),0) +
IFERROR( HLOOKUP(CONCATENATE(AM$2,"M_FF"),#REF!,ROW($G690)-1,0),0)
+25)</f>
        <v/>
      </c>
      <c r="AN690" s="62" t="str">
        <f ca="1" xml:space="preserve"> IF(AND(
IFERROR( COUNTIF(  INDIRECT(CONCATENATE("[CampeonatosGallegos_2017.xlsx]",AN$2,"M","!$S:$S")),  $G690), 0)=0,
IFERROR( COUNTIF(  INDIRECT(CONCATENATE("[CampeonatosGallegos_2017.xlsx]",AN$2,"M","!$V:$V")),  $G690), 0)=0,
IFERROR( COUNTIF(  INDIRECT(CONCATENATE("[CampeonatosGallegos_2017.xlsx]",AN$2,"F","!$S:$S")),  $G690), 0)=0,
IFERROR( COUNTIF(  INDIRECT(CONCATENATE("[CampeonatosGallegos_2017.xlsx]",AN$2,"F","!$V:$V")),  $G690), 0)=0
), "",
IFERROR( HLOOKUP(CONCATENATE(AN$2,"F"),#REF!,ROW($G690)-1,0),0) +
IFERROR( HLOOKUP(CONCATENATE(AN$2,"F_FF"),#REF!,ROW($G690)-1,0),0) +
IFERROR( HLOOKUP(CONCATENATE(AN$2,"M"),#REF!,ROW($G690)-1,0),0) +
IFERROR( HLOOKUP(CONCATENATE(AN$2,"M_FF"),#REF!,ROW($G690)-1,0),0)
+25)</f>
        <v/>
      </c>
      <c r="AO690" s="63" t="str">
        <f ca="1" xml:space="preserve"> IF(AND(
IFERROR( COUNTIF(  INDIRECT(CONCATENATE("[CampeonatosGallegos_2017.xlsx]",AO$2,"M","!$S:$S")),  $G690), 0)=0,
IFERROR( COUNTIF(  INDIRECT(CONCATENATE("[CampeonatosGallegos_2017.xlsx]",AO$2,"M","!$V:$V")),  $G690), 0)=0,
IFERROR( COUNTIF(  INDIRECT(CONCATENATE("[CampeonatosGallegos_2017.xlsx]",AO$2,"F","!$S:$S")),  $G690), 0)=0,
IFERROR( COUNTIF(  INDIRECT(CONCATENATE("[CampeonatosGallegos_2017.xlsx]",AO$2,"F","!$V:$V")),  $G690), 0)=0
), "",
IFERROR( HLOOKUP(CONCATENATE(AO$2,"F"),#REF!,ROW($G690)-1,0),0) +
IFERROR( HLOOKUP(CONCATENATE(AO$2,"F_FF"),#REF!,ROW($G690)-1,0),0) +
IFERROR( HLOOKUP(CONCATENATE(AO$2,"M"),#REF!,ROW($G690)-1,0),0) +
IFERROR( HLOOKUP(CONCATENATE(AO$2,"M_FF"),#REF!,ROW($G690)-1,0),0)
+25)</f>
        <v/>
      </c>
    </row>
    <row r="691" spans="1:41">
      <c r="A691" s="48">
        <f t="shared" si="71"/>
        <v>689</v>
      </c>
      <c r="B691" s="49">
        <v>696</v>
      </c>
      <c r="C691" s="50">
        <f t="shared" si="72"/>
        <v>7</v>
      </c>
      <c r="D691" s="49">
        <f>COUNTIF($L$3:$L691,$L691)</f>
        <v>3</v>
      </c>
      <c r="E691" s="51">
        <v>3</v>
      </c>
      <c r="F691" s="50" t="str">
        <f t="shared" si="73"/>
        <v>=</v>
      </c>
      <c r="G691" s="52">
        <v>15823</v>
      </c>
      <c r="H691" s="53" t="s">
        <v>1077</v>
      </c>
      <c r="I691" s="53" t="s">
        <v>1198</v>
      </c>
      <c r="J691" s="53" t="s">
        <v>1107</v>
      </c>
      <c r="K691" s="54">
        <v>1968</v>
      </c>
      <c r="L691" s="64" t="s">
        <v>231</v>
      </c>
      <c r="M691" s="55" t="s">
        <v>55</v>
      </c>
      <c r="N691" s="56">
        <v>2</v>
      </c>
      <c r="O691" s="57">
        <v>237</v>
      </c>
      <c r="P691" s="57" t="str">
        <f>IFERROR( VLOOKUP($G691,Liga16_1!$B:$Q,16,0), "")</f>
        <v/>
      </c>
      <c r="Q691" s="58">
        <f t="shared" si="74"/>
        <v>237</v>
      </c>
      <c r="R691" s="59">
        <f>AVERAGE(O691:P691)</f>
        <v>237</v>
      </c>
      <c r="S691" s="60" t="s">
        <v>216</v>
      </c>
      <c r="T691" s="61" t="s">
        <v>216</v>
      </c>
      <c r="U691" s="61" t="s">
        <v>216</v>
      </c>
      <c r="V691" s="61" t="s">
        <v>216</v>
      </c>
      <c r="W691" s="61" t="s">
        <v>216</v>
      </c>
      <c r="X691" s="61">
        <v>-9</v>
      </c>
      <c r="Y691" s="61" t="s">
        <v>216</v>
      </c>
      <c r="Z691" s="61" t="s">
        <v>216</v>
      </c>
      <c r="AA691" s="61" t="s">
        <v>216</v>
      </c>
      <c r="AB691" s="62" t="s">
        <v>216</v>
      </c>
      <c r="AC691" s="63"/>
      <c r="AD691" s="62" t="s">
        <v>216</v>
      </c>
      <c r="AE691" s="62" t="s">
        <v>216</v>
      </c>
      <c r="AF691" s="67" t="s">
        <v>216</v>
      </c>
      <c r="AG691" s="62" t="s">
        <v>216</v>
      </c>
      <c r="AH691" s="62" t="s">
        <v>216</v>
      </c>
      <c r="AI691" s="62" t="s">
        <v>216</v>
      </c>
      <c r="AJ691" s="62" t="s">
        <v>216</v>
      </c>
      <c r="AK691" s="62" t="s">
        <v>216</v>
      </c>
      <c r="AL691" s="62" t="s">
        <v>216</v>
      </c>
      <c r="AM691" s="62" t="s">
        <v>216</v>
      </c>
      <c r="AN691" s="62" t="s">
        <v>216</v>
      </c>
      <c r="AO691" s="63" t="s">
        <v>216</v>
      </c>
    </row>
    <row r="692" spans="1:41">
      <c r="A692" s="48">
        <f t="shared" si="71"/>
        <v>690</v>
      </c>
      <c r="B692" s="49">
        <v>697</v>
      </c>
      <c r="C692" s="50">
        <f t="shared" si="72"/>
        <v>7</v>
      </c>
      <c r="D692" s="49">
        <f>COUNTIF($L$3:$L692,$L692)</f>
        <v>39</v>
      </c>
      <c r="E692" s="51">
        <v>40</v>
      </c>
      <c r="F692" s="50">
        <f t="shared" si="73"/>
        <v>1</v>
      </c>
      <c r="G692" s="52" t="s">
        <v>286</v>
      </c>
      <c r="H692" s="53" t="s">
        <v>1307</v>
      </c>
      <c r="I692" s="53" t="s">
        <v>1151</v>
      </c>
      <c r="J692" s="53" t="s">
        <v>1122</v>
      </c>
      <c r="K692" s="54">
        <v>2004</v>
      </c>
      <c r="L692" s="64" t="s">
        <v>222</v>
      </c>
      <c r="M692" s="55" t="s">
        <v>52</v>
      </c>
      <c r="N692" s="56">
        <v>2</v>
      </c>
      <c r="O692" s="57">
        <v>236</v>
      </c>
      <c r="P692" s="57" t="str">
        <f>IFERROR( VLOOKUP($G692,Liga16_1!$B:$Q,16,0), "")</f>
        <v/>
      </c>
      <c r="Q692" s="58">
        <f t="shared" si="74"/>
        <v>236</v>
      </c>
      <c r="R692" s="59">
        <f>AVERAGE(O692:P692)</f>
        <v>236</v>
      </c>
      <c r="S692" s="60" t="s">
        <v>216</v>
      </c>
      <c r="T692" s="61" t="s">
        <v>216</v>
      </c>
      <c r="U692" s="61" t="s">
        <v>216</v>
      </c>
      <c r="V692" s="61" t="s">
        <v>216</v>
      </c>
      <c r="W692" s="61" t="s">
        <v>216</v>
      </c>
      <c r="X692" s="61" t="s">
        <v>216</v>
      </c>
      <c r="Y692" s="61">
        <v>-64</v>
      </c>
      <c r="Z692" s="61" t="s">
        <v>216</v>
      </c>
      <c r="AA692" s="61" t="s">
        <v>216</v>
      </c>
      <c r="AB692" s="62" t="s">
        <v>216</v>
      </c>
      <c r="AC692" s="63"/>
      <c r="AD692" s="62" t="s">
        <v>216</v>
      </c>
      <c r="AE692" s="62" t="s">
        <v>216</v>
      </c>
      <c r="AF692" s="67" t="s">
        <v>216</v>
      </c>
      <c r="AG692" s="62" t="s">
        <v>216</v>
      </c>
      <c r="AH692" s="62" t="s">
        <v>216</v>
      </c>
      <c r="AI692" s="62" t="s">
        <v>216</v>
      </c>
      <c r="AJ692" s="62" t="s">
        <v>216</v>
      </c>
      <c r="AK692" s="62" t="s">
        <v>216</v>
      </c>
      <c r="AL692" s="62" t="s">
        <v>216</v>
      </c>
      <c r="AM692" s="62" t="s">
        <v>216</v>
      </c>
      <c r="AN692" s="62" t="s">
        <v>216</v>
      </c>
      <c r="AO692" s="63" t="s">
        <v>216</v>
      </c>
    </row>
    <row r="693" spans="1:41">
      <c r="A693" s="48">
        <f t="shared" si="71"/>
        <v>691</v>
      </c>
      <c r="B693" s="49">
        <v>698</v>
      </c>
      <c r="C693" s="50">
        <f t="shared" si="72"/>
        <v>7</v>
      </c>
      <c r="D693" s="49">
        <f>COUNTIF($L$3:$L693,$L693)</f>
        <v>40</v>
      </c>
      <c r="E693" s="51">
        <v>41</v>
      </c>
      <c r="F693" s="50">
        <f t="shared" si="73"/>
        <v>1</v>
      </c>
      <c r="G693" s="52">
        <v>23245</v>
      </c>
      <c r="H693" s="53" t="s">
        <v>1089</v>
      </c>
      <c r="I693" s="53" t="s">
        <v>1191</v>
      </c>
      <c r="J693" s="53" t="s">
        <v>1107</v>
      </c>
      <c r="K693" s="54">
        <v>2005</v>
      </c>
      <c r="L693" s="64" t="s">
        <v>222</v>
      </c>
      <c r="M693" s="55" t="s">
        <v>52</v>
      </c>
      <c r="N693" s="56">
        <v>2</v>
      </c>
      <c r="O693" s="57">
        <v>145.5</v>
      </c>
      <c r="P693" s="57">
        <f>IFERROR( VLOOKUP($G693,Liga16_1!$B:$Q,16,0), "")</f>
        <v>278</v>
      </c>
      <c r="Q693" s="58">
        <f t="shared" si="74"/>
        <v>235.75</v>
      </c>
      <c r="R693" s="59">
        <f>AVERAGE(O693:P693)</f>
        <v>211.75</v>
      </c>
      <c r="S693" s="60" t="s">
        <v>216</v>
      </c>
      <c r="T693" s="61" t="s">
        <v>216</v>
      </c>
      <c r="U693" s="61" t="s">
        <v>216</v>
      </c>
      <c r="V693" s="61">
        <v>-64</v>
      </c>
      <c r="W693" s="61" t="s">
        <v>216</v>
      </c>
      <c r="X693" s="61" t="s">
        <v>216</v>
      </c>
      <c r="Y693" s="61">
        <v>2</v>
      </c>
      <c r="Z693" s="61">
        <v>-5</v>
      </c>
      <c r="AA693" s="61" t="s">
        <v>216</v>
      </c>
      <c r="AB693" s="62" t="s">
        <v>216</v>
      </c>
      <c r="AC693" s="63"/>
      <c r="AD693" s="62" t="s">
        <v>216</v>
      </c>
      <c r="AE693" s="62" t="s">
        <v>216</v>
      </c>
      <c r="AF693" s="67">
        <v>24</v>
      </c>
      <c r="AG693" s="62" t="s">
        <v>216</v>
      </c>
      <c r="AH693" s="62" t="s">
        <v>216</v>
      </c>
      <c r="AI693" s="62" t="s">
        <v>216</v>
      </c>
      <c r="AJ693" s="62" t="s">
        <v>216</v>
      </c>
      <c r="AK693" s="62" t="s">
        <v>216</v>
      </c>
      <c r="AL693" s="62" t="s">
        <v>216</v>
      </c>
      <c r="AM693" s="62" t="s">
        <v>216</v>
      </c>
      <c r="AN693" s="62" t="s">
        <v>216</v>
      </c>
      <c r="AO693" s="63" t="s">
        <v>216</v>
      </c>
    </row>
    <row r="694" spans="1:41">
      <c r="A694" s="48">
        <f t="shared" si="71"/>
        <v>692</v>
      </c>
      <c r="B694" s="49">
        <v>699</v>
      </c>
      <c r="C694" s="50">
        <f t="shared" si="72"/>
        <v>7</v>
      </c>
      <c r="D694" s="49">
        <f>COUNTIF($L$3:$L694,$L694)</f>
        <v>105</v>
      </c>
      <c r="E694" s="51">
        <v>105</v>
      </c>
      <c r="F694" s="50" t="str">
        <f t="shared" si="73"/>
        <v>=</v>
      </c>
      <c r="G694" s="52">
        <v>23239</v>
      </c>
      <c r="H694" s="53" t="s">
        <v>872</v>
      </c>
      <c r="I694" s="53" t="s">
        <v>1191</v>
      </c>
      <c r="J694" s="53" t="s">
        <v>1107</v>
      </c>
      <c r="K694" s="54">
        <v>1983</v>
      </c>
      <c r="L694" s="64" t="s">
        <v>230</v>
      </c>
      <c r="M694" s="55" t="s">
        <v>52</v>
      </c>
      <c r="N694" s="56">
        <v>2</v>
      </c>
      <c r="O694" s="57">
        <v>234</v>
      </c>
      <c r="P694" s="57" t="str">
        <f>IFERROR( VLOOKUP($G694,Liga16_1!$B:$Q,16,0), "")</f>
        <v/>
      </c>
      <c r="Q694" s="58">
        <f t="shared" si="74"/>
        <v>234</v>
      </c>
      <c r="R694" s="59">
        <f>AVERAGE(O694:P694)</f>
        <v>234</v>
      </c>
      <c r="S694" s="60" t="s">
        <v>216</v>
      </c>
      <c r="T694" s="61" t="s">
        <v>216</v>
      </c>
      <c r="U694" s="61" t="s">
        <v>216</v>
      </c>
      <c r="V694" s="61" t="s">
        <v>216</v>
      </c>
      <c r="W694" s="61" t="s">
        <v>216</v>
      </c>
      <c r="X694" s="61" t="s">
        <v>216</v>
      </c>
      <c r="Y694" s="61" t="s">
        <v>216</v>
      </c>
      <c r="Z694" s="61" t="s">
        <v>216</v>
      </c>
      <c r="AA694" s="61" t="s">
        <v>216</v>
      </c>
      <c r="AB694" s="62" t="s">
        <v>216</v>
      </c>
      <c r="AC694" s="63"/>
      <c r="AD694" s="62" t="s">
        <v>216</v>
      </c>
      <c r="AE694" s="62" t="s">
        <v>216</v>
      </c>
      <c r="AF694" s="67" t="s">
        <v>216</v>
      </c>
      <c r="AG694" s="62" t="s">
        <v>216</v>
      </c>
      <c r="AH694" s="62" t="s">
        <v>216</v>
      </c>
      <c r="AI694" s="62" t="s">
        <v>216</v>
      </c>
      <c r="AJ694" s="62" t="s">
        <v>216</v>
      </c>
      <c r="AK694" s="62" t="s">
        <v>216</v>
      </c>
      <c r="AL694" s="62" t="s">
        <v>216</v>
      </c>
      <c r="AM694" s="62" t="s">
        <v>216</v>
      </c>
      <c r="AN694" s="62" t="s">
        <v>216</v>
      </c>
      <c r="AO694" s="63" t="s">
        <v>216</v>
      </c>
    </row>
    <row r="695" spans="1:41">
      <c r="A695" s="48">
        <f t="shared" si="71"/>
        <v>693</v>
      </c>
      <c r="B695" s="49">
        <v>700</v>
      </c>
      <c r="C695" s="50">
        <f t="shared" si="72"/>
        <v>7</v>
      </c>
      <c r="D695" s="49">
        <f>COUNTIF($L$3:$L695,$L695)</f>
        <v>9</v>
      </c>
      <c r="E695" s="51">
        <v>9</v>
      </c>
      <c r="F695" s="50" t="str">
        <f t="shared" si="73"/>
        <v>=</v>
      </c>
      <c r="G695" s="52">
        <v>22963</v>
      </c>
      <c r="H695" s="53" t="s">
        <v>1103</v>
      </c>
      <c r="I695" s="53" t="s">
        <v>1167</v>
      </c>
      <c r="J695" s="53" t="s">
        <v>1107</v>
      </c>
      <c r="K695" s="54">
        <v>-1</v>
      </c>
      <c r="L695" s="64" t="s">
        <v>238</v>
      </c>
      <c r="M695" s="55" t="s">
        <v>52</v>
      </c>
      <c r="N695" s="56">
        <v>2</v>
      </c>
      <c r="O695" s="57">
        <v>213</v>
      </c>
      <c r="P695" s="57" t="str">
        <f>IFERROR( VLOOKUP($G695,Liga16_1!$B:$Q,16,0), "")</f>
        <v/>
      </c>
      <c r="Q695" s="58">
        <f t="shared" si="74"/>
        <v>234</v>
      </c>
      <c r="R695" s="59">
        <f>AVERAGE(O695:P695)</f>
        <v>213</v>
      </c>
      <c r="S695" s="60" t="s">
        <v>216</v>
      </c>
      <c r="T695" s="61">
        <v>9</v>
      </c>
      <c r="U695" s="61">
        <v>-80</v>
      </c>
      <c r="V695" s="61" t="s">
        <v>216</v>
      </c>
      <c r="W695" s="61">
        <v>-12</v>
      </c>
      <c r="X695" s="61" t="s">
        <v>216</v>
      </c>
      <c r="Y695" s="61" t="s">
        <v>216</v>
      </c>
      <c r="Z695" s="61" t="s">
        <v>216</v>
      </c>
      <c r="AA695" s="61" t="s">
        <v>216</v>
      </c>
      <c r="AB695" s="62" t="s">
        <v>216</v>
      </c>
      <c r="AC695" s="63"/>
      <c r="AD695" s="62" t="s">
        <v>216</v>
      </c>
      <c r="AE695" s="62" t="s">
        <v>216</v>
      </c>
      <c r="AF695" s="67" t="s">
        <v>216</v>
      </c>
      <c r="AG695" s="62" t="s">
        <v>216</v>
      </c>
      <c r="AH695" s="62" t="s">
        <v>216</v>
      </c>
      <c r="AI695" s="62">
        <v>21</v>
      </c>
      <c r="AJ695" s="62" t="s">
        <v>216</v>
      </c>
      <c r="AK695" s="62" t="s">
        <v>216</v>
      </c>
      <c r="AL695" s="62" t="s">
        <v>216</v>
      </c>
      <c r="AM695" s="62" t="s">
        <v>216</v>
      </c>
      <c r="AN695" s="62" t="s">
        <v>216</v>
      </c>
      <c r="AO695" s="63" t="s">
        <v>216</v>
      </c>
    </row>
    <row r="696" spans="1:41">
      <c r="A696" s="48">
        <f t="shared" si="71"/>
        <v>694</v>
      </c>
      <c r="B696" s="49">
        <v>682</v>
      </c>
      <c r="C696" s="50">
        <f t="shared" si="72"/>
        <v>-12</v>
      </c>
      <c r="D696" s="49">
        <f>COUNTIF($L$3:$L696,$L696)</f>
        <v>59</v>
      </c>
      <c r="E696" s="51">
        <v>60</v>
      </c>
      <c r="F696" s="50">
        <f t="shared" si="73"/>
        <v>1</v>
      </c>
      <c r="G696" s="52" t="s">
        <v>418</v>
      </c>
      <c r="H696" s="53" t="s">
        <v>1308</v>
      </c>
      <c r="I696" s="53" t="s">
        <v>1194</v>
      </c>
      <c r="J696" s="53" t="s">
        <v>1122</v>
      </c>
      <c r="K696" s="54">
        <v>2003</v>
      </c>
      <c r="L696" s="64" t="s">
        <v>224</v>
      </c>
      <c r="M696" s="55" t="s">
        <v>52</v>
      </c>
      <c r="N696" s="56">
        <v>2</v>
      </c>
      <c r="O696" s="57"/>
      <c r="P696" s="57" t="str">
        <f>IFERROR( VLOOKUP($G696,Liga16_1!$B:$Q,16,0), "")</f>
        <v/>
      </c>
      <c r="Q696" s="58">
        <f t="shared" ca="1" si="74"/>
        <v>234</v>
      </c>
      <c r="R696" s="59">
        <v>250</v>
      </c>
      <c r="S696" s="60" t="s">
        <v>216</v>
      </c>
      <c r="T696" s="61" t="s">
        <v>216</v>
      </c>
      <c r="U696" s="61" t="s">
        <v>216</v>
      </c>
      <c r="V696" s="61" t="s">
        <v>216</v>
      </c>
      <c r="W696" s="61" t="s">
        <v>216</v>
      </c>
      <c r="X696" s="61"/>
      <c r="Y696" s="61"/>
      <c r="Z696" s="61"/>
      <c r="AA696" s="61"/>
      <c r="AB696" s="62">
        <v>-16</v>
      </c>
      <c r="AC696" s="63"/>
      <c r="AD696" s="62" t="str">
        <f ca="1" xml:space="preserve"> IF(AND(
IFERROR( COUNTIF(  INDIRECT(CONCATENATE("[CampeonatosGallegos_2017.xlsx]",AD$2,"M","!$S:$S")),  $G696), 0)=0,
IFERROR( COUNTIF(  INDIRECT(CONCATENATE("[CampeonatosGallegos_2017.xlsx]",AD$2,"M","!$V:$V")),  $G696), 0)=0,
IFERROR( COUNTIF(  INDIRECT(CONCATENATE("[CampeonatosGallegos_2017.xlsx]",AD$2,"F","!$S:$S")),  $G696), 0)=0,
IFERROR( COUNTIF(  INDIRECT(CONCATENATE("[CampeonatosGallegos_2017.xlsx]",AD$2,"F","!$V:$V")),  $G696), 0)=0
), "",
IFERROR( HLOOKUP(CONCATENATE(AD$2,"F"),#REF!,ROW($G696)-1,0),0) +
IFERROR( HLOOKUP(CONCATENATE(AD$2,"F_FF"),#REF!,ROW($G696)-1,0),0) +
IFERROR( HLOOKUP(CONCATENATE(AD$2,"M"),#REF!,ROW($G696)-1,0),0) +
IFERROR( HLOOKUP(CONCATENATE(AD$2,"M_FF"),#REF!,ROW($G696)-1,0),0)
+25)</f>
        <v/>
      </c>
      <c r="AE696" s="62" t="str">
        <f ca="1" xml:space="preserve"> IF(AND(
IFERROR( COUNTIF(  INDIRECT(CONCATENATE("[CampeonatosGallegos_2017.xlsx]",AE$2,"M","!$S:$S")),  $G696), 0)=0,
IFERROR( COUNTIF(  INDIRECT(CONCATENATE("[CampeonatosGallegos_2017.xlsx]",AE$2,"M","!$V:$V")),  $G696), 0)=0,
IFERROR( COUNTIF(  INDIRECT(CONCATENATE("[CampeonatosGallegos_2017.xlsx]",AE$2,"F","!$S:$S")),  $G696), 0)=0,
IFERROR( COUNTIF(  INDIRECT(CONCATENATE("[CampeonatosGallegos_2017.xlsx]",AE$2,"F","!$V:$V")),  $G696), 0)=0
), "",
IFERROR( HLOOKUP(CONCATENATE(AE$2,"F"),#REF!,ROW($G696)-1,0),0) +
IFERROR( HLOOKUP(CONCATENATE(AE$2,"F_FF"),#REF!,ROW($G696)-1,0),0) +
IFERROR( HLOOKUP(CONCATENATE(AE$2,"M"),#REF!,ROW($G696)-1,0),0) +
IFERROR( HLOOKUP(CONCATENATE(AE$2,"M_FF"),#REF!,ROW($G696)-1,0),0)
+25)</f>
        <v/>
      </c>
      <c r="AF696" s="67" t="str">
        <f ca="1" xml:space="preserve"> IF(AND(
IFERROR( COUNTIF(  INDIRECT(CONCATENATE("[CampeonatosGallegos_2017.xlsx]",AF$2,"M","!$S:$S")),  $G696), 0)=0,
IFERROR( COUNTIF(  INDIRECT(CONCATENATE("[CampeonatosGallegos_2017.xlsx]",AF$2,"M","!$V:$V")),  $G696), 0)=0,
IFERROR( COUNTIF(  INDIRECT(CONCATENATE("[CampeonatosGallegos_2017.xlsx]",AF$2,"F","!$S:$S")),  $G696), 0)=0,
IFERROR( COUNTIF(  INDIRECT(CONCATENATE("[CampeonatosGallegos_2017.xlsx]",AF$2,"F","!$V:$V")),  $G696), 0)=0
), "",
IFERROR( HLOOKUP(CONCATENATE(AF$2,"F"),#REF!,ROW($G696)-1,0),0) +
IFERROR( HLOOKUP(CONCATENATE(AF$2,"F_FF"),#REF!,ROW($G696)-1,0),0) +
IFERROR( HLOOKUP(CONCATENATE(AF$2,"M"),#REF!,ROW($G696)-1,0),0) +
IFERROR( HLOOKUP(CONCATENATE(AF$2,"M_FF"),#REF!,ROW($G696)-1,0),0)
+25)</f>
        <v/>
      </c>
      <c r="AG696" s="62" t="str">
        <f ca="1" xml:space="preserve"> IF(AND(
IFERROR( COUNTIF(  INDIRECT(CONCATENATE("[CampeonatosGallegos_2017.xlsx]",AG$2,"M","!$S:$S")),  $G696), 0)=0,
IFERROR( COUNTIF(  INDIRECT(CONCATENATE("[CampeonatosGallegos_2017.xlsx]",AG$2,"M","!$V:$V")),  $G696), 0)=0,
IFERROR( COUNTIF(  INDIRECT(CONCATENATE("[CampeonatosGallegos_2017.xlsx]",AG$2,"F","!$S:$S")),  $G696), 0)=0,
IFERROR( COUNTIF(  INDIRECT(CONCATENATE("[CampeonatosGallegos_2017.xlsx]",AG$2,"F","!$V:$V")),  $G696), 0)=0
), "",
IFERROR( HLOOKUP(CONCATENATE(AG$2,"F"),#REF!,ROW($G696)-1,0),0) +
IFERROR( HLOOKUP(CONCATENATE(AG$2,"F_FF"),#REF!,ROW($G696)-1,0),0) +
IFERROR( HLOOKUP(CONCATENATE(AG$2,"M"),#REF!,ROW($G696)-1,0),0) +
IFERROR( HLOOKUP(CONCATENATE(AG$2,"M_FF"),#REF!,ROW($G696)-1,0),0)
+25)</f>
        <v/>
      </c>
      <c r="AH696" s="62" t="str">
        <f ca="1" xml:space="preserve"> IF(AND(
IFERROR( COUNTIF(  INDIRECT(CONCATENATE("[CampeonatosGallegos_2017.xlsx]",AH$2,"M","!$S:$S")),  $G696), 0)=0,
IFERROR( COUNTIF(  INDIRECT(CONCATENATE("[CampeonatosGallegos_2017.xlsx]",AH$2,"M","!$V:$V")),  $G696), 0)=0,
IFERROR( COUNTIF(  INDIRECT(CONCATENATE("[CampeonatosGallegos_2017.xlsx]",AH$2,"F","!$S:$S")),  $G696), 0)=0,
IFERROR( COUNTIF(  INDIRECT(CONCATENATE("[CampeonatosGallegos_2017.xlsx]",AH$2,"F","!$V:$V")),  $G696), 0)=0
), "",
IFERROR( HLOOKUP(CONCATENATE(AH$2,"F"),#REF!,ROW($G696)-1,0),0) +
IFERROR( HLOOKUP(CONCATENATE(AH$2,"F_FF"),#REF!,ROW($G696)-1,0),0) +
IFERROR( HLOOKUP(CONCATENATE(AH$2,"M"),#REF!,ROW($G696)-1,0),0) +
IFERROR( HLOOKUP(CONCATENATE(AH$2,"M_FF"),#REF!,ROW($G696)-1,0),0)
+25)</f>
        <v/>
      </c>
      <c r="AI696" s="62" t="str">
        <f ca="1" xml:space="preserve"> IF(AND(
IFERROR( COUNTIF(  INDIRECT(CONCATENATE("[CampeonatosGallegos_2017.xlsx]",AI$2,"M","!$S:$S")),  $G696), 0)=0,
IFERROR( COUNTIF(  INDIRECT(CONCATENATE("[CampeonatosGallegos_2017.xlsx]",AI$2,"M","!$V:$V")),  $G696), 0)=0,
IFERROR( COUNTIF(  INDIRECT(CONCATENATE("[CampeonatosGallegos_2017.xlsx]",AI$2,"F","!$S:$S")),  $G696), 0)=0,
IFERROR( COUNTIF(  INDIRECT(CONCATENATE("[CampeonatosGallegos_2017.xlsx]",AI$2,"F","!$V:$V")),  $G696), 0)=0
), "",
IFERROR( HLOOKUP(CONCATENATE(AI$2,"F"),#REF!,ROW($G696)-1,0),0) +
IFERROR( HLOOKUP(CONCATENATE(AI$2,"F_FF"),#REF!,ROW($G696)-1,0),0) +
IFERROR( HLOOKUP(CONCATENATE(AI$2,"M"),#REF!,ROW($G696)-1,0),0) +
IFERROR( HLOOKUP(CONCATENATE(AI$2,"M_FF"),#REF!,ROW($G696)-1,0),0)
+25)</f>
        <v/>
      </c>
      <c r="AJ696" s="62" t="str">
        <f ca="1" xml:space="preserve"> IF(AND(
IFERROR( COUNTIF(  INDIRECT(CONCATENATE("[CampeonatosGallegos_2017.xlsx]",AJ$2,"M","!$S:$S")),  $G696), 0)=0,
IFERROR( COUNTIF(  INDIRECT(CONCATENATE("[CampeonatosGallegos_2017.xlsx]",AJ$2,"M","!$V:$V")),  $G696), 0)=0,
IFERROR( COUNTIF(  INDIRECT(CONCATENATE("[CampeonatosGallegos_2017.xlsx]",AJ$2,"F","!$S:$S")),  $G696), 0)=0,
IFERROR( COUNTIF(  INDIRECT(CONCATENATE("[CampeonatosGallegos_2017.xlsx]",AJ$2,"F","!$V:$V")),  $G696), 0)=0
), "",
IFERROR( HLOOKUP(CONCATENATE(AJ$2,"F"),#REF!,ROW($G696)-1,0),0) +
IFERROR( HLOOKUP(CONCATENATE(AJ$2,"F_FF"),#REF!,ROW($G696)-1,0),0) +
IFERROR( HLOOKUP(CONCATENATE(AJ$2,"M"),#REF!,ROW($G696)-1,0),0) +
IFERROR( HLOOKUP(CONCATENATE(AJ$2,"M_FF"),#REF!,ROW($G696)-1,0),0)
+25)</f>
        <v/>
      </c>
      <c r="AK696" s="62" t="str">
        <f ca="1" xml:space="preserve"> IF(AND(
IFERROR( COUNTIF(  INDIRECT(CONCATENATE("[CampeonatosGallegos_2017.xlsx]",AK$2,"M","!$S:$S")),  $G696), 0)=0,
IFERROR( COUNTIF(  INDIRECT(CONCATENATE("[CampeonatosGallegos_2017.xlsx]",AK$2,"M","!$V:$V")),  $G696), 0)=0,
IFERROR( COUNTIF(  INDIRECT(CONCATENATE("[CampeonatosGallegos_2017.xlsx]",AK$2,"F","!$S:$S")),  $G696), 0)=0,
IFERROR( COUNTIF(  INDIRECT(CONCATENATE("[CampeonatosGallegos_2017.xlsx]",AK$2,"F","!$V:$V")),  $G696), 0)=0
), "",
IFERROR( HLOOKUP(CONCATENATE(AK$2,"F"),#REF!,ROW($G696)-1,0),0) +
IFERROR( HLOOKUP(CONCATENATE(AK$2,"F_FF"),#REF!,ROW($G696)-1,0),0) +
IFERROR( HLOOKUP(CONCATENATE(AK$2,"M"),#REF!,ROW($G696)-1,0),0) +
IFERROR( HLOOKUP(CONCATENATE(AK$2,"M_FF"),#REF!,ROW($G696)-1,0),0)
+25)</f>
        <v/>
      </c>
      <c r="AL696" s="62" t="str">
        <f ca="1" xml:space="preserve"> IF(AND(
IFERROR( COUNTIF(  INDIRECT(CONCATENATE("[CampeonatosGallegos_2017.xlsx]",AL$2,"M","!$S:$S")),  $G696), 0)=0,
IFERROR( COUNTIF(  INDIRECT(CONCATENATE("[CampeonatosGallegos_2017.xlsx]",AL$2,"M","!$V:$V")),  $G696), 0)=0,
IFERROR( COUNTIF(  INDIRECT(CONCATENATE("[CampeonatosGallegos_2017.xlsx]",AL$2,"F","!$S:$S")),  $G696), 0)=0,
IFERROR( COUNTIF(  INDIRECT(CONCATENATE("[CampeonatosGallegos_2017.xlsx]",AL$2,"F","!$V:$V")),  $G696), 0)=0
), "",
IFERROR( HLOOKUP(CONCATENATE(AL$2,"F"),#REF!,ROW($G696)-1,0),0) +
IFERROR( HLOOKUP(CONCATENATE(AL$2,"F_FF"),#REF!,ROW($G696)-1,0),0) +
IFERROR( HLOOKUP(CONCATENATE(AL$2,"M"),#REF!,ROW($G696)-1,0),0) +
IFERROR( HLOOKUP(CONCATENATE(AL$2,"M_FF"),#REF!,ROW($G696)-1,0),0)
+25)</f>
        <v/>
      </c>
      <c r="AM696" s="62" t="str">
        <f ca="1" xml:space="preserve"> IF(AND(
IFERROR( COUNTIF(  INDIRECT(CONCATENATE("[CampeonatosGallegos_2017.xlsx]",AM$2,"M","!$S:$S")),  $G696), 0)=0,
IFERROR( COUNTIF(  INDIRECT(CONCATENATE("[CampeonatosGallegos_2017.xlsx]",AM$2,"M","!$V:$V")),  $G696), 0)=0,
IFERROR( COUNTIF(  INDIRECT(CONCATENATE("[CampeonatosGallegos_2017.xlsx]",AM$2,"F","!$S:$S")),  $G696), 0)=0,
IFERROR( COUNTIF(  INDIRECT(CONCATENATE("[CampeonatosGallegos_2017.xlsx]",AM$2,"F","!$V:$V")),  $G696), 0)=0
), "",
IFERROR( HLOOKUP(CONCATENATE(AM$2,"F"),#REF!,ROW($G696)-1,0),0) +
IFERROR( HLOOKUP(CONCATENATE(AM$2,"F_FF"),#REF!,ROW($G696)-1,0),0) +
IFERROR( HLOOKUP(CONCATENATE(AM$2,"M"),#REF!,ROW($G696)-1,0),0) +
IFERROR( HLOOKUP(CONCATENATE(AM$2,"M_FF"),#REF!,ROW($G696)-1,0),0)
+25)</f>
        <v/>
      </c>
      <c r="AN696" s="62" t="str">
        <f ca="1" xml:space="preserve"> IF(AND(
IFERROR( COUNTIF(  INDIRECT(CONCATENATE("[CampeonatosGallegos_2017.xlsx]",AN$2,"M","!$S:$S")),  $G696), 0)=0,
IFERROR( COUNTIF(  INDIRECT(CONCATENATE("[CampeonatosGallegos_2017.xlsx]",AN$2,"M","!$V:$V")),  $G696), 0)=0,
IFERROR( COUNTIF(  INDIRECT(CONCATENATE("[CampeonatosGallegos_2017.xlsx]",AN$2,"F","!$S:$S")),  $G696), 0)=0,
IFERROR( COUNTIF(  INDIRECT(CONCATENATE("[CampeonatosGallegos_2017.xlsx]",AN$2,"F","!$V:$V")),  $G696), 0)=0
), "",
IFERROR( HLOOKUP(CONCATENATE(AN$2,"F"),#REF!,ROW($G696)-1,0),0) +
IFERROR( HLOOKUP(CONCATENATE(AN$2,"F_FF"),#REF!,ROW($G696)-1,0),0) +
IFERROR( HLOOKUP(CONCATENATE(AN$2,"M"),#REF!,ROW($G696)-1,0),0) +
IFERROR( HLOOKUP(CONCATENATE(AN$2,"M_FF"),#REF!,ROW($G696)-1,0),0)
+25)</f>
        <v/>
      </c>
      <c r="AO696" s="63" t="str">
        <f ca="1" xml:space="preserve"> IF(AND(
IFERROR( COUNTIF(  INDIRECT(CONCATENATE("[CampeonatosGallegos_2017.xlsx]",AO$2,"M","!$S:$S")),  $G696), 0)=0,
IFERROR( COUNTIF(  INDIRECT(CONCATENATE("[CampeonatosGallegos_2017.xlsx]",AO$2,"M","!$V:$V")),  $G696), 0)=0,
IFERROR( COUNTIF(  INDIRECT(CONCATENATE("[CampeonatosGallegos_2017.xlsx]",AO$2,"F","!$S:$S")),  $G696), 0)=0,
IFERROR( COUNTIF(  INDIRECT(CONCATENATE("[CampeonatosGallegos_2017.xlsx]",AO$2,"F","!$V:$V")),  $G696), 0)=0
), "",
IFERROR( HLOOKUP(CONCATENATE(AO$2,"F"),#REF!,ROW($G696)-1,0),0) +
IFERROR( HLOOKUP(CONCATENATE(AO$2,"F_FF"),#REF!,ROW($G696)-1,0),0) +
IFERROR( HLOOKUP(CONCATENATE(AO$2,"M"),#REF!,ROW($G696)-1,0),0) +
IFERROR( HLOOKUP(CONCATENATE(AO$2,"M_FF"),#REF!,ROW($G696)-1,0),0)
+25)</f>
        <v/>
      </c>
    </row>
    <row r="697" spans="1:41">
      <c r="A697" s="48">
        <f t="shared" si="71"/>
        <v>695</v>
      </c>
      <c r="B697" s="49">
        <v>701</v>
      </c>
      <c r="C697" s="50">
        <f t="shared" si="72"/>
        <v>6</v>
      </c>
      <c r="D697" s="49">
        <f>COUNTIF($L$3:$L697,$L697)</f>
        <v>19</v>
      </c>
      <c r="E697" s="51">
        <v>19</v>
      </c>
      <c r="F697" s="50" t="str">
        <f t="shared" si="73"/>
        <v>=</v>
      </c>
      <c r="G697" s="52">
        <v>23687</v>
      </c>
      <c r="H697" s="53" t="s">
        <v>839</v>
      </c>
      <c r="I697" s="53" t="s">
        <v>1136</v>
      </c>
      <c r="J697" s="53" t="s">
        <v>1107</v>
      </c>
      <c r="K697" s="54">
        <v>2006</v>
      </c>
      <c r="L697" s="64" t="s">
        <v>220</v>
      </c>
      <c r="M697" s="55" t="s">
        <v>52</v>
      </c>
      <c r="N697" s="56">
        <v>2</v>
      </c>
      <c r="O697" s="57">
        <v>205</v>
      </c>
      <c r="P697" s="57">
        <f>IFERROR( VLOOKUP($G697,Liga16_1!$B:$Q,16,0), "")</f>
        <v>263</v>
      </c>
      <c r="Q697" s="58">
        <f t="shared" si="74"/>
        <v>234</v>
      </c>
      <c r="R697" s="59">
        <f>AVERAGE(O697:P697)</f>
        <v>234</v>
      </c>
      <c r="S697" s="60" t="s">
        <v>216</v>
      </c>
      <c r="T697" s="61" t="s">
        <v>216</v>
      </c>
      <c r="U697" s="61" t="s">
        <v>216</v>
      </c>
      <c r="V697" s="61" t="s">
        <v>216</v>
      </c>
      <c r="W697" s="61" t="s">
        <v>216</v>
      </c>
      <c r="X697" s="61" t="s">
        <v>216</v>
      </c>
      <c r="Y697" s="61" t="s">
        <v>216</v>
      </c>
      <c r="Z697" s="61" t="s">
        <v>216</v>
      </c>
      <c r="AA697" s="61" t="s">
        <v>216</v>
      </c>
      <c r="AB697" s="62" t="s">
        <v>216</v>
      </c>
      <c r="AC697" s="63"/>
      <c r="AD697" s="62" t="s">
        <v>216</v>
      </c>
      <c r="AE697" s="62" t="s">
        <v>216</v>
      </c>
      <c r="AF697" s="67" t="s">
        <v>216</v>
      </c>
      <c r="AG697" s="62" t="s">
        <v>216</v>
      </c>
      <c r="AH697" s="62" t="s">
        <v>216</v>
      </c>
      <c r="AI697" s="62" t="s">
        <v>216</v>
      </c>
      <c r="AJ697" s="62" t="s">
        <v>216</v>
      </c>
      <c r="AK697" s="62" t="s">
        <v>216</v>
      </c>
      <c r="AL697" s="62" t="s">
        <v>216</v>
      </c>
      <c r="AM697" s="62" t="s">
        <v>216</v>
      </c>
      <c r="AN697" s="62" t="s">
        <v>216</v>
      </c>
      <c r="AO697" s="63" t="s">
        <v>216</v>
      </c>
    </row>
    <row r="698" spans="1:41">
      <c r="A698" s="48">
        <f t="shared" si="71"/>
        <v>696</v>
      </c>
      <c r="B698" s="49">
        <v>702</v>
      </c>
      <c r="C698" s="50">
        <f t="shared" si="72"/>
        <v>6</v>
      </c>
      <c r="D698" s="49">
        <f>COUNTIF($L$3:$L698,$L698)</f>
        <v>11</v>
      </c>
      <c r="E698" s="51">
        <v>11</v>
      </c>
      <c r="F698" s="50" t="str">
        <f t="shared" si="73"/>
        <v>=</v>
      </c>
      <c r="G698" s="52">
        <v>22667</v>
      </c>
      <c r="H698" s="53" t="s">
        <v>961</v>
      </c>
      <c r="I698" s="53" t="s">
        <v>1168</v>
      </c>
      <c r="J698" s="53" t="s">
        <v>1107</v>
      </c>
      <c r="K698" s="54">
        <v>2006</v>
      </c>
      <c r="L698" s="64" t="s">
        <v>219</v>
      </c>
      <c r="M698" s="55" t="s">
        <v>55</v>
      </c>
      <c r="N698" s="56">
        <v>2</v>
      </c>
      <c r="O698" s="57">
        <v>139.5</v>
      </c>
      <c r="P698" s="57">
        <f>IFERROR( VLOOKUP($G698,Liga16_1!$B:$Q,16,0), "")</f>
        <v>265</v>
      </c>
      <c r="Q698" s="58">
        <f t="shared" si="74"/>
        <v>233.25</v>
      </c>
      <c r="R698" s="59">
        <f>AVERAGE(O698:P698)</f>
        <v>202.25</v>
      </c>
      <c r="S698" s="60" t="s">
        <v>216</v>
      </c>
      <c r="T698" s="61" t="s">
        <v>216</v>
      </c>
      <c r="U698" s="61" t="s">
        <v>216</v>
      </c>
      <c r="V698" s="61" t="s">
        <v>216</v>
      </c>
      <c r="W698" s="61" t="s">
        <v>216</v>
      </c>
      <c r="X698" s="61" t="s">
        <v>216</v>
      </c>
      <c r="Y698" s="61" t="s">
        <v>216</v>
      </c>
      <c r="Z698" s="61" t="s">
        <v>216</v>
      </c>
      <c r="AA698" s="61" t="s">
        <v>216</v>
      </c>
      <c r="AB698" s="62" t="s">
        <v>216</v>
      </c>
      <c r="AC698" s="63"/>
      <c r="AD698" s="62" t="s">
        <v>216</v>
      </c>
      <c r="AE698" s="62">
        <v>31</v>
      </c>
      <c r="AF698" s="67" t="s">
        <v>216</v>
      </c>
      <c r="AG698" s="62" t="s">
        <v>216</v>
      </c>
      <c r="AH698" s="62" t="s">
        <v>216</v>
      </c>
      <c r="AI698" s="62" t="s">
        <v>216</v>
      </c>
      <c r="AJ698" s="62" t="s">
        <v>216</v>
      </c>
      <c r="AK698" s="62" t="s">
        <v>216</v>
      </c>
      <c r="AL698" s="62" t="s">
        <v>216</v>
      </c>
      <c r="AM698" s="62" t="s">
        <v>216</v>
      </c>
      <c r="AN698" s="62" t="s">
        <v>216</v>
      </c>
      <c r="AO698" s="63" t="s">
        <v>216</v>
      </c>
    </row>
    <row r="699" spans="1:41">
      <c r="A699" s="48">
        <f t="shared" si="71"/>
        <v>697</v>
      </c>
      <c r="B699" s="49">
        <v>703</v>
      </c>
      <c r="C699" s="50">
        <f t="shared" si="72"/>
        <v>6</v>
      </c>
      <c r="D699" s="49">
        <f>COUNTIF($L$3:$L699,$L699)</f>
        <v>20</v>
      </c>
      <c r="E699" s="51">
        <v>20</v>
      </c>
      <c r="F699" s="50" t="str">
        <f t="shared" si="73"/>
        <v>=</v>
      </c>
      <c r="G699" s="52">
        <v>26959</v>
      </c>
      <c r="H699" s="53" t="s">
        <v>650</v>
      </c>
      <c r="I699" s="53" t="s">
        <v>1106</v>
      </c>
      <c r="J699" s="53" t="s">
        <v>1107</v>
      </c>
      <c r="K699" s="54">
        <v>2006</v>
      </c>
      <c r="L699" s="64" t="s">
        <v>220</v>
      </c>
      <c r="M699" s="55" t="s">
        <v>52</v>
      </c>
      <c r="N699" s="56">
        <v>2</v>
      </c>
      <c r="O699" s="57">
        <v>179</v>
      </c>
      <c r="P699" s="57">
        <f>IFERROR( VLOOKUP($G699,Liga16_1!$B:$Q,16,0), "")</f>
        <v>241</v>
      </c>
      <c r="Q699" s="58">
        <f t="shared" si="74"/>
        <v>232</v>
      </c>
      <c r="R699" s="59">
        <f>AVERAGE(O699:P699)</f>
        <v>210</v>
      </c>
      <c r="S699" s="60" t="s">
        <v>216</v>
      </c>
      <c r="T699" s="61" t="s">
        <v>216</v>
      </c>
      <c r="U699" s="61" t="s">
        <v>216</v>
      </c>
      <c r="V699" s="61">
        <v>-21</v>
      </c>
      <c r="W699" s="61" t="s">
        <v>216</v>
      </c>
      <c r="X699" s="61">
        <v>4</v>
      </c>
      <c r="Y699" s="61">
        <v>15</v>
      </c>
      <c r="Z699" s="61">
        <v>1</v>
      </c>
      <c r="AA699" s="61" t="s">
        <v>216</v>
      </c>
      <c r="AB699" s="62" t="s">
        <v>216</v>
      </c>
      <c r="AC699" s="63"/>
      <c r="AD699" s="62" t="s">
        <v>216</v>
      </c>
      <c r="AE699" s="62">
        <v>22</v>
      </c>
      <c r="AF699" s="67" t="s">
        <v>216</v>
      </c>
      <c r="AG699" s="62" t="s">
        <v>216</v>
      </c>
      <c r="AH699" s="62" t="s">
        <v>216</v>
      </c>
      <c r="AI699" s="62" t="s">
        <v>216</v>
      </c>
      <c r="AJ699" s="62" t="s">
        <v>216</v>
      </c>
      <c r="AK699" s="62" t="s">
        <v>216</v>
      </c>
      <c r="AL699" s="62" t="s">
        <v>216</v>
      </c>
      <c r="AM699" s="62" t="s">
        <v>216</v>
      </c>
      <c r="AN699" s="62" t="s">
        <v>216</v>
      </c>
      <c r="AO699" s="63" t="s">
        <v>216</v>
      </c>
    </row>
    <row r="700" spans="1:41">
      <c r="A700" s="48">
        <f t="shared" si="71"/>
        <v>698</v>
      </c>
      <c r="B700" s="49">
        <v>704</v>
      </c>
      <c r="C700" s="50">
        <f t="shared" si="72"/>
        <v>6</v>
      </c>
      <c r="D700" s="49">
        <f>COUNTIF($L$3:$L700,$L700)</f>
        <v>12</v>
      </c>
      <c r="E700" s="51">
        <v>13</v>
      </c>
      <c r="F700" s="50">
        <f t="shared" si="73"/>
        <v>1</v>
      </c>
      <c r="G700" s="52">
        <v>23677</v>
      </c>
      <c r="H700" s="53" t="s">
        <v>616</v>
      </c>
      <c r="I700" s="53" t="s">
        <v>1106</v>
      </c>
      <c r="J700" s="53" t="s">
        <v>1107</v>
      </c>
      <c r="K700" s="54">
        <v>2003</v>
      </c>
      <c r="L700" s="64" t="s">
        <v>223</v>
      </c>
      <c r="M700" s="55" t="s">
        <v>55</v>
      </c>
      <c r="N700" s="56">
        <v>2</v>
      </c>
      <c r="O700" s="57">
        <v>171.5</v>
      </c>
      <c r="P700" s="57">
        <f>IFERROR( VLOOKUP($G700,Liga16_1!$B:$Q,16,0), "")</f>
        <v>369</v>
      </c>
      <c r="Q700" s="58">
        <f t="shared" si="74"/>
        <v>231.25</v>
      </c>
      <c r="R700" s="59">
        <f>AVERAGE(O700:P700)</f>
        <v>270.25</v>
      </c>
      <c r="S700" s="60" t="s">
        <v>216</v>
      </c>
      <c r="T700" s="61" t="s">
        <v>216</v>
      </c>
      <c r="U700" s="61" t="s">
        <v>216</v>
      </c>
      <c r="V700" s="61" t="s">
        <v>216</v>
      </c>
      <c r="W700" s="61">
        <v>3</v>
      </c>
      <c r="X700" s="61">
        <v>-64</v>
      </c>
      <c r="Y700" s="61">
        <v>4</v>
      </c>
      <c r="Z700" s="61">
        <v>-64</v>
      </c>
      <c r="AA700" s="61" t="s">
        <v>216</v>
      </c>
      <c r="AB700" s="62" t="s">
        <v>216</v>
      </c>
      <c r="AC700" s="63"/>
      <c r="AD700" s="62" t="s">
        <v>216</v>
      </c>
      <c r="AE700" s="62" t="s">
        <v>216</v>
      </c>
      <c r="AF700" s="67" t="s">
        <v>216</v>
      </c>
      <c r="AG700" s="62">
        <v>-39</v>
      </c>
      <c r="AH700" s="62" t="s">
        <v>216</v>
      </c>
      <c r="AI700" s="62" t="s">
        <v>216</v>
      </c>
      <c r="AJ700" s="62" t="s">
        <v>216</v>
      </c>
      <c r="AK700" s="62" t="s">
        <v>216</v>
      </c>
      <c r="AL700" s="62" t="s">
        <v>216</v>
      </c>
      <c r="AM700" s="62" t="s">
        <v>216</v>
      </c>
      <c r="AN700" s="62" t="s">
        <v>216</v>
      </c>
      <c r="AO700" s="63" t="s">
        <v>216</v>
      </c>
    </row>
    <row r="701" spans="1:41">
      <c r="A701" s="48">
        <f t="shared" si="71"/>
        <v>699</v>
      </c>
      <c r="B701" s="49">
        <v>675</v>
      </c>
      <c r="C701" s="50">
        <f t="shared" si="72"/>
        <v>-24</v>
      </c>
      <c r="D701" s="49">
        <f>COUNTIF($L$3:$L701,$L701)</f>
        <v>41</v>
      </c>
      <c r="E701" s="51">
        <v>37</v>
      </c>
      <c r="F701" s="50">
        <f t="shared" si="73"/>
        <v>-4</v>
      </c>
      <c r="G701" s="52">
        <v>27077</v>
      </c>
      <c r="H701" s="53" t="s">
        <v>1309</v>
      </c>
      <c r="I701" s="53" t="s">
        <v>1113</v>
      </c>
      <c r="J701" s="53" t="s">
        <v>1107</v>
      </c>
      <c r="K701" s="54">
        <v>2005</v>
      </c>
      <c r="L701" s="64" t="s">
        <v>222</v>
      </c>
      <c r="M701" s="55" t="s">
        <v>52</v>
      </c>
      <c r="N701" s="56">
        <v>2</v>
      </c>
      <c r="O701" s="57"/>
      <c r="P701" s="57" t="str">
        <f>IFERROR( VLOOKUP($G701,Liga16_1!$B:$Q,16,0), "")</f>
        <v/>
      </c>
      <c r="Q701" s="58">
        <f t="shared" ca="1" si="74"/>
        <v>231</v>
      </c>
      <c r="R701" s="59">
        <v>250</v>
      </c>
      <c r="S701" s="60" t="s">
        <v>216</v>
      </c>
      <c r="T701" s="61" t="s">
        <v>216</v>
      </c>
      <c r="U701" s="61" t="s">
        <v>216</v>
      </c>
      <c r="V701" s="61" t="s">
        <v>216</v>
      </c>
      <c r="W701" s="61" t="s">
        <v>216</v>
      </c>
      <c r="X701" s="61"/>
      <c r="Y701" s="61"/>
      <c r="Z701" s="61"/>
      <c r="AA701" s="61"/>
      <c r="AB701" s="62">
        <v>-19</v>
      </c>
      <c r="AC701" s="63"/>
      <c r="AD701" s="62" t="str">
        <f ca="1" xml:space="preserve"> IF(AND(
IFERROR( COUNTIF(  INDIRECT(CONCATENATE("[CampeonatosGallegos_2017.xlsx]",AD$2,"M","!$S:$S")),  $G701), 0)=0,
IFERROR( COUNTIF(  INDIRECT(CONCATENATE("[CampeonatosGallegos_2017.xlsx]",AD$2,"M","!$V:$V")),  $G701), 0)=0,
IFERROR( COUNTIF(  INDIRECT(CONCATENATE("[CampeonatosGallegos_2017.xlsx]",AD$2,"F","!$S:$S")),  $G701), 0)=0,
IFERROR( COUNTIF(  INDIRECT(CONCATENATE("[CampeonatosGallegos_2017.xlsx]",AD$2,"F","!$V:$V")),  $G701), 0)=0
), "",
IFERROR( HLOOKUP(CONCATENATE(AD$2,"F"),#REF!,ROW($G701)-1,0),0) +
IFERROR( HLOOKUP(CONCATENATE(AD$2,"F_FF"),#REF!,ROW($G701)-1,0),0) +
IFERROR( HLOOKUP(CONCATENATE(AD$2,"M"),#REF!,ROW($G701)-1,0),0) +
IFERROR( HLOOKUP(CONCATENATE(AD$2,"M_FF"),#REF!,ROW($G701)-1,0),0)
+25)</f>
        <v/>
      </c>
      <c r="AE701" s="62" t="str">
        <f ca="1" xml:space="preserve"> IF(AND(
IFERROR( COUNTIF(  INDIRECT(CONCATENATE("[CampeonatosGallegos_2017.xlsx]",AE$2,"M","!$S:$S")),  $G701), 0)=0,
IFERROR( COUNTIF(  INDIRECT(CONCATENATE("[CampeonatosGallegos_2017.xlsx]",AE$2,"M","!$V:$V")),  $G701), 0)=0,
IFERROR( COUNTIF(  INDIRECT(CONCATENATE("[CampeonatosGallegos_2017.xlsx]",AE$2,"F","!$S:$S")),  $G701), 0)=0,
IFERROR( COUNTIF(  INDIRECT(CONCATENATE("[CampeonatosGallegos_2017.xlsx]",AE$2,"F","!$V:$V")),  $G701), 0)=0
), "",
IFERROR( HLOOKUP(CONCATENATE(AE$2,"F"),#REF!,ROW($G701)-1,0),0) +
IFERROR( HLOOKUP(CONCATENATE(AE$2,"F_FF"),#REF!,ROW($G701)-1,0),0) +
IFERROR( HLOOKUP(CONCATENATE(AE$2,"M"),#REF!,ROW($G701)-1,0),0) +
IFERROR( HLOOKUP(CONCATENATE(AE$2,"M_FF"),#REF!,ROW($G701)-1,0),0)
+25)</f>
        <v/>
      </c>
      <c r="AF701" s="67" t="str">
        <f ca="1" xml:space="preserve"> IF(AND(
IFERROR( COUNTIF(  INDIRECT(CONCATENATE("[CampeonatosGallegos_2017.xlsx]",AF$2,"M","!$S:$S")),  $G701), 0)=0,
IFERROR( COUNTIF(  INDIRECT(CONCATENATE("[CampeonatosGallegos_2017.xlsx]",AF$2,"M","!$V:$V")),  $G701), 0)=0,
IFERROR( COUNTIF(  INDIRECT(CONCATENATE("[CampeonatosGallegos_2017.xlsx]",AF$2,"F","!$S:$S")),  $G701), 0)=0,
IFERROR( COUNTIF(  INDIRECT(CONCATENATE("[CampeonatosGallegos_2017.xlsx]",AF$2,"F","!$V:$V")),  $G701), 0)=0
), "",
IFERROR( HLOOKUP(CONCATENATE(AF$2,"F"),#REF!,ROW($G701)-1,0),0) +
IFERROR( HLOOKUP(CONCATENATE(AF$2,"F_FF"),#REF!,ROW($G701)-1,0),0) +
IFERROR( HLOOKUP(CONCATENATE(AF$2,"M"),#REF!,ROW($G701)-1,0),0) +
IFERROR( HLOOKUP(CONCATENATE(AF$2,"M_FF"),#REF!,ROW($G701)-1,0),0)
+25)</f>
        <v/>
      </c>
      <c r="AG701" s="62" t="str">
        <f ca="1" xml:space="preserve"> IF(AND(
IFERROR( COUNTIF(  INDIRECT(CONCATENATE("[CampeonatosGallegos_2017.xlsx]",AG$2,"M","!$S:$S")),  $G701), 0)=0,
IFERROR( COUNTIF(  INDIRECT(CONCATENATE("[CampeonatosGallegos_2017.xlsx]",AG$2,"M","!$V:$V")),  $G701), 0)=0,
IFERROR( COUNTIF(  INDIRECT(CONCATENATE("[CampeonatosGallegos_2017.xlsx]",AG$2,"F","!$S:$S")),  $G701), 0)=0,
IFERROR( COUNTIF(  INDIRECT(CONCATENATE("[CampeonatosGallegos_2017.xlsx]",AG$2,"F","!$V:$V")),  $G701), 0)=0
), "",
IFERROR( HLOOKUP(CONCATENATE(AG$2,"F"),#REF!,ROW($G701)-1,0),0) +
IFERROR( HLOOKUP(CONCATENATE(AG$2,"F_FF"),#REF!,ROW($G701)-1,0),0) +
IFERROR( HLOOKUP(CONCATENATE(AG$2,"M"),#REF!,ROW($G701)-1,0),0) +
IFERROR( HLOOKUP(CONCATENATE(AG$2,"M_FF"),#REF!,ROW($G701)-1,0),0)
+25)</f>
        <v/>
      </c>
      <c r="AH701" s="62" t="str">
        <f ca="1" xml:space="preserve"> IF(AND(
IFERROR( COUNTIF(  INDIRECT(CONCATENATE("[CampeonatosGallegos_2017.xlsx]",AH$2,"M","!$S:$S")),  $G701), 0)=0,
IFERROR( COUNTIF(  INDIRECT(CONCATENATE("[CampeonatosGallegos_2017.xlsx]",AH$2,"M","!$V:$V")),  $G701), 0)=0,
IFERROR( COUNTIF(  INDIRECT(CONCATENATE("[CampeonatosGallegos_2017.xlsx]",AH$2,"F","!$S:$S")),  $G701), 0)=0,
IFERROR( COUNTIF(  INDIRECT(CONCATENATE("[CampeonatosGallegos_2017.xlsx]",AH$2,"F","!$V:$V")),  $G701), 0)=0
), "",
IFERROR( HLOOKUP(CONCATENATE(AH$2,"F"),#REF!,ROW($G701)-1,0),0) +
IFERROR( HLOOKUP(CONCATENATE(AH$2,"F_FF"),#REF!,ROW($G701)-1,0),0) +
IFERROR( HLOOKUP(CONCATENATE(AH$2,"M"),#REF!,ROW($G701)-1,0),0) +
IFERROR( HLOOKUP(CONCATENATE(AH$2,"M_FF"),#REF!,ROW($G701)-1,0),0)
+25)</f>
        <v/>
      </c>
      <c r="AI701" s="62" t="str">
        <f ca="1" xml:space="preserve"> IF(AND(
IFERROR( COUNTIF(  INDIRECT(CONCATENATE("[CampeonatosGallegos_2017.xlsx]",AI$2,"M","!$S:$S")),  $G701), 0)=0,
IFERROR( COUNTIF(  INDIRECT(CONCATENATE("[CampeonatosGallegos_2017.xlsx]",AI$2,"M","!$V:$V")),  $G701), 0)=0,
IFERROR( COUNTIF(  INDIRECT(CONCATENATE("[CampeonatosGallegos_2017.xlsx]",AI$2,"F","!$S:$S")),  $G701), 0)=0,
IFERROR( COUNTIF(  INDIRECT(CONCATENATE("[CampeonatosGallegos_2017.xlsx]",AI$2,"F","!$V:$V")),  $G701), 0)=0
), "",
IFERROR( HLOOKUP(CONCATENATE(AI$2,"F"),#REF!,ROW($G701)-1,0),0) +
IFERROR( HLOOKUP(CONCATENATE(AI$2,"F_FF"),#REF!,ROW($G701)-1,0),0) +
IFERROR( HLOOKUP(CONCATENATE(AI$2,"M"),#REF!,ROW($G701)-1,0),0) +
IFERROR( HLOOKUP(CONCATENATE(AI$2,"M_FF"),#REF!,ROW($G701)-1,0),0)
+25)</f>
        <v/>
      </c>
      <c r="AJ701" s="62" t="str">
        <f ca="1" xml:space="preserve"> IF(AND(
IFERROR( COUNTIF(  INDIRECT(CONCATENATE("[CampeonatosGallegos_2017.xlsx]",AJ$2,"M","!$S:$S")),  $G701), 0)=0,
IFERROR( COUNTIF(  INDIRECT(CONCATENATE("[CampeonatosGallegos_2017.xlsx]",AJ$2,"M","!$V:$V")),  $G701), 0)=0,
IFERROR( COUNTIF(  INDIRECT(CONCATENATE("[CampeonatosGallegos_2017.xlsx]",AJ$2,"F","!$S:$S")),  $G701), 0)=0,
IFERROR( COUNTIF(  INDIRECT(CONCATENATE("[CampeonatosGallegos_2017.xlsx]",AJ$2,"F","!$V:$V")),  $G701), 0)=0
), "",
IFERROR( HLOOKUP(CONCATENATE(AJ$2,"F"),#REF!,ROW($G701)-1,0),0) +
IFERROR( HLOOKUP(CONCATENATE(AJ$2,"F_FF"),#REF!,ROW($G701)-1,0),0) +
IFERROR( HLOOKUP(CONCATENATE(AJ$2,"M"),#REF!,ROW($G701)-1,0),0) +
IFERROR( HLOOKUP(CONCATENATE(AJ$2,"M_FF"),#REF!,ROW($G701)-1,0),0)
+25)</f>
        <v/>
      </c>
      <c r="AK701" s="62" t="str">
        <f ca="1" xml:space="preserve"> IF(AND(
IFERROR( COUNTIF(  INDIRECT(CONCATENATE("[CampeonatosGallegos_2017.xlsx]",AK$2,"M","!$S:$S")),  $G701), 0)=0,
IFERROR( COUNTIF(  INDIRECT(CONCATENATE("[CampeonatosGallegos_2017.xlsx]",AK$2,"M","!$V:$V")),  $G701), 0)=0,
IFERROR( COUNTIF(  INDIRECT(CONCATENATE("[CampeonatosGallegos_2017.xlsx]",AK$2,"F","!$S:$S")),  $G701), 0)=0,
IFERROR( COUNTIF(  INDIRECT(CONCATENATE("[CampeonatosGallegos_2017.xlsx]",AK$2,"F","!$V:$V")),  $G701), 0)=0
), "",
IFERROR( HLOOKUP(CONCATENATE(AK$2,"F"),#REF!,ROW($G701)-1,0),0) +
IFERROR( HLOOKUP(CONCATENATE(AK$2,"F_FF"),#REF!,ROW($G701)-1,0),0) +
IFERROR( HLOOKUP(CONCATENATE(AK$2,"M"),#REF!,ROW($G701)-1,0),0) +
IFERROR( HLOOKUP(CONCATENATE(AK$2,"M_FF"),#REF!,ROW($G701)-1,0),0)
+25)</f>
        <v/>
      </c>
      <c r="AL701" s="62" t="str">
        <f ca="1" xml:space="preserve"> IF(AND(
IFERROR( COUNTIF(  INDIRECT(CONCATENATE("[CampeonatosGallegos_2017.xlsx]",AL$2,"M","!$S:$S")),  $G701), 0)=0,
IFERROR( COUNTIF(  INDIRECT(CONCATENATE("[CampeonatosGallegos_2017.xlsx]",AL$2,"M","!$V:$V")),  $G701), 0)=0,
IFERROR( COUNTIF(  INDIRECT(CONCATENATE("[CampeonatosGallegos_2017.xlsx]",AL$2,"F","!$S:$S")),  $G701), 0)=0,
IFERROR( COUNTIF(  INDIRECT(CONCATENATE("[CampeonatosGallegos_2017.xlsx]",AL$2,"F","!$V:$V")),  $G701), 0)=0
), "",
IFERROR( HLOOKUP(CONCATENATE(AL$2,"F"),#REF!,ROW($G701)-1,0),0) +
IFERROR( HLOOKUP(CONCATENATE(AL$2,"F_FF"),#REF!,ROW($G701)-1,0),0) +
IFERROR( HLOOKUP(CONCATENATE(AL$2,"M"),#REF!,ROW($G701)-1,0),0) +
IFERROR( HLOOKUP(CONCATENATE(AL$2,"M_FF"),#REF!,ROW($G701)-1,0),0)
+25)</f>
        <v/>
      </c>
      <c r="AM701" s="62" t="str">
        <f ca="1" xml:space="preserve"> IF(AND(
IFERROR( COUNTIF(  INDIRECT(CONCATENATE("[CampeonatosGallegos_2017.xlsx]",AM$2,"M","!$S:$S")),  $G701), 0)=0,
IFERROR( COUNTIF(  INDIRECT(CONCATENATE("[CampeonatosGallegos_2017.xlsx]",AM$2,"M","!$V:$V")),  $G701), 0)=0,
IFERROR( COUNTIF(  INDIRECT(CONCATENATE("[CampeonatosGallegos_2017.xlsx]",AM$2,"F","!$S:$S")),  $G701), 0)=0,
IFERROR( COUNTIF(  INDIRECT(CONCATENATE("[CampeonatosGallegos_2017.xlsx]",AM$2,"F","!$V:$V")),  $G701), 0)=0
), "",
IFERROR( HLOOKUP(CONCATENATE(AM$2,"F"),#REF!,ROW($G701)-1,0),0) +
IFERROR( HLOOKUP(CONCATENATE(AM$2,"F_FF"),#REF!,ROW($G701)-1,0),0) +
IFERROR( HLOOKUP(CONCATENATE(AM$2,"M"),#REF!,ROW($G701)-1,0),0) +
IFERROR( HLOOKUP(CONCATENATE(AM$2,"M_FF"),#REF!,ROW($G701)-1,0),0)
+25)</f>
        <v/>
      </c>
      <c r="AN701" s="62" t="str">
        <f ca="1" xml:space="preserve"> IF(AND(
IFERROR( COUNTIF(  INDIRECT(CONCATENATE("[CampeonatosGallegos_2017.xlsx]",AN$2,"M","!$S:$S")),  $G701), 0)=0,
IFERROR( COUNTIF(  INDIRECT(CONCATENATE("[CampeonatosGallegos_2017.xlsx]",AN$2,"M","!$V:$V")),  $G701), 0)=0,
IFERROR( COUNTIF(  INDIRECT(CONCATENATE("[CampeonatosGallegos_2017.xlsx]",AN$2,"F","!$S:$S")),  $G701), 0)=0,
IFERROR( COUNTIF(  INDIRECT(CONCATENATE("[CampeonatosGallegos_2017.xlsx]",AN$2,"F","!$V:$V")),  $G701), 0)=0
), "",
IFERROR( HLOOKUP(CONCATENATE(AN$2,"F"),#REF!,ROW($G701)-1,0),0) +
IFERROR( HLOOKUP(CONCATENATE(AN$2,"F_FF"),#REF!,ROW($G701)-1,0),0) +
IFERROR( HLOOKUP(CONCATENATE(AN$2,"M"),#REF!,ROW($G701)-1,0),0) +
IFERROR( HLOOKUP(CONCATENATE(AN$2,"M_FF"),#REF!,ROW($G701)-1,0),0)
+25)</f>
        <v/>
      </c>
      <c r="AO701" s="63" t="str">
        <f ca="1" xml:space="preserve"> IF(AND(
IFERROR( COUNTIF(  INDIRECT(CONCATENATE("[CampeonatosGallegos_2017.xlsx]",AO$2,"M","!$S:$S")),  $G701), 0)=0,
IFERROR( COUNTIF(  INDIRECT(CONCATENATE("[CampeonatosGallegos_2017.xlsx]",AO$2,"M","!$V:$V")),  $G701), 0)=0,
IFERROR( COUNTIF(  INDIRECT(CONCATENATE("[CampeonatosGallegos_2017.xlsx]",AO$2,"F","!$S:$S")),  $G701), 0)=0,
IFERROR( COUNTIF(  INDIRECT(CONCATENATE("[CampeonatosGallegos_2017.xlsx]",AO$2,"F","!$V:$V")),  $G701), 0)=0
), "",
IFERROR( HLOOKUP(CONCATENATE(AO$2,"F"),#REF!,ROW($G701)-1,0),0) +
IFERROR( HLOOKUP(CONCATENATE(AO$2,"F_FF"),#REF!,ROW($G701)-1,0),0) +
IFERROR( HLOOKUP(CONCATENATE(AO$2,"M"),#REF!,ROW($G701)-1,0),0) +
IFERROR( HLOOKUP(CONCATENATE(AO$2,"M_FF"),#REF!,ROW($G701)-1,0),0)
+25)</f>
        <v/>
      </c>
    </row>
    <row r="702" spans="1:41">
      <c r="A702" s="48">
        <f t="shared" si="71"/>
        <v>700</v>
      </c>
      <c r="B702" s="49">
        <v>705</v>
      </c>
      <c r="C702" s="50">
        <f t="shared" si="72"/>
        <v>5</v>
      </c>
      <c r="D702" s="49">
        <f>COUNTIF($L$3:$L702,$L702)</f>
        <v>60</v>
      </c>
      <c r="E702" s="51">
        <v>62</v>
      </c>
      <c r="F702" s="50">
        <f t="shared" si="73"/>
        <v>2</v>
      </c>
      <c r="G702" s="52">
        <v>50038</v>
      </c>
      <c r="H702" s="53" t="s">
        <v>886</v>
      </c>
      <c r="I702" s="53" t="s">
        <v>133</v>
      </c>
      <c r="J702" s="53" t="s">
        <v>1107</v>
      </c>
      <c r="K702" s="54">
        <v>2003</v>
      </c>
      <c r="L702" s="64" t="s">
        <v>224</v>
      </c>
      <c r="M702" s="55" t="s">
        <v>52</v>
      </c>
      <c r="N702" s="56">
        <v>2</v>
      </c>
      <c r="O702" s="57">
        <v>120</v>
      </c>
      <c r="P702" s="57">
        <f>IFERROR( VLOOKUP($G702,Liga16_1!$B:$Q,16,0), "")</f>
        <v>336</v>
      </c>
      <c r="Q702" s="58">
        <f t="shared" si="74"/>
        <v>228</v>
      </c>
      <c r="R702" s="59">
        <f>AVERAGE(O702:P702)</f>
        <v>228</v>
      </c>
      <c r="S702" s="60" t="s">
        <v>216</v>
      </c>
      <c r="T702" s="61" t="s">
        <v>216</v>
      </c>
      <c r="U702" s="61" t="s">
        <v>216</v>
      </c>
      <c r="V702" s="61" t="s">
        <v>216</v>
      </c>
      <c r="W702" s="61" t="s">
        <v>216</v>
      </c>
      <c r="X702" s="61" t="s">
        <v>216</v>
      </c>
      <c r="Y702" s="61" t="s">
        <v>216</v>
      </c>
      <c r="Z702" s="61" t="s">
        <v>216</v>
      </c>
      <c r="AA702" s="61" t="s">
        <v>216</v>
      </c>
      <c r="AB702" s="62" t="s">
        <v>216</v>
      </c>
      <c r="AC702" s="63"/>
      <c r="AD702" s="62" t="s">
        <v>216</v>
      </c>
      <c r="AE702" s="62" t="s">
        <v>216</v>
      </c>
      <c r="AF702" s="67" t="s">
        <v>216</v>
      </c>
      <c r="AG702" s="62" t="s">
        <v>216</v>
      </c>
      <c r="AH702" s="62" t="s">
        <v>216</v>
      </c>
      <c r="AI702" s="62" t="s">
        <v>216</v>
      </c>
      <c r="AJ702" s="62" t="s">
        <v>216</v>
      </c>
      <c r="AK702" s="62" t="s">
        <v>216</v>
      </c>
      <c r="AL702" s="62" t="s">
        <v>216</v>
      </c>
      <c r="AM702" s="62" t="s">
        <v>216</v>
      </c>
      <c r="AN702" s="62" t="s">
        <v>216</v>
      </c>
      <c r="AO702" s="63" t="s">
        <v>216</v>
      </c>
    </row>
    <row r="703" spans="1:41">
      <c r="A703" s="48">
        <f t="shared" si="71"/>
        <v>701</v>
      </c>
      <c r="B703" s="49">
        <v>706</v>
      </c>
      <c r="C703" s="50">
        <f t="shared" si="72"/>
        <v>5</v>
      </c>
      <c r="D703" s="49">
        <f>COUNTIF($L$3:$L703,$L703)</f>
        <v>3</v>
      </c>
      <c r="E703" s="51">
        <v>3</v>
      </c>
      <c r="F703" s="50" t="str">
        <f t="shared" si="73"/>
        <v>=</v>
      </c>
      <c r="G703" s="52">
        <v>20865</v>
      </c>
      <c r="H703" s="53" t="s">
        <v>832</v>
      </c>
      <c r="I703" s="53" t="s">
        <v>1179</v>
      </c>
      <c r="J703" s="53" t="s">
        <v>1107</v>
      </c>
      <c r="K703" s="54">
        <v>2008</v>
      </c>
      <c r="L703" s="64" t="s">
        <v>217</v>
      </c>
      <c r="M703" s="55" t="s">
        <v>55</v>
      </c>
      <c r="N703" s="56">
        <v>2</v>
      </c>
      <c r="O703" s="57">
        <v>178.5</v>
      </c>
      <c r="P703" s="57" t="str">
        <f>IFERROR( VLOOKUP($G703,Liga16_1!$B:$Q,16,0), "")</f>
        <v/>
      </c>
      <c r="Q703" s="58">
        <f t="shared" si="74"/>
        <v>226.5</v>
      </c>
      <c r="R703" s="59">
        <f>AVERAGE(O703:P703)</f>
        <v>178.5</v>
      </c>
      <c r="S703" s="60" t="s">
        <v>216</v>
      </c>
      <c r="T703" s="61">
        <v>30</v>
      </c>
      <c r="U703" s="61">
        <v>-10</v>
      </c>
      <c r="V703" s="61" t="s">
        <v>216</v>
      </c>
      <c r="W703" s="61" t="s">
        <v>216</v>
      </c>
      <c r="X703" s="61" t="s">
        <v>216</v>
      </c>
      <c r="Y703" s="61">
        <v>-9</v>
      </c>
      <c r="Z703" s="61">
        <v>2</v>
      </c>
      <c r="AA703" s="61" t="s">
        <v>216</v>
      </c>
      <c r="AB703" s="62" t="s">
        <v>216</v>
      </c>
      <c r="AC703" s="63"/>
      <c r="AD703" s="62" t="s">
        <v>216</v>
      </c>
      <c r="AE703" s="62">
        <v>38</v>
      </c>
      <c r="AF703" s="67">
        <v>10</v>
      </c>
      <c r="AG703" s="62" t="s">
        <v>216</v>
      </c>
      <c r="AH703" s="62" t="s">
        <v>216</v>
      </c>
      <c r="AI703" s="62" t="s">
        <v>216</v>
      </c>
      <c r="AJ703" s="62" t="s">
        <v>216</v>
      </c>
      <c r="AK703" s="62" t="s">
        <v>216</v>
      </c>
      <c r="AL703" s="62" t="s">
        <v>216</v>
      </c>
      <c r="AM703" s="62" t="s">
        <v>216</v>
      </c>
      <c r="AN703" s="62" t="s">
        <v>216</v>
      </c>
      <c r="AO703" s="63" t="s">
        <v>216</v>
      </c>
    </row>
    <row r="704" spans="1:41">
      <c r="A704" s="48">
        <f t="shared" si="71"/>
        <v>702</v>
      </c>
      <c r="B704" s="49">
        <v>676</v>
      </c>
      <c r="C704" s="50">
        <f t="shared" si="72"/>
        <v>-26</v>
      </c>
      <c r="D704" s="49">
        <f>COUNTIF($L$3:$L704,$L704)</f>
        <v>28</v>
      </c>
      <c r="E704" s="51">
        <v>25</v>
      </c>
      <c r="F704" s="50">
        <f t="shared" si="73"/>
        <v>-3</v>
      </c>
      <c r="G704" s="52" t="s">
        <v>387</v>
      </c>
      <c r="H704" s="53" t="s">
        <v>1310</v>
      </c>
      <c r="I704" s="53" t="s">
        <v>1270</v>
      </c>
      <c r="J704" s="53" t="s">
        <v>1122</v>
      </c>
      <c r="K704" s="54">
        <v>2000</v>
      </c>
      <c r="L704" s="64" t="s">
        <v>225</v>
      </c>
      <c r="M704" s="55" t="s">
        <v>55</v>
      </c>
      <c r="N704" s="56">
        <v>2</v>
      </c>
      <c r="O704" s="57"/>
      <c r="P704" s="57" t="str">
        <f>IFERROR( VLOOKUP($G704,Liga16_1!$B:$Q,16,0), "")</f>
        <v/>
      </c>
      <c r="Q704" s="58">
        <f t="shared" ca="1" si="74"/>
        <v>226</v>
      </c>
      <c r="R704" s="59">
        <v>250</v>
      </c>
      <c r="S704" s="60" t="s">
        <v>216</v>
      </c>
      <c r="T704" s="61" t="s">
        <v>216</v>
      </c>
      <c r="U704" s="61" t="s">
        <v>216</v>
      </c>
      <c r="V704" s="61" t="s">
        <v>216</v>
      </c>
      <c r="W704" s="61" t="s">
        <v>216</v>
      </c>
      <c r="X704" s="61"/>
      <c r="Y704" s="61"/>
      <c r="Z704" s="61"/>
      <c r="AA704" s="61"/>
      <c r="AB704" s="62">
        <v>-24</v>
      </c>
      <c r="AC704" s="63"/>
      <c r="AD704" s="62" t="str">
        <f ca="1" xml:space="preserve"> IF(AND(
IFERROR( COUNTIF(  INDIRECT(CONCATENATE("[CampeonatosGallegos_2017.xlsx]",AD$2,"M","!$S:$S")),  $G704), 0)=0,
IFERROR( COUNTIF(  INDIRECT(CONCATENATE("[CampeonatosGallegos_2017.xlsx]",AD$2,"M","!$V:$V")),  $G704), 0)=0,
IFERROR( COUNTIF(  INDIRECT(CONCATENATE("[CampeonatosGallegos_2017.xlsx]",AD$2,"F","!$S:$S")),  $G704), 0)=0,
IFERROR( COUNTIF(  INDIRECT(CONCATENATE("[CampeonatosGallegos_2017.xlsx]",AD$2,"F","!$V:$V")),  $G704), 0)=0
), "",
IFERROR( HLOOKUP(CONCATENATE(AD$2,"F"),#REF!,ROW($G704)-1,0),0) +
IFERROR( HLOOKUP(CONCATENATE(AD$2,"F_FF"),#REF!,ROW($G704)-1,0),0) +
IFERROR( HLOOKUP(CONCATENATE(AD$2,"M"),#REF!,ROW($G704)-1,0),0) +
IFERROR( HLOOKUP(CONCATENATE(AD$2,"M_FF"),#REF!,ROW($G704)-1,0),0)
+25)</f>
        <v/>
      </c>
      <c r="AE704" s="62" t="str">
        <f ca="1" xml:space="preserve"> IF(AND(
IFERROR( COUNTIF(  INDIRECT(CONCATENATE("[CampeonatosGallegos_2017.xlsx]",AE$2,"M","!$S:$S")),  $G704), 0)=0,
IFERROR( COUNTIF(  INDIRECT(CONCATENATE("[CampeonatosGallegos_2017.xlsx]",AE$2,"M","!$V:$V")),  $G704), 0)=0,
IFERROR( COUNTIF(  INDIRECT(CONCATENATE("[CampeonatosGallegos_2017.xlsx]",AE$2,"F","!$S:$S")),  $G704), 0)=0,
IFERROR( COUNTIF(  INDIRECT(CONCATENATE("[CampeonatosGallegos_2017.xlsx]",AE$2,"F","!$V:$V")),  $G704), 0)=0
), "",
IFERROR( HLOOKUP(CONCATENATE(AE$2,"F"),#REF!,ROW($G704)-1,0),0) +
IFERROR( HLOOKUP(CONCATENATE(AE$2,"F_FF"),#REF!,ROW($G704)-1,0),0) +
IFERROR( HLOOKUP(CONCATENATE(AE$2,"M"),#REF!,ROW($G704)-1,0),0) +
IFERROR( HLOOKUP(CONCATENATE(AE$2,"M_FF"),#REF!,ROW($G704)-1,0),0)
+25)</f>
        <v/>
      </c>
      <c r="AF704" s="67" t="str">
        <f ca="1" xml:space="preserve"> IF(AND(
IFERROR( COUNTIF(  INDIRECT(CONCATENATE("[CampeonatosGallegos_2017.xlsx]",AF$2,"M","!$S:$S")),  $G704), 0)=0,
IFERROR( COUNTIF(  INDIRECT(CONCATENATE("[CampeonatosGallegos_2017.xlsx]",AF$2,"M","!$V:$V")),  $G704), 0)=0,
IFERROR( COUNTIF(  INDIRECT(CONCATENATE("[CampeonatosGallegos_2017.xlsx]",AF$2,"F","!$S:$S")),  $G704), 0)=0,
IFERROR( COUNTIF(  INDIRECT(CONCATENATE("[CampeonatosGallegos_2017.xlsx]",AF$2,"F","!$V:$V")),  $G704), 0)=0
), "",
IFERROR( HLOOKUP(CONCATENATE(AF$2,"F"),#REF!,ROW($G704)-1,0),0) +
IFERROR( HLOOKUP(CONCATENATE(AF$2,"F_FF"),#REF!,ROW($G704)-1,0),0) +
IFERROR( HLOOKUP(CONCATENATE(AF$2,"M"),#REF!,ROW($G704)-1,0),0) +
IFERROR( HLOOKUP(CONCATENATE(AF$2,"M_FF"),#REF!,ROW($G704)-1,0),0)
+25)</f>
        <v/>
      </c>
      <c r="AG704" s="62" t="str">
        <f ca="1" xml:space="preserve"> IF(AND(
IFERROR( COUNTIF(  INDIRECT(CONCATENATE("[CampeonatosGallegos_2017.xlsx]",AG$2,"M","!$S:$S")),  $G704), 0)=0,
IFERROR( COUNTIF(  INDIRECT(CONCATENATE("[CampeonatosGallegos_2017.xlsx]",AG$2,"M","!$V:$V")),  $G704), 0)=0,
IFERROR( COUNTIF(  INDIRECT(CONCATENATE("[CampeonatosGallegos_2017.xlsx]",AG$2,"F","!$S:$S")),  $G704), 0)=0,
IFERROR( COUNTIF(  INDIRECT(CONCATENATE("[CampeonatosGallegos_2017.xlsx]",AG$2,"F","!$V:$V")),  $G704), 0)=0
), "",
IFERROR( HLOOKUP(CONCATENATE(AG$2,"F"),#REF!,ROW($G704)-1,0),0) +
IFERROR( HLOOKUP(CONCATENATE(AG$2,"F_FF"),#REF!,ROW($G704)-1,0),0) +
IFERROR( HLOOKUP(CONCATENATE(AG$2,"M"),#REF!,ROW($G704)-1,0),0) +
IFERROR( HLOOKUP(CONCATENATE(AG$2,"M_FF"),#REF!,ROW($G704)-1,0),0)
+25)</f>
        <v/>
      </c>
      <c r="AH704" s="62" t="str">
        <f ca="1" xml:space="preserve"> IF(AND(
IFERROR( COUNTIF(  INDIRECT(CONCATENATE("[CampeonatosGallegos_2017.xlsx]",AH$2,"M","!$S:$S")),  $G704), 0)=0,
IFERROR( COUNTIF(  INDIRECT(CONCATENATE("[CampeonatosGallegos_2017.xlsx]",AH$2,"M","!$V:$V")),  $G704), 0)=0,
IFERROR( COUNTIF(  INDIRECT(CONCATENATE("[CampeonatosGallegos_2017.xlsx]",AH$2,"F","!$S:$S")),  $G704), 0)=0,
IFERROR( COUNTIF(  INDIRECT(CONCATENATE("[CampeonatosGallegos_2017.xlsx]",AH$2,"F","!$V:$V")),  $G704), 0)=0
), "",
IFERROR( HLOOKUP(CONCATENATE(AH$2,"F"),#REF!,ROW($G704)-1,0),0) +
IFERROR( HLOOKUP(CONCATENATE(AH$2,"F_FF"),#REF!,ROW($G704)-1,0),0) +
IFERROR( HLOOKUP(CONCATENATE(AH$2,"M"),#REF!,ROW($G704)-1,0),0) +
IFERROR( HLOOKUP(CONCATENATE(AH$2,"M_FF"),#REF!,ROW($G704)-1,0),0)
+25)</f>
        <v/>
      </c>
      <c r="AI704" s="62" t="str">
        <f ca="1" xml:space="preserve"> IF(AND(
IFERROR( COUNTIF(  INDIRECT(CONCATENATE("[CampeonatosGallegos_2017.xlsx]",AI$2,"M","!$S:$S")),  $G704), 0)=0,
IFERROR( COUNTIF(  INDIRECT(CONCATENATE("[CampeonatosGallegos_2017.xlsx]",AI$2,"M","!$V:$V")),  $G704), 0)=0,
IFERROR( COUNTIF(  INDIRECT(CONCATENATE("[CampeonatosGallegos_2017.xlsx]",AI$2,"F","!$S:$S")),  $G704), 0)=0,
IFERROR( COUNTIF(  INDIRECT(CONCATENATE("[CampeonatosGallegos_2017.xlsx]",AI$2,"F","!$V:$V")),  $G704), 0)=0
), "",
IFERROR( HLOOKUP(CONCATENATE(AI$2,"F"),#REF!,ROW($G704)-1,0),0) +
IFERROR( HLOOKUP(CONCATENATE(AI$2,"F_FF"),#REF!,ROW($G704)-1,0),0) +
IFERROR( HLOOKUP(CONCATENATE(AI$2,"M"),#REF!,ROW($G704)-1,0),0) +
IFERROR( HLOOKUP(CONCATENATE(AI$2,"M_FF"),#REF!,ROW($G704)-1,0),0)
+25)</f>
        <v/>
      </c>
      <c r="AJ704" s="62" t="str">
        <f ca="1" xml:space="preserve"> IF(AND(
IFERROR( COUNTIF(  INDIRECT(CONCATENATE("[CampeonatosGallegos_2017.xlsx]",AJ$2,"M","!$S:$S")),  $G704), 0)=0,
IFERROR( COUNTIF(  INDIRECT(CONCATENATE("[CampeonatosGallegos_2017.xlsx]",AJ$2,"M","!$V:$V")),  $G704), 0)=0,
IFERROR( COUNTIF(  INDIRECT(CONCATENATE("[CampeonatosGallegos_2017.xlsx]",AJ$2,"F","!$S:$S")),  $G704), 0)=0,
IFERROR( COUNTIF(  INDIRECT(CONCATENATE("[CampeonatosGallegos_2017.xlsx]",AJ$2,"F","!$V:$V")),  $G704), 0)=0
), "",
IFERROR( HLOOKUP(CONCATENATE(AJ$2,"F"),#REF!,ROW($G704)-1,0),0) +
IFERROR( HLOOKUP(CONCATENATE(AJ$2,"F_FF"),#REF!,ROW($G704)-1,0),0) +
IFERROR( HLOOKUP(CONCATENATE(AJ$2,"M"),#REF!,ROW($G704)-1,0),0) +
IFERROR( HLOOKUP(CONCATENATE(AJ$2,"M_FF"),#REF!,ROW($G704)-1,0),0)
+25)</f>
        <v/>
      </c>
      <c r="AK704" s="62" t="str">
        <f ca="1" xml:space="preserve"> IF(AND(
IFERROR( COUNTIF(  INDIRECT(CONCATENATE("[CampeonatosGallegos_2017.xlsx]",AK$2,"M","!$S:$S")),  $G704), 0)=0,
IFERROR( COUNTIF(  INDIRECT(CONCATENATE("[CampeonatosGallegos_2017.xlsx]",AK$2,"M","!$V:$V")),  $G704), 0)=0,
IFERROR( COUNTIF(  INDIRECT(CONCATENATE("[CampeonatosGallegos_2017.xlsx]",AK$2,"F","!$S:$S")),  $G704), 0)=0,
IFERROR( COUNTIF(  INDIRECT(CONCATENATE("[CampeonatosGallegos_2017.xlsx]",AK$2,"F","!$V:$V")),  $G704), 0)=0
), "",
IFERROR( HLOOKUP(CONCATENATE(AK$2,"F"),#REF!,ROW($G704)-1,0),0) +
IFERROR( HLOOKUP(CONCATENATE(AK$2,"F_FF"),#REF!,ROW($G704)-1,0),0) +
IFERROR( HLOOKUP(CONCATENATE(AK$2,"M"),#REF!,ROW($G704)-1,0),0) +
IFERROR( HLOOKUP(CONCATENATE(AK$2,"M_FF"),#REF!,ROW($G704)-1,0),0)
+25)</f>
        <v/>
      </c>
      <c r="AL704" s="62" t="str">
        <f ca="1" xml:space="preserve"> IF(AND(
IFERROR( COUNTIF(  INDIRECT(CONCATENATE("[CampeonatosGallegos_2017.xlsx]",AL$2,"M","!$S:$S")),  $G704), 0)=0,
IFERROR( COUNTIF(  INDIRECT(CONCATENATE("[CampeonatosGallegos_2017.xlsx]",AL$2,"M","!$V:$V")),  $G704), 0)=0,
IFERROR( COUNTIF(  INDIRECT(CONCATENATE("[CampeonatosGallegos_2017.xlsx]",AL$2,"F","!$S:$S")),  $G704), 0)=0,
IFERROR( COUNTIF(  INDIRECT(CONCATENATE("[CampeonatosGallegos_2017.xlsx]",AL$2,"F","!$V:$V")),  $G704), 0)=0
), "",
IFERROR( HLOOKUP(CONCATENATE(AL$2,"F"),#REF!,ROW($G704)-1,0),0) +
IFERROR( HLOOKUP(CONCATENATE(AL$2,"F_FF"),#REF!,ROW($G704)-1,0),0) +
IFERROR( HLOOKUP(CONCATENATE(AL$2,"M"),#REF!,ROW($G704)-1,0),0) +
IFERROR( HLOOKUP(CONCATENATE(AL$2,"M_FF"),#REF!,ROW($G704)-1,0),0)
+25)</f>
        <v/>
      </c>
      <c r="AM704" s="62" t="str">
        <f ca="1" xml:space="preserve"> IF(AND(
IFERROR( COUNTIF(  INDIRECT(CONCATENATE("[CampeonatosGallegos_2017.xlsx]",AM$2,"M","!$S:$S")),  $G704), 0)=0,
IFERROR( COUNTIF(  INDIRECT(CONCATENATE("[CampeonatosGallegos_2017.xlsx]",AM$2,"M","!$V:$V")),  $G704), 0)=0,
IFERROR( COUNTIF(  INDIRECT(CONCATENATE("[CampeonatosGallegos_2017.xlsx]",AM$2,"F","!$S:$S")),  $G704), 0)=0,
IFERROR( COUNTIF(  INDIRECT(CONCATENATE("[CampeonatosGallegos_2017.xlsx]",AM$2,"F","!$V:$V")),  $G704), 0)=0
), "",
IFERROR( HLOOKUP(CONCATENATE(AM$2,"F"),#REF!,ROW($G704)-1,0),0) +
IFERROR( HLOOKUP(CONCATENATE(AM$2,"F_FF"),#REF!,ROW($G704)-1,0),0) +
IFERROR( HLOOKUP(CONCATENATE(AM$2,"M"),#REF!,ROW($G704)-1,0),0) +
IFERROR( HLOOKUP(CONCATENATE(AM$2,"M_FF"),#REF!,ROW($G704)-1,0),0)
+25)</f>
        <v/>
      </c>
      <c r="AN704" s="62" t="str">
        <f ca="1" xml:space="preserve"> IF(AND(
IFERROR( COUNTIF(  INDIRECT(CONCATENATE("[CampeonatosGallegos_2017.xlsx]",AN$2,"M","!$S:$S")),  $G704), 0)=0,
IFERROR( COUNTIF(  INDIRECT(CONCATENATE("[CampeonatosGallegos_2017.xlsx]",AN$2,"M","!$V:$V")),  $G704), 0)=0,
IFERROR( COUNTIF(  INDIRECT(CONCATENATE("[CampeonatosGallegos_2017.xlsx]",AN$2,"F","!$S:$S")),  $G704), 0)=0,
IFERROR( COUNTIF(  INDIRECT(CONCATENATE("[CampeonatosGallegos_2017.xlsx]",AN$2,"F","!$V:$V")),  $G704), 0)=0
), "",
IFERROR( HLOOKUP(CONCATENATE(AN$2,"F"),#REF!,ROW($G704)-1,0),0) +
IFERROR( HLOOKUP(CONCATENATE(AN$2,"F_FF"),#REF!,ROW($G704)-1,0),0) +
IFERROR( HLOOKUP(CONCATENATE(AN$2,"M"),#REF!,ROW($G704)-1,0),0) +
IFERROR( HLOOKUP(CONCATENATE(AN$2,"M_FF"),#REF!,ROW($G704)-1,0),0)
+25)</f>
        <v/>
      </c>
      <c r="AO704" s="63" t="str">
        <f ca="1" xml:space="preserve"> IF(AND(
IFERROR( COUNTIF(  INDIRECT(CONCATENATE("[CampeonatosGallegos_2017.xlsx]",AO$2,"M","!$S:$S")),  $G704), 0)=0,
IFERROR( COUNTIF(  INDIRECT(CONCATENATE("[CampeonatosGallegos_2017.xlsx]",AO$2,"M","!$V:$V")),  $G704), 0)=0,
IFERROR( COUNTIF(  INDIRECT(CONCATENATE("[CampeonatosGallegos_2017.xlsx]",AO$2,"F","!$S:$S")),  $G704), 0)=0,
IFERROR( COUNTIF(  INDIRECT(CONCATENATE("[CampeonatosGallegos_2017.xlsx]",AO$2,"F","!$V:$V")),  $G704), 0)=0
), "",
IFERROR( HLOOKUP(CONCATENATE(AO$2,"F"),#REF!,ROW($G704)-1,0),0) +
IFERROR( HLOOKUP(CONCATENATE(AO$2,"F_FF"),#REF!,ROW($G704)-1,0),0) +
IFERROR( HLOOKUP(CONCATENATE(AO$2,"M"),#REF!,ROW($G704)-1,0),0) +
IFERROR( HLOOKUP(CONCATENATE(AO$2,"M_FF"),#REF!,ROW($G704)-1,0),0)
+25)</f>
        <v/>
      </c>
    </row>
    <row r="705" spans="1:41">
      <c r="A705" s="48">
        <f t="shared" si="71"/>
        <v>703</v>
      </c>
      <c r="B705" s="49">
        <v>654</v>
      </c>
      <c r="C705" s="50">
        <f t="shared" si="72"/>
        <v>-49</v>
      </c>
      <c r="D705" s="49">
        <f>COUNTIF($L$3:$L705,$L705)</f>
        <v>13</v>
      </c>
      <c r="E705" s="51">
        <v>12</v>
      </c>
      <c r="F705" s="50">
        <f t="shared" si="73"/>
        <v>-1</v>
      </c>
      <c r="G705" s="52">
        <v>23975</v>
      </c>
      <c r="H705" s="53" t="s">
        <v>639</v>
      </c>
      <c r="I705" s="53" t="s">
        <v>1113</v>
      </c>
      <c r="J705" s="53" t="s">
        <v>1107</v>
      </c>
      <c r="K705" s="54">
        <v>2003</v>
      </c>
      <c r="L705" s="64" t="s">
        <v>223</v>
      </c>
      <c r="M705" s="55" t="s">
        <v>55</v>
      </c>
      <c r="N705" s="56">
        <v>2</v>
      </c>
      <c r="O705" s="57">
        <v>236.5</v>
      </c>
      <c r="P705" s="57" t="str">
        <f>IFERROR( VLOOKUP($G705,Liga16_1!$B:$Q,16,0), "")</f>
        <v/>
      </c>
      <c r="Q705" s="58">
        <f t="shared" si="74"/>
        <v>225.5</v>
      </c>
      <c r="R705" s="59">
        <f>AVERAGE(O705:P705)</f>
        <v>236.5</v>
      </c>
      <c r="S705" s="60" t="s">
        <v>216</v>
      </c>
      <c r="T705" s="61">
        <v>2</v>
      </c>
      <c r="U705" s="61" t="s">
        <v>216</v>
      </c>
      <c r="V705" s="61" t="s">
        <v>216</v>
      </c>
      <c r="W705" s="61" t="s">
        <v>216</v>
      </c>
      <c r="X705" s="61" t="s">
        <v>216</v>
      </c>
      <c r="Y705" s="61" t="s">
        <v>216</v>
      </c>
      <c r="Z705" s="61" t="s">
        <v>216</v>
      </c>
      <c r="AA705" s="61" t="s">
        <v>216</v>
      </c>
      <c r="AB705" s="62">
        <v>-45</v>
      </c>
      <c r="AC705" s="63"/>
      <c r="AD705" s="62" t="s">
        <v>216</v>
      </c>
      <c r="AE705" s="62" t="s">
        <v>216</v>
      </c>
      <c r="AF705" s="67" t="s">
        <v>216</v>
      </c>
      <c r="AG705" s="62">
        <v>34</v>
      </c>
      <c r="AH705" s="62" t="s">
        <v>216</v>
      </c>
      <c r="AI705" s="62" t="s">
        <v>216</v>
      </c>
      <c r="AJ705" s="62" t="s">
        <v>216</v>
      </c>
      <c r="AK705" s="62" t="s">
        <v>216</v>
      </c>
      <c r="AL705" s="62" t="s">
        <v>216</v>
      </c>
      <c r="AM705" s="62" t="s">
        <v>216</v>
      </c>
      <c r="AN705" s="62" t="s">
        <v>216</v>
      </c>
      <c r="AO705" s="63" t="s">
        <v>216</v>
      </c>
    </row>
    <row r="706" spans="1:41">
      <c r="A706" s="48">
        <f t="shared" si="71"/>
        <v>704</v>
      </c>
      <c r="B706" s="49">
        <v>708</v>
      </c>
      <c r="C706" s="50">
        <f t="shared" si="72"/>
        <v>4</v>
      </c>
      <c r="D706" s="49">
        <f>COUNTIF($L$3:$L706,$L706)</f>
        <v>21</v>
      </c>
      <c r="E706" s="51">
        <v>21</v>
      </c>
      <c r="F706" s="50" t="str">
        <f t="shared" si="73"/>
        <v>=</v>
      </c>
      <c r="G706" s="52">
        <v>23314</v>
      </c>
      <c r="H706" s="53" t="s">
        <v>599</v>
      </c>
      <c r="I706" s="53" t="s">
        <v>1136</v>
      </c>
      <c r="J706" s="53" t="s">
        <v>1107</v>
      </c>
      <c r="K706" s="54">
        <v>2007</v>
      </c>
      <c r="L706" s="64" t="s">
        <v>220</v>
      </c>
      <c r="M706" s="55" t="s">
        <v>52</v>
      </c>
      <c r="N706" s="56">
        <v>2</v>
      </c>
      <c r="O706" s="57">
        <v>165.5</v>
      </c>
      <c r="P706" s="57">
        <f>IFERROR( VLOOKUP($G706,Liga16_1!$B:$Q,16,0), "")</f>
        <v>284</v>
      </c>
      <c r="Q706" s="58">
        <f t="shared" si="74"/>
        <v>224.75</v>
      </c>
      <c r="R706" s="59">
        <f>AVERAGE(O706:P706)</f>
        <v>224.75</v>
      </c>
      <c r="S706" s="60">
        <v>-17</v>
      </c>
      <c r="T706" s="61" t="s">
        <v>216</v>
      </c>
      <c r="U706" s="61" t="s">
        <v>216</v>
      </c>
      <c r="V706" s="61" t="s">
        <v>216</v>
      </c>
      <c r="W706" s="61" t="s">
        <v>216</v>
      </c>
      <c r="X706" s="61" t="s">
        <v>216</v>
      </c>
      <c r="Y706" s="61" t="s">
        <v>216</v>
      </c>
      <c r="Z706" s="61" t="s">
        <v>216</v>
      </c>
      <c r="AA706" s="61" t="s">
        <v>216</v>
      </c>
      <c r="AB706" s="62" t="s">
        <v>216</v>
      </c>
      <c r="AC706" s="63"/>
      <c r="AD706" s="62" t="s">
        <v>216</v>
      </c>
      <c r="AE706" s="62" t="s">
        <v>216</v>
      </c>
      <c r="AF706" s="67" t="s">
        <v>216</v>
      </c>
      <c r="AG706" s="62" t="s">
        <v>216</v>
      </c>
      <c r="AH706" s="62" t="s">
        <v>216</v>
      </c>
      <c r="AI706" s="62" t="s">
        <v>216</v>
      </c>
      <c r="AJ706" s="62" t="s">
        <v>216</v>
      </c>
      <c r="AK706" s="62" t="s">
        <v>216</v>
      </c>
      <c r="AL706" s="62" t="s">
        <v>216</v>
      </c>
      <c r="AM706" s="62" t="s">
        <v>216</v>
      </c>
      <c r="AN706" s="62" t="s">
        <v>216</v>
      </c>
      <c r="AO706" s="63" t="s">
        <v>216</v>
      </c>
    </row>
    <row r="707" spans="1:41">
      <c r="A707" s="48">
        <f t="shared" ref="A707:A770" si="77">ROW(G707)-2</f>
        <v>705</v>
      </c>
      <c r="B707" s="49">
        <v>731</v>
      </c>
      <c r="C707" s="50">
        <f t="shared" ref="C707:C770" si="78">IF(B707="","",IF(B707=A707,"=",B707-A707))</f>
        <v>26</v>
      </c>
      <c r="D707" s="49">
        <f>COUNTIF($L$3:$L707,$L707)</f>
        <v>22</v>
      </c>
      <c r="E707" s="51">
        <v>26</v>
      </c>
      <c r="F707" s="50">
        <f t="shared" ref="F707:F770" si="79">IF(E707="","",IF(E707=D707,"=",E707-D707))</f>
        <v>4</v>
      </c>
      <c r="G707" s="52" t="s">
        <v>409</v>
      </c>
      <c r="H707" s="53" t="s">
        <v>1311</v>
      </c>
      <c r="I707" s="53" t="s">
        <v>1194</v>
      </c>
      <c r="J707" s="53" t="s">
        <v>1122</v>
      </c>
      <c r="K707" s="54">
        <v>2006</v>
      </c>
      <c r="L707" s="64" t="s">
        <v>220</v>
      </c>
      <c r="M707" s="55" t="s">
        <v>52</v>
      </c>
      <c r="N707" s="56">
        <v>2</v>
      </c>
      <c r="O707" s="57"/>
      <c r="P707" s="57" t="str">
        <f>IFERROR( VLOOKUP($G707,Liga16_1!$B:$Q,16,0), "")</f>
        <v/>
      </c>
      <c r="Q707" s="58">
        <f t="shared" ref="Q707:Q770" ca="1" si="80">IFERROR(SUM(R707,AB707:AO707), R707)</f>
        <v>223</v>
      </c>
      <c r="R707" s="59">
        <v>200</v>
      </c>
      <c r="S707" s="60" t="s">
        <v>216</v>
      </c>
      <c r="T707" s="61" t="s">
        <v>216</v>
      </c>
      <c r="U707" s="61" t="s">
        <v>216</v>
      </c>
      <c r="V707" s="61" t="s">
        <v>216</v>
      </c>
      <c r="W707" s="61" t="s">
        <v>216</v>
      </c>
      <c r="X707" s="61"/>
      <c r="Y707" s="61"/>
      <c r="Z707" s="61"/>
      <c r="AA707" s="61"/>
      <c r="AB707" s="62">
        <v>23</v>
      </c>
      <c r="AC707" s="63"/>
      <c r="AD707" s="62" t="str">
        <f ca="1" xml:space="preserve"> IF(AND(
IFERROR( COUNTIF(  INDIRECT(CONCATENATE("[CampeonatosGallegos_2017.xlsx]",AD$2,"M","!$S:$S")),  $G707), 0)=0,
IFERROR( COUNTIF(  INDIRECT(CONCATENATE("[CampeonatosGallegos_2017.xlsx]",AD$2,"M","!$V:$V")),  $G707), 0)=0,
IFERROR( COUNTIF(  INDIRECT(CONCATENATE("[CampeonatosGallegos_2017.xlsx]",AD$2,"F","!$S:$S")),  $G707), 0)=0,
IFERROR( COUNTIF(  INDIRECT(CONCATENATE("[CampeonatosGallegos_2017.xlsx]",AD$2,"F","!$V:$V")),  $G707), 0)=0
), "",
IFERROR( HLOOKUP(CONCATENATE(AD$2,"F"),#REF!,ROW($G707)-1,0),0) +
IFERROR( HLOOKUP(CONCATENATE(AD$2,"F_FF"),#REF!,ROW($G707)-1,0),0) +
IFERROR( HLOOKUP(CONCATENATE(AD$2,"M"),#REF!,ROW($G707)-1,0),0) +
IFERROR( HLOOKUP(CONCATENATE(AD$2,"M_FF"),#REF!,ROW($G707)-1,0),0)
+25)</f>
        <v/>
      </c>
      <c r="AE707" s="62" t="str">
        <f ca="1" xml:space="preserve"> IF(AND(
IFERROR( COUNTIF(  INDIRECT(CONCATENATE("[CampeonatosGallegos_2017.xlsx]",AE$2,"M","!$S:$S")),  $G707), 0)=0,
IFERROR( COUNTIF(  INDIRECT(CONCATENATE("[CampeonatosGallegos_2017.xlsx]",AE$2,"M","!$V:$V")),  $G707), 0)=0,
IFERROR( COUNTIF(  INDIRECT(CONCATENATE("[CampeonatosGallegos_2017.xlsx]",AE$2,"F","!$S:$S")),  $G707), 0)=0,
IFERROR( COUNTIF(  INDIRECT(CONCATENATE("[CampeonatosGallegos_2017.xlsx]",AE$2,"F","!$V:$V")),  $G707), 0)=0
), "",
IFERROR( HLOOKUP(CONCATENATE(AE$2,"F"),#REF!,ROW($G707)-1,0),0) +
IFERROR( HLOOKUP(CONCATENATE(AE$2,"F_FF"),#REF!,ROW($G707)-1,0),0) +
IFERROR( HLOOKUP(CONCATENATE(AE$2,"M"),#REF!,ROW($G707)-1,0),0) +
IFERROR( HLOOKUP(CONCATENATE(AE$2,"M_FF"),#REF!,ROW($G707)-1,0),0)
+25)</f>
        <v/>
      </c>
      <c r="AF707" s="67" t="str">
        <f ca="1" xml:space="preserve"> IF(AND(
IFERROR( COUNTIF(  INDIRECT(CONCATENATE("[CampeonatosGallegos_2017.xlsx]",AF$2,"M","!$S:$S")),  $G707), 0)=0,
IFERROR( COUNTIF(  INDIRECT(CONCATENATE("[CampeonatosGallegos_2017.xlsx]",AF$2,"M","!$V:$V")),  $G707), 0)=0,
IFERROR( COUNTIF(  INDIRECT(CONCATENATE("[CampeonatosGallegos_2017.xlsx]",AF$2,"F","!$S:$S")),  $G707), 0)=0,
IFERROR( COUNTIF(  INDIRECT(CONCATENATE("[CampeonatosGallegos_2017.xlsx]",AF$2,"F","!$V:$V")),  $G707), 0)=0
), "",
IFERROR( HLOOKUP(CONCATENATE(AF$2,"F"),#REF!,ROW($G707)-1,0),0) +
IFERROR( HLOOKUP(CONCATENATE(AF$2,"F_FF"),#REF!,ROW($G707)-1,0),0) +
IFERROR( HLOOKUP(CONCATENATE(AF$2,"M"),#REF!,ROW($G707)-1,0),0) +
IFERROR( HLOOKUP(CONCATENATE(AF$2,"M_FF"),#REF!,ROW($G707)-1,0),0)
+25)</f>
        <v/>
      </c>
      <c r="AG707" s="62" t="str">
        <f ca="1" xml:space="preserve"> IF(AND(
IFERROR( COUNTIF(  INDIRECT(CONCATENATE("[CampeonatosGallegos_2017.xlsx]",AG$2,"M","!$S:$S")),  $G707), 0)=0,
IFERROR( COUNTIF(  INDIRECT(CONCATENATE("[CampeonatosGallegos_2017.xlsx]",AG$2,"M","!$V:$V")),  $G707), 0)=0,
IFERROR( COUNTIF(  INDIRECT(CONCATENATE("[CampeonatosGallegos_2017.xlsx]",AG$2,"F","!$S:$S")),  $G707), 0)=0,
IFERROR( COUNTIF(  INDIRECT(CONCATENATE("[CampeonatosGallegos_2017.xlsx]",AG$2,"F","!$V:$V")),  $G707), 0)=0
), "",
IFERROR( HLOOKUP(CONCATENATE(AG$2,"F"),#REF!,ROW($G707)-1,0),0) +
IFERROR( HLOOKUP(CONCATENATE(AG$2,"F_FF"),#REF!,ROW($G707)-1,0),0) +
IFERROR( HLOOKUP(CONCATENATE(AG$2,"M"),#REF!,ROW($G707)-1,0),0) +
IFERROR( HLOOKUP(CONCATENATE(AG$2,"M_FF"),#REF!,ROW($G707)-1,0),0)
+25)</f>
        <v/>
      </c>
      <c r="AH707" s="62" t="str">
        <f ca="1" xml:space="preserve"> IF(AND(
IFERROR( COUNTIF(  INDIRECT(CONCATENATE("[CampeonatosGallegos_2017.xlsx]",AH$2,"M","!$S:$S")),  $G707), 0)=0,
IFERROR( COUNTIF(  INDIRECT(CONCATENATE("[CampeonatosGallegos_2017.xlsx]",AH$2,"M","!$V:$V")),  $G707), 0)=0,
IFERROR( COUNTIF(  INDIRECT(CONCATENATE("[CampeonatosGallegos_2017.xlsx]",AH$2,"F","!$S:$S")),  $G707), 0)=0,
IFERROR( COUNTIF(  INDIRECT(CONCATENATE("[CampeonatosGallegos_2017.xlsx]",AH$2,"F","!$V:$V")),  $G707), 0)=0
), "",
IFERROR( HLOOKUP(CONCATENATE(AH$2,"F"),#REF!,ROW($G707)-1,0),0) +
IFERROR( HLOOKUP(CONCATENATE(AH$2,"F_FF"),#REF!,ROW($G707)-1,0),0) +
IFERROR( HLOOKUP(CONCATENATE(AH$2,"M"),#REF!,ROW($G707)-1,0),0) +
IFERROR( HLOOKUP(CONCATENATE(AH$2,"M_FF"),#REF!,ROW($G707)-1,0),0)
+25)</f>
        <v/>
      </c>
      <c r="AI707" s="62" t="str">
        <f ca="1" xml:space="preserve"> IF(AND(
IFERROR( COUNTIF(  INDIRECT(CONCATENATE("[CampeonatosGallegos_2017.xlsx]",AI$2,"M","!$S:$S")),  $G707), 0)=0,
IFERROR( COUNTIF(  INDIRECT(CONCATENATE("[CampeonatosGallegos_2017.xlsx]",AI$2,"M","!$V:$V")),  $G707), 0)=0,
IFERROR( COUNTIF(  INDIRECT(CONCATENATE("[CampeonatosGallegos_2017.xlsx]",AI$2,"F","!$S:$S")),  $G707), 0)=0,
IFERROR( COUNTIF(  INDIRECT(CONCATENATE("[CampeonatosGallegos_2017.xlsx]",AI$2,"F","!$V:$V")),  $G707), 0)=0
), "",
IFERROR( HLOOKUP(CONCATENATE(AI$2,"F"),#REF!,ROW($G707)-1,0),0) +
IFERROR( HLOOKUP(CONCATENATE(AI$2,"F_FF"),#REF!,ROW($G707)-1,0),0) +
IFERROR( HLOOKUP(CONCATENATE(AI$2,"M"),#REF!,ROW($G707)-1,0),0) +
IFERROR( HLOOKUP(CONCATENATE(AI$2,"M_FF"),#REF!,ROW($G707)-1,0),0)
+25)</f>
        <v/>
      </c>
      <c r="AJ707" s="62" t="str">
        <f ca="1" xml:space="preserve"> IF(AND(
IFERROR( COUNTIF(  INDIRECT(CONCATENATE("[CampeonatosGallegos_2017.xlsx]",AJ$2,"M","!$S:$S")),  $G707), 0)=0,
IFERROR( COUNTIF(  INDIRECT(CONCATENATE("[CampeonatosGallegos_2017.xlsx]",AJ$2,"M","!$V:$V")),  $G707), 0)=0,
IFERROR( COUNTIF(  INDIRECT(CONCATENATE("[CampeonatosGallegos_2017.xlsx]",AJ$2,"F","!$S:$S")),  $G707), 0)=0,
IFERROR( COUNTIF(  INDIRECT(CONCATENATE("[CampeonatosGallegos_2017.xlsx]",AJ$2,"F","!$V:$V")),  $G707), 0)=0
), "",
IFERROR( HLOOKUP(CONCATENATE(AJ$2,"F"),#REF!,ROW($G707)-1,0),0) +
IFERROR( HLOOKUP(CONCATENATE(AJ$2,"F_FF"),#REF!,ROW($G707)-1,0),0) +
IFERROR( HLOOKUP(CONCATENATE(AJ$2,"M"),#REF!,ROW($G707)-1,0),0) +
IFERROR( HLOOKUP(CONCATENATE(AJ$2,"M_FF"),#REF!,ROW($G707)-1,0),0)
+25)</f>
        <v/>
      </c>
      <c r="AK707" s="62" t="str">
        <f ca="1" xml:space="preserve"> IF(AND(
IFERROR( COUNTIF(  INDIRECT(CONCATENATE("[CampeonatosGallegos_2017.xlsx]",AK$2,"M","!$S:$S")),  $G707), 0)=0,
IFERROR( COUNTIF(  INDIRECT(CONCATENATE("[CampeonatosGallegos_2017.xlsx]",AK$2,"M","!$V:$V")),  $G707), 0)=0,
IFERROR( COUNTIF(  INDIRECT(CONCATENATE("[CampeonatosGallegos_2017.xlsx]",AK$2,"F","!$S:$S")),  $G707), 0)=0,
IFERROR( COUNTIF(  INDIRECT(CONCATENATE("[CampeonatosGallegos_2017.xlsx]",AK$2,"F","!$V:$V")),  $G707), 0)=0
), "",
IFERROR( HLOOKUP(CONCATENATE(AK$2,"F"),#REF!,ROW($G707)-1,0),0) +
IFERROR( HLOOKUP(CONCATENATE(AK$2,"F_FF"),#REF!,ROW($G707)-1,0),0) +
IFERROR( HLOOKUP(CONCATENATE(AK$2,"M"),#REF!,ROW($G707)-1,0),0) +
IFERROR( HLOOKUP(CONCATENATE(AK$2,"M_FF"),#REF!,ROW($G707)-1,0),0)
+25)</f>
        <v/>
      </c>
      <c r="AL707" s="62" t="str">
        <f ca="1" xml:space="preserve"> IF(AND(
IFERROR( COUNTIF(  INDIRECT(CONCATENATE("[CampeonatosGallegos_2017.xlsx]",AL$2,"M","!$S:$S")),  $G707), 0)=0,
IFERROR( COUNTIF(  INDIRECT(CONCATENATE("[CampeonatosGallegos_2017.xlsx]",AL$2,"M","!$V:$V")),  $G707), 0)=0,
IFERROR( COUNTIF(  INDIRECT(CONCATENATE("[CampeonatosGallegos_2017.xlsx]",AL$2,"F","!$S:$S")),  $G707), 0)=0,
IFERROR( COUNTIF(  INDIRECT(CONCATENATE("[CampeonatosGallegos_2017.xlsx]",AL$2,"F","!$V:$V")),  $G707), 0)=0
), "",
IFERROR( HLOOKUP(CONCATENATE(AL$2,"F"),#REF!,ROW($G707)-1,0),0) +
IFERROR( HLOOKUP(CONCATENATE(AL$2,"F_FF"),#REF!,ROW($G707)-1,0),0) +
IFERROR( HLOOKUP(CONCATENATE(AL$2,"M"),#REF!,ROW($G707)-1,0),0) +
IFERROR( HLOOKUP(CONCATENATE(AL$2,"M_FF"),#REF!,ROW($G707)-1,0),0)
+25)</f>
        <v/>
      </c>
      <c r="AM707" s="62" t="str">
        <f ca="1" xml:space="preserve"> IF(AND(
IFERROR( COUNTIF(  INDIRECT(CONCATENATE("[CampeonatosGallegos_2017.xlsx]",AM$2,"M","!$S:$S")),  $G707), 0)=0,
IFERROR( COUNTIF(  INDIRECT(CONCATENATE("[CampeonatosGallegos_2017.xlsx]",AM$2,"M","!$V:$V")),  $G707), 0)=0,
IFERROR( COUNTIF(  INDIRECT(CONCATENATE("[CampeonatosGallegos_2017.xlsx]",AM$2,"F","!$S:$S")),  $G707), 0)=0,
IFERROR( COUNTIF(  INDIRECT(CONCATENATE("[CampeonatosGallegos_2017.xlsx]",AM$2,"F","!$V:$V")),  $G707), 0)=0
), "",
IFERROR( HLOOKUP(CONCATENATE(AM$2,"F"),#REF!,ROW($G707)-1,0),0) +
IFERROR( HLOOKUP(CONCATENATE(AM$2,"F_FF"),#REF!,ROW($G707)-1,0),0) +
IFERROR( HLOOKUP(CONCATENATE(AM$2,"M"),#REF!,ROW($G707)-1,0),0) +
IFERROR( HLOOKUP(CONCATENATE(AM$2,"M_FF"),#REF!,ROW($G707)-1,0),0)
+25)</f>
        <v/>
      </c>
      <c r="AN707" s="62" t="str">
        <f ca="1" xml:space="preserve"> IF(AND(
IFERROR( COUNTIF(  INDIRECT(CONCATENATE("[CampeonatosGallegos_2017.xlsx]",AN$2,"M","!$S:$S")),  $G707), 0)=0,
IFERROR( COUNTIF(  INDIRECT(CONCATENATE("[CampeonatosGallegos_2017.xlsx]",AN$2,"M","!$V:$V")),  $G707), 0)=0,
IFERROR( COUNTIF(  INDIRECT(CONCATENATE("[CampeonatosGallegos_2017.xlsx]",AN$2,"F","!$S:$S")),  $G707), 0)=0,
IFERROR( COUNTIF(  INDIRECT(CONCATENATE("[CampeonatosGallegos_2017.xlsx]",AN$2,"F","!$V:$V")),  $G707), 0)=0
), "",
IFERROR( HLOOKUP(CONCATENATE(AN$2,"F"),#REF!,ROW($G707)-1,0),0) +
IFERROR( HLOOKUP(CONCATENATE(AN$2,"F_FF"),#REF!,ROW($G707)-1,0),0) +
IFERROR( HLOOKUP(CONCATENATE(AN$2,"M"),#REF!,ROW($G707)-1,0),0) +
IFERROR( HLOOKUP(CONCATENATE(AN$2,"M_FF"),#REF!,ROW($G707)-1,0),0)
+25)</f>
        <v/>
      </c>
      <c r="AO707" s="63" t="str">
        <f ca="1" xml:space="preserve"> IF(AND(
IFERROR( COUNTIF(  INDIRECT(CONCATENATE("[CampeonatosGallegos_2017.xlsx]",AO$2,"M","!$S:$S")),  $G707), 0)=0,
IFERROR( COUNTIF(  INDIRECT(CONCATENATE("[CampeonatosGallegos_2017.xlsx]",AO$2,"M","!$V:$V")),  $G707), 0)=0,
IFERROR( COUNTIF(  INDIRECT(CONCATENATE("[CampeonatosGallegos_2017.xlsx]",AO$2,"F","!$S:$S")),  $G707), 0)=0,
IFERROR( COUNTIF(  INDIRECT(CONCATENATE("[CampeonatosGallegos_2017.xlsx]",AO$2,"F","!$V:$V")),  $G707), 0)=0
), "",
IFERROR( HLOOKUP(CONCATENATE(AO$2,"F"),#REF!,ROW($G707)-1,0),0) +
IFERROR( HLOOKUP(CONCATENATE(AO$2,"F_FF"),#REF!,ROW($G707)-1,0),0) +
IFERROR( HLOOKUP(CONCATENATE(AO$2,"M"),#REF!,ROW($G707)-1,0),0) +
IFERROR( HLOOKUP(CONCATENATE(AO$2,"M_FF"),#REF!,ROW($G707)-1,0),0)
+25)</f>
        <v/>
      </c>
    </row>
    <row r="708" spans="1:41">
      <c r="A708" s="48">
        <f t="shared" si="77"/>
        <v>706</v>
      </c>
      <c r="B708" s="49">
        <v>709</v>
      </c>
      <c r="C708" s="50">
        <f t="shared" si="78"/>
        <v>3</v>
      </c>
      <c r="D708" s="49">
        <f>COUNTIF($L$3:$L708,$L708)</f>
        <v>4</v>
      </c>
      <c r="E708" s="51">
        <v>4</v>
      </c>
      <c r="F708" s="50" t="str">
        <f t="shared" si="79"/>
        <v>=</v>
      </c>
      <c r="G708" s="52" t="s">
        <v>33</v>
      </c>
      <c r="H708" s="53" t="s">
        <v>1312</v>
      </c>
      <c r="I708" s="53" t="s">
        <v>1160</v>
      </c>
      <c r="J708" s="53" t="s">
        <v>1122</v>
      </c>
      <c r="K708" s="54">
        <v>2008</v>
      </c>
      <c r="L708" s="64" t="s">
        <v>218</v>
      </c>
      <c r="M708" s="55" t="s">
        <v>52</v>
      </c>
      <c r="N708" s="56">
        <v>2</v>
      </c>
      <c r="O708" s="57">
        <v>221</v>
      </c>
      <c r="P708" s="57" t="str">
        <f>IFERROR( VLOOKUP($G708,Liga16_1!$B:$Q,16,0), "")</f>
        <v/>
      </c>
      <c r="Q708" s="58">
        <f t="shared" si="80"/>
        <v>221</v>
      </c>
      <c r="R708" s="59">
        <f>AVERAGE(O708:P708)</f>
        <v>221</v>
      </c>
      <c r="S708" s="60" t="s">
        <v>216</v>
      </c>
      <c r="T708" s="61" t="s">
        <v>216</v>
      </c>
      <c r="U708" s="61" t="s">
        <v>216</v>
      </c>
      <c r="V708" s="61" t="s">
        <v>216</v>
      </c>
      <c r="W708" s="61" t="s">
        <v>216</v>
      </c>
      <c r="X708" s="61" t="s">
        <v>216</v>
      </c>
      <c r="Y708" s="61">
        <v>45</v>
      </c>
      <c r="Z708" s="61" t="s">
        <v>216</v>
      </c>
      <c r="AA708" s="61" t="s">
        <v>216</v>
      </c>
      <c r="AB708" s="62" t="s">
        <v>216</v>
      </c>
      <c r="AC708" s="63"/>
      <c r="AD708" s="62" t="s">
        <v>216</v>
      </c>
      <c r="AE708" s="62" t="s">
        <v>216</v>
      </c>
      <c r="AF708" s="67" t="s">
        <v>216</v>
      </c>
      <c r="AG708" s="62" t="s">
        <v>216</v>
      </c>
      <c r="AH708" s="62" t="s">
        <v>216</v>
      </c>
      <c r="AI708" s="62" t="s">
        <v>216</v>
      </c>
      <c r="AJ708" s="62" t="s">
        <v>216</v>
      </c>
      <c r="AK708" s="62" t="s">
        <v>216</v>
      </c>
      <c r="AL708" s="62" t="s">
        <v>216</v>
      </c>
      <c r="AM708" s="62" t="s">
        <v>216</v>
      </c>
      <c r="AN708" s="62" t="s">
        <v>216</v>
      </c>
      <c r="AO708" s="63" t="s">
        <v>216</v>
      </c>
    </row>
    <row r="709" spans="1:41">
      <c r="A709" s="48">
        <f t="shared" si="77"/>
        <v>707</v>
      </c>
      <c r="B709" s="49">
        <v>710</v>
      </c>
      <c r="C709" s="50">
        <f t="shared" si="78"/>
        <v>3</v>
      </c>
      <c r="D709" s="49">
        <f>COUNTIF($L$3:$L709,$L709)</f>
        <v>73</v>
      </c>
      <c r="E709" s="51">
        <v>73</v>
      </c>
      <c r="F709" s="50" t="str">
        <f t="shared" si="79"/>
        <v>=</v>
      </c>
      <c r="G709" s="52">
        <v>28174</v>
      </c>
      <c r="H709" s="53" t="s">
        <v>777</v>
      </c>
      <c r="I709" s="53" t="s">
        <v>1161</v>
      </c>
      <c r="J709" s="53" t="s">
        <v>1107</v>
      </c>
      <c r="K709" s="54">
        <v>2000</v>
      </c>
      <c r="L709" s="64" t="s">
        <v>226</v>
      </c>
      <c r="M709" s="55" t="s">
        <v>52</v>
      </c>
      <c r="N709" s="56">
        <v>2</v>
      </c>
      <c r="O709" s="57"/>
      <c r="P709" s="57">
        <f>IFERROR( VLOOKUP($G709,Liga16_1!$B:$Q,16,0), "")</f>
        <v>220</v>
      </c>
      <c r="Q709" s="58">
        <f t="shared" si="80"/>
        <v>220</v>
      </c>
      <c r="R709" s="59">
        <f>AVERAGE(O709:P709)</f>
        <v>220</v>
      </c>
      <c r="S709" s="60" t="s">
        <v>216</v>
      </c>
      <c r="T709" s="61" t="s">
        <v>216</v>
      </c>
      <c r="U709" s="61" t="s">
        <v>216</v>
      </c>
      <c r="V709" s="61" t="s">
        <v>216</v>
      </c>
      <c r="W709" s="61" t="s">
        <v>216</v>
      </c>
      <c r="X709" s="61"/>
      <c r="Y709" s="61"/>
      <c r="Z709" s="61"/>
      <c r="AA709" s="61"/>
      <c r="AB709" s="62" t="s">
        <v>216</v>
      </c>
      <c r="AC709" s="63"/>
      <c r="AD709" s="62" t="s">
        <v>216</v>
      </c>
      <c r="AE709" s="62" t="s">
        <v>216</v>
      </c>
      <c r="AF709" s="67" t="s">
        <v>216</v>
      </c>
      <c r="AG709" s="62" t="s">
        <v>216</v>
      </c>
      <c r="AH709" s="62" t="s">
        <v>216</v>
      </c>
      <c r="AI709" s="62" t="s">
        <v>216</v>
      </c>
      <c r="AJ709" s="62" t="s">
        <v>216</v>
      </c>
      <c r="AK709" s="62" t="s">
        <v>216</v>
      </c>
      <c r="AL709" s="62" t="s">
        <v>216</v>
      </c>
      <c r="AM709" s="62" t="s">
        <v>216</v>
      </c>
      <c r="AN709" s="62" t="s">
        <v>216</v>
      </c>
      <c r="AO709" s="63" t="s">
        <v>216</v>
      </c>
    </row>
    <row r="710" spans="1:41">
      <c r="A710" s="48">
        <f t="shared" si="77"/>
        <v>708</v>
      </c>
      <c r="B710" s="49">
        <v>711</v>
      </c>
      <c r="C710" s="50">
        <f t="shared" si="78"/>
        <v>3</v>
      </c>
      <c r="D710" s="49">
        <f>COUNTIF($L$3:$L710,$L710)</f>
        <v>42</v>
      </c>
      <c r="E710" s="51">
        <v>43</v>
      </c>
      <c r="F710" s="50">
        <f t="shared" si="79"/>
        <v>1</v>
      </c>
      <c r="G710" s="52">
        <v>50533</v>
      </c>
      <c r="H710" s="53" t="s">
        <v>486</v>
      </c>
      <c r="I710" s="53" t="s">
        <v>1115</v>
      </c>
      <c r="J710" s="53" t="s">
        <v>1107</v>
      </c>
      <c r="K710" s="54">
        <v>2005</v>
      </c>
      <c r="L710" s="64" t="s">
        <v>222</v>
      </c>
      <c r="M710" s="55" t="s">
        <v>52</v>
      </c>
      <c r="N710" s="56">
        <v>2</v>
      </c>
      <c r="O710" s="57">
        <v>181</v>
      </c>
      <c r="P710" s="57">
        <f>IFERROR( VLOOKUP($G710,Liga16_1!$B:$Q,16,0), "")</f>
        <v>258</v>
      </c>
      <c r="Q710" s="58">
        <f t="shared" si="80"/>
        <v>219.5</v>
      </c>
      <c r="R710" s="59">
        <f>AVERAGE(O710:P710)</f>
        <v>219.5</v>
      </c>
      <c r="S710" s="60" t="s">
        <v>216</v>
      </c>
      <c r="T710" s="61" t="s">
        <v>216</v>
      </c>
      <c r="U710" s="61" t="s">
        <v>216</v>
      </c>
      <c r="V710" s="61" t="s">
        <v>216</v>
      </c>
      <c r="W710" s="61" t="s">
        <v>216</v>
      </c>
      <c r="X710" s="61" t="s">
        <v>216</v>
      </c>
      <c r="Y710" s="61" t="s">
        <v>216</v>
      </c>
      <c r="Z710" s="61" t="s">
        <v>216</v>
      </c>
      <c r="AA710" s="61" t="s">
        <v>216</v>
      </c>
      <c r="AB710" s="62" t="s">
        <v>216</v>
      </c>
      <c r="AC710" s="63"/>
      <c r="AD710" s="62" t="s">
        <v>216</v>
      </c>
      <c r="AE710" s="62" t="s">
        <v>216</v>
      </c>
      <c r="AF710" s="67" t="s">
        <v>216</v>
      </c>
      <c r="AG710" s="62" t="s">
        <v>216</v>
      </c>
      <c r="AH710" s="62" t="s">
        <v>216</v>
      </c>
      <c r="AI710" s="62" t="s">
        <v>216</v>
      </c>
      <c r="AJ710" s="62" t="s">
        <v>216</v>
      </c>
      <c r="AK710" s="62" t="s">
        <v>216</v>
      </c>
      <c r="AL710" s="62" t="s">
        <v>216</v>
      </c>
      <c r="AM710" s="62" t="s">
        <v>216</v>
      </c>
      <c r="AN710" s="62" t="s">
        <v>216</v>
      </c>
      <c r="AO710" s="63" t="s">
        <v>216</v>
      </c>
    </row>
    <row r="711" spans="1:41">
      <c r="A711" s="48">
        <f t="shared" si="77"/>
        <v>709</v>
      </c>
      <c r="B711" s="49">
        <v>712</v>
      </c>
      <c r="C711" s="50">
        <f t="shared" si="78"/>
        <v>3</v>
      </c>
      <c r="D711" s="49">
        <f>COUNTIF($L$3:$L711,$L711)</f>
        <v>9</v>
      </c>
      <c r="E711" s="51">
        <v>9</v>
      </c>
      <c r="F711" s="50" t="str">
        <f t="shared" si="79"/>
        <v>=</v>
      </c>
      <c r="G711" s="52">
        <v>50161</v>
      </c>
      <c r="H711" s="53" t="s">
        <v>1313</v>
      </c>
      <c r="I711" s="53" t="s">
        <v>1130</v>
      </c>
      <c r="J711" s="53" t="s">
        <v>1107</v>
      </c>
      <c r="K711" s="54">
        <v>2004</v>
      </c>
      <c r="L711" s="64" t="s">
        <v>221</v>
      </c>
      <c r="M711" s="55" t="s">
        <v>55</v>
      </c>
      <c r="N711" s="56">
        <v>2</v>
      </c>
      <c r="O711" s="57"/>
      <c r="P711" s="57" t="str">
        <f>IFERROR( VLOOKUP($G711,Liga16_1!$B:$Q,16,0), "")</f>
        <v/>
      </c>
      <c r="Q711" s="58">
        <f t="shared" si="80"/>
        <v>219</v>
      </c>
      <c r="R711" s="59">
        <v>200</v>
      </c>
      <c r="S711" s="60" t="s">
        <v>216</v>
      </c>
      <c r="T711" s="61" t="s">
        <v>216</v>
      </c>
      <c r="U711" s="61" t="s">
        <v>216</v>
      </c>
      <c r="V711" s="61" t="s">
        <v>216</v>
      </c>
      <c r="W711" s="61" t="s">
        <v>216</v>
      </c>
      <c r="X711" s="61"/>
      <c r="Y711" s="61"/>
      <c r="Z711" s="61"/>
      <c r="AA711" s="61"/>
      <c r="AB711" s="62" t="s">
        <v>216</v>
      </c>
      <c r="AC711" s="63"/>
      <c r="AD711" s="62" t="s">
        <v>216</v>
      </c>
      <c r="AE711" s="62" t="s">
        <v>216</v>
      </c>
      <c r="AF711" s="67">
        <v>19</v>
      </c>
      <c r="AG711" s="62" t="s">
        <v>216</v>
      </c>
      <c r="AH711" s="62" t="s">
        <v>216</v>
      </c>
      <c r="AI711" s="62" t="s">
        <v>216</v>
      </c>
      <c r="AJ711" s="62" t="s">
        <v>216</v>
      </c>
      <c r="AK711" s="62" t="s">
        <v>216</v>
      </c>
      <c r="AL711" s="62" t="s">
        <v>216</v>
      </c>
      <c r="AM711" s="62" t="s">
        <v>216</v>
      </c>
      <c r="AN711" s="62" t="s">
        <v>216</v>
      </c>
      <c r="AO711" s="63" t="s">
        <v>216</v>
      </c>
    </row>
    <row r="712" spans="1:41">
      <c r="A712" s="48">
        <f t="shared" si="77"/>
        <v>710</v>
      </c>
      <c r="B712" s="49">
        <v>713</v>
      </c>
      <c r="C712" s="50">
        <f t="shared" si="78"/>
        <v>3</v>
      </c>
      <c r="D712" s="49">
        <f>COUNTIF($L$3:$L712,$L712)</f>
        <v>61</v>
      </c>
      <c r="E712" s="51">
        <v>63</v>
      </c>
      <c r="F712" s="50">
        <f t="shared" si="79"/>
        <v>2</v>
      </c>
      <c r="G712" s="52">
        <v>50537</v>
      </c>
      <c r="H712" s="53" t="s">
        <v>914</v>
      </c>
      <c r="I712" s="53" t="s">
        <v>1112</v>
      </c>
      <c r="J712" s="53" t="s">
        <v>1107</v>
      </c>
      <c r="K712" s="54">
        <v>2002</v>
      </c>
      <c r="L712" s="64" t="s">
        <v>224</v>
      </c>
      <c r="M712" s="55" t="s">
        <v>52</v>
      </c>
      <c r="N712" s="56">
        <v>2</v>
      </c>
      <c r="O712" s="57">
        <v>169</v>
      </c>
      <c r="P712" s="57" t="str">
        <f>IFERROR( VLOOKUP($G712,Liga16_1!$B:$Q,16,0), "")</f>
        <v/>
      </c>
      <c r="Q712" s="58">
        <f t="shared" si="80"/>
        <v>217</v>
      </c>
      <c r="R712" s="59">
        <f>AVERAGE(O712:P712)</f>
        <v>169</v>
      </c>
      <c r="S712" s="60" t="s">
        <v>216</v>
      </c>
      <c r="T712" s="61" t="s">
        <v>216</v>
      </c>
      <c r="U712" s="61" t="s">
        <v>216</v>
      </c>
      <c r="V712" s="61" t="s">
        <v>216</v>
      </c>
      <c r="W712" s="61" t="s">
        <v>216</v>
      </c>
      <c r="X712" s="61">
        <v>-8</v>
      </c>
      <c r="Y712" s="61">
        <v>-11</v>
      </c>
      <c r="Z712" s="61">
        <v>-12</v>
      </c>
      <c r="AA712" s="61" t="s">
        <v>216</v>
      </c>
      <c r="AB712" s="62" t="s">
        <v>216</v>
      </c>
      <c r="AC712" s="63"/>
      <c r="AD712" s="62" t="s">
        <v>216</v>
      </c>
      <c r="AE712" s="62" t="s">
        <v>216</v>
      </c>
      <c r="AF712" s="67" t="s">
        <v>216</v>
      </c>
      <c r="AG712" s="62">
        <v>48</v>
      </c>
      <c r="AH712" s="62" t="s">
        <v>216</v>
      </c>
      <c r="AI712" s="62" t="s">
        <v>216</v>
      </c>
      <c r="AJ712" s="62" t="s">
        <v>216</v>
      </c>
      <c r="AK712" s="62" t="s">
        <v>216</v>
      </c>
      <c r="AL712" s="62" t="s">
        <v>216</v>
      </c>
      <c r="AM712" s="62" t="s">
        <v>216</v>
      </c>
      <c r="AN712" s="62" t="s">
        <v>216</v>
      </c>
      <c r="AO712" s="63" t="s">
        <v>216</v>
      </c>
    </row>
    <row r="713" spans="1:41">
      <c r="A713" s="48">
        <f t="shared" si="77"/>
        <v>711</v>
      </c>
      <c r="B713" s="49">
        <v>714</v>
      </c>
      <c r="C713" s="50">
        <f t="shared" si="78"/>
        <v>3</v>
      </c>
      <c r="D713" s="49">
        <f>COUNTIF($L$3:$L713,$L713)</f>
        <v>23</v>
      </c>
      <c r="E713" s="51">
        <v>22</v>
      </c>
      <c r="F713" s="50">
        <f t="shared" si="79"/>
        <v>-1</v>
      </c>
      <c r="G713" s="52">
        <v>50559</v>
      </c>
      <c r="H713" s="53" t="s">
        <v>1314</v>
      </c>
      <c r="I713" s="53" t="s">
        <v>1172</v>
      </c>
      <c r="J713" s="53" t="s">
        <v>1107</v>
      </c>
      <c r="K713" s="54">
        <v>2006</v>
      </c>
      <c r="L713" s="64" t="s">
        <v>220</v>
      </c>
      <c r="M713" s="55" t="s">
        <v>52</v>
      </c>
      <c r="N713" s="56">
        <v>2</v>
      </c>
      <c r="O713" s="57">
        <v>215</v>
      </c>
      <c r="P713" s="57" t="str">
        <f>IFERROR( VLOOKUP($G713,Liga16_1!$B:$Q,16,0), "")</f>
        <v/>
      </c>
      <c r="Q713" s="58">
        <f t="shared" si="80"/>
        <v>215</v>
      </c>
      <c r="R713" s="59">
        <f>AVERAGE(O713:P713)</f>
        <v>215</v>
      </c>
      <c r="S713" s="60" t="s">
        <v>216</v>
      </c>
      <c r="T713" s="61" t="s">
        <v>216</v>
      </c>
      <c r="U713" s="61" t="s">
        <v>216</v>
      </c>
      <c r="V713" s="61" t="s">
        <v>216</v>
      </c>
      <c r="W713" s="61" t="s">
        <v>216</v>
      </c>
      <c r="X713" s="61" t="s">
        <v>216</v>
      </c>
      <c r="Y713" s="61" t="s">
        <v>216</v>
      </c>
      <c r="Z713" s="61" t="s">
        <v>216</v>
      </c>
      <c r="AA713" s="61">
        <v>18</v>
      </c>
      <c r="AB713" s="62" t="s">
        <v>216</v>
      </c>
      <c r="AC713" s="63"/>
      <c r="AD713" s="62" t="s">
        <v>216</v>
      </c>
      <c r="AE713" s="62" t="s">
        <v>216</v>
      </c>
      <c r="AF713" s="67" t="s">
        <v>216</v>
      </c>
      <c r="AG713" s="62" t="s">
        <v>216</v>
      </c>
      <c r="AH713" s="62" t="s">
        <v>216</v>
      </c>
      <c r="AI713" s="62" t="s">
        <v>216</v>
      </c>
      <c r="AJ713" s="62" t="s">
        <v>216</v>
      </c>
      <c r="AK713" s="62" t="s">
        <v>216</v>
      </c>
      <c r="AL713" s="62" t="s">
        <v>216</v>
      </c>
      <c r="AM713" s="62" t="s">
        <v>216</v>
      </c>
      <c r="AN713" s="62" t="s">
        <v>216</v>
      </c>
      <c r="AO713" s="63" t="s">
        <v>216</v>
      </c>
    </row>
    <row r="714" spans="1:41">
      <c r="A714" s="48">
        <f t="shared" si="77"/>
        <v>712</v>
      </c>
      <c r="B714" s="49">
        <v>678</v>
      </c>
      <c r="C714" s="50">
        <f t="shared" si="78"/>
        <v>-34</v>
      </c>
      <c r="D714" s="49">
        <f>COUNTIF($L$3:$L714,$L714)</f>
        <v>29</v>
      </c>
      <c r="E714" s="51">
        <v>26</v>
      </c>
      <c r="F714" s="50">
        <f t="shared" si="79"/>
        <v>-3</v>
      </c>
      <c r="G714" s="52" t="s">
        <v>391</v>
      </c>
      <c r="H714" s="53" t="s">
        <v>1315</v>
      </c>
      <c r="I714" s="53" t="s">
        <v>1194</v>
      </c>
      <c r="J714" s="53" t="s">
        <v>1122</v>
      </c>
      <c r="K714" s="54">
        <v>2000</v>
      </c>
      <c r="L714" s="64" t="s">
        <v>225</v>
      </c>
      <c r="M714" s="55" t="s">
        <v>55</v>
      </c>
      <c r="N714" s="56">
        <v>2</v>
      </c>
      <c r="O714" s="57"/>
      <c r="P714" s="57" t="str">
        <f>IFERROR( VLOOKUP($G714,Liga16_1!$B:$Q,16,0), "")</f>
        <v/>
      </c>
      <c r="Q714" s="58">
        <f t="shared" ca="1" si="80"/>
        <v>210</v>
      </c>
      <c r="R714" s="59">
        <v>250</v>
      </c>
      <c r="S714" s="60" t="s">
        <v>216</v>
      </c>
      <c r="T714" s="61" t="s">
        <v>216</v>
      </c>
      <c r="U714" s="61" t="s">
        <v>216</v>
      </c>
      <c r="V714" s="61" t="s">
        <v>216</v>
      </c>
      <c r="W714" s="61" t="s">
        <v>216</v>
      </c>
      <c r="X714" s="61"/>
      <c r="Y714" s="61"/>
      <c r="Z714" s="61"/>
      <c r="AA714" s="61"/>
      <c r="AB714" s="62">
        <v>-40</v>
      </c>
      <c r="AC714" s="63"/>
      <c r="AD714" s="62" t="str">
        <f ca="1" xml:space="preserve"> IF(AND(
IFERROR( COUNTIF(  INDIRECT(CONCATENATE("[CampeonatosGallegos_2017.xlsx]",AD$2,"M","!$S:$S")),  $G714), 0)=0,
IFERROR( COUNTIF(  INDIRECT(CONCATENATE("[CampeonatosGallegos_2017.xlsx]",AD$2,"M","!$V:$V")),  $G714), 0)=0,
IFERROR( COUNTIF(  INDIRECT(CONCATENATE("[CampeonatosGallegos_2017.xlsx]",AD$2,"F","!$S:$S")),  $G714), 0)=0,
IFERROR( COUNTIF(  INDIRECT(CONCATENATE("[CampeonatosGallegos_2017.xlsx]",AD$2,"F","!$V:$V")),  $G714), 0)=0
), "",
IFERROR( HLOOKUP(CONCATENATE(AD$2,"F"),#REF!,ROW($G714)-1,0),0) +
IFERROR( HLOOKUP(CONCATENATE(AD$2,"F_FF"),#REF!,ROW($G714)-1,0),0) +
IFERROR( HLOOKUP(CONCATENATE(AD$2,"M"),#REF!,ROW($G714)-1,0),0) +
IFERROR( HLOOKUP(CONCATENATE(AD$2,"M_FF"),#REF!,ROW($G714)-1,0),0)
+25)</f>
        <v/>
      </c>
      <c r="AE714" s="62" t="str">
        <f ca="1" xml:space="preserve"> IF(AND(
IFERROR( COUNTIF(  INDIRECT(CONCATENATE("[CampeonatosGallegos_2017.xlsx]",AE$2,"M","!$S:$S")),  $G714), 0)=0,
IFERROR( COUNTIF(  INDIRECT(CONCATENATE("[CampeonatosGallegos_2017.xlsx]",AE$2,"M","!$V:$V")),  $G714), 0)=0,
IFERROR( COUNTIF(  INDIRECT(CONCATENATE("[CampeonatosGallegos_2017.xlsx]",AE$2,"F","!$S:$S")),  $G714), 0)=0,
IFERROR( COUNTIF(  INDIRECT(CONCATENATE("[CampeonatosGallegos_2017.xlsx]",AE$2,"F","!$V:$V")),  $G714), 0)=0
), "",
IFERROR( HLOOKUP(CONCATENATE(AE$2,"F"),#REF!,ROW($G714)-1,0),0) +
IFERROR( HLOOKUP(CONCATENATE(AE$2,"F_FF"),#REF!,ROW($G714)-1,0),0) +
IFERROR( HLOOKUP(CONCATENATE(AE$2,"M"),#REF!,ROW($G714)-1,0),0) +
IFERROR( HLOOKUP(CONCATENATE(AE$2,"M_FF"),#REF!,ROW($G714)-1,0),0)
+25)</f>
        <v/>
      </c>
      <c r="AF714" s="67" t="str">
        <f ca="1" xml:space="preserve"> IF(AND(
IFERROR( COUNTIF(  INDIRECT(CONCATENATE("[CampeonatosGallegos_2017.xlsx]",AF$2,"M","!$S:$S")),  $G714), 0)=0,
IFERROR( COUNTIF(  INDIRECT(CONCATENATE("[CampeonatosGallegos_2017.xlsx]",AF$2,"M","!$V:$V")),  $G714), 0)=0,
IFERROR( COUNTIF(  INDIRECT(CONCATENATE("[CampeonatosGallegos_2017.xlsx]",AF$2,"F","!$S:$S")),  $G714), 0)=0,
IFERROR( COUNTIF(  INDIRECT(CONCATENATE("[CampeonatosGallegos_2017.xlsx]",AF$2,"F","!$V:$V")),  $G714), 0)=0
), "",
IFERROR( HLOOKUP(CONCATENATE(AF$2,"F"),#REF!,ROW($G714)-1,0),0) +
IFERROR( HLOOKUP(CONCATENATE(AF$2,"F_FF"),#REF!,ROW($G714)-1,0),0) +
IFERROR( HLOOKUP(CONCATENATE(AF$2,"M"),#REF!,ROW($G714)-1,0),0) +
IFERROR( HLOOKUP(CONCATENATE(AF$2,"M_FF"),#REF!,ROW($G714)-1,0),0)
+25)</f>
        <v/>
      </c>
      <c r="AG714" s="62" t="str">
        <f ca="1" xml:space="preserve"> IF(AND(
IFERROR( COUNTIF(  INDIRECT(CONCATENATE("[CampeonatosGallegos_2017.xlsx]",AG$2,"M","!$S:$S")),  $G714), 0)=0,
IFERROR( COUNTIF(  INDIRECT(CONCATENATE("[CampeonatosGallegos_2017.xlsx]",AG$2,"M","!$V:$V")),  $G714), 0)=0,
IFERROR( COUNTIF(  INDIRECT(CONCATENATE("[CampeonatosGallegos_2017.xlsx]",AG$2,"F","!$S:$S")),  $G714), 0)=0,
IFERROR( COUNTIF(  INDIRECT(CONCATENATE("[CampeonatosGallegos_2017.xlsx]",AG$2,"F","!$V:$V")),  $G714), 0)=0
), "",
IFERROR( HLOOKUP(CONCATENATE(AG$2,"F"),#REF!,ROW($G714)-1,0),0) +
IFERROR( HLOOKUP(CONCATENATE(AG$2,"F_FF"),#REF!,ROW($G714)-1,0),0) +
IFERROR( HLOOKUP(CONCATENATE(AG$2,"M"),#REF!,ROW($G714)-1,0),0) +
IFERROR( HLOOKUP(CONCATENATE(AG$2,"M_FF"),#REF!,ROW($G714)-1,0),0)
+25)</f>
        <v/>
      </c>
      <c r="AH714" s="62" t="str">
        <f ca="1" xml:space="preserve"> IF(AND(
IFERROR( COUNTIF(  INDIRECT(CONCATENATE("[CampeonatosGallegos_2017.xlsx]",AH$2,"M","!$S:$S")),  $G714), 0)=0,
IFERROR( COUNTIF(  INDIRECT(CONCATENATE("[CampeonatosGallegos_2017.xlsx]",AH$2,"M","!$V:$V")),  $G714), 0)=0,
IFERROR( COUNTIF(  INDIRECT(CONCATENATE("[CampeonatosGallegos_2017.xlsx]",AH$2,"F","!$S:$S")),  $G714), 0)=0,
IFERROR( COUNTIF(  INDIRECT(CONCATENATE("[CampeonatosGallegos_2017.xlsx]",AH$2,"F","!$V:$V")),  $G714), 0)=0
), "",
IFERROR( HLOOKUP(CONCATENATE(AH$2,"F"),#REF!,ROW($G714)-1,0),0) +
IFERROR( HLOOKUP(CONCATENATE(AH$2,"F_FF"),#REF!,ROW($G714)-1,0),0) +
IFERROR( HLOOKUP(CONCATENATE(AH$2,"M"),#REF!,ROW($G714)-1,0),0) +
IFERROR( HLOOKUP(CONCATENATE(AH$2,"M_FF"),#REF!,ROW($G714)-1,0),0)
+25)</f>
        <v/>
      </c>
      <c r="AI714" s="62" t="str">
        <f ca="1" xml:space="preserve"> IF(AND(
IFERROR( COUNTIF(  INDIRECT(CONCATENATE("[CampeonatosGallegos_2017.xlsx]",AI$2,"M","!$S:$S")),  $G714), 0)=0,
IFERROR( COUNTIF(  INDIRECT(CONCATENATE("[CampeonatosGallegos_2017.xlsx]",AI$2,"M","!$V:$V")),  $G714), 0)=0,
IFERROR( COUNTIF(  INDIRECT(CONCATENATE("[CampeonatosGallegos_2017.xlsx]",AI$2,"F","!$S:$S")),  $G714), 0)=0,
IFERROR( COUNTIF(  INDIRECT(CONCATENATE("[CampeonatosGallegos_2017.xlsx]",AI$2,"F","!$V:$V")),  $G714), 0)=0
), "",
IFERROR( HLOOKUP(CONCATENATE(AI$2,"F"),#REF!,ROW($G714)-1,0),0) +
IFERROR( HLOOKUP(CONCATENATE(AI$2,"F_FF"),#REF!,ROW($G714)-1,0),0) +
IFERROR( HLOOKUP(CONCATENATE(AI$2,"M"),#REF!,ROW($G714)-1,0),0) +
IFERROR( HLOOKUP(CONCATENATE(AI$2,"M_FF"),#REF!,ROW($G714)-1,0),0)
+25)</f>
        <v/>
      </c>
      <c r="AJ714" s="62" t="str">
        <f ca="1" xml:space="preserve"> IF(AND(
IFERROR( COUNTIF(  INDIRECT(CONCATENATE("[CampeonatosGallegos_2017.xlsx]",AJ$2,"M","!$S:$S")),  $G714), 0)=0,
IFERROR( COUNTIF(  INDIRECT(CONCATENATE("[CampeonatosGallegos_2017.xlsx]",AJ$2,"M","!$V:$V")),  $G714), 0)=0,
IFERROR( COUNTIF(  INDIRECT(CONCATENATE("[CampeonatosGallegos_2017.xlsx]",AJ$2,"F","!$S:$S")),  $G714), 0)=0,
IFERROR( COUNTIF(  INDIRECT(CONCATENATE("[CampeonatosGallegos_2017.xlsx]",AJ$2,"F","!$V:$V")),  $G714), 0)=0
), "",
IFERROR( HLOOKUP(CONCATENATE(AJ$2,"F"),#REF!,ROW($G714)-1,0),0) +
IFERROR( HLOOKUP(CONCATENATE(AJ$2,"F_FF"),#REF!,ROW($G714)-1,0),0) +
IFERROR( HLOOKUP(CONCATENATE(AJ$2,"M"),#REF!,ROW($G714)-1,0),0) +
IFERROR( HLOOKUP(CONCATENATE(AJ$2,"M_FF"),#REF!,ROW($G714)-1,0),0)
+25)</f>
        <v/>
      </c>
      <c r="AK714" s="62" t="str">
        <f ca="1" xml:space="preserve"> IF(AND(
IFERROR( COUNTIF(  INDIRECT(CONCATENATE("[CampeonatosGallegos_2017.xlsx]",AK$2,"M","!$S:$S")),  $G714), 0)=0,
IFERROR( COUNTIF(  INDIRECT(CONCATENATE("[CampeonatosGallegos_2017.xlsx]",AK$2,"M","!$V:$V")),  $G714), 0)=0,
IFERROR( COUNTIF(  INDIRECT(CONCATENATE("[CampeonatosGallegos_2017.xlsx]",AK$2,"F","!$S:$S")),  $G714), 0)=0,
IFERROR( COUNTIF(  INDIRECT(CONCATENATE("[CampeonatosGallegos_2017.xlsx]",AK$2,"F","!$V:$V")),  $G714), 0)=0
), "",
IFERROR( HLOOKUP(CONCATENATE(AK$2,"F"),#REF!,ROW($G714)-1,0),0) +
IFERROR( HLOOKUP(CONCATENATE(AK$2,"F_FF"),#REF!,ROW($G714)-1,0),0) +
IFERROR( HLOOKUP(CONCATENATE(AK$2,"M"),#REF!,ROW($G714)-1,0),0) +
IFERROR( HLOOKUP(CONCATENATE(AK$2,"M_FF"),#REF!,ROW($G714)-1,0),0)
+25)</f>
        <v/>
      </c>
      <c r="AL714" s="62" t="str">
        <f ca="1" xml:space="preserve"> IF(AND(
IFERROR( COUNTIF(  INDIRECT(CONCATENATE("[CampeonatosGallegos_2017.xlsx]",AL$2,"M","!$S:$S")),  $G714), 0)=0,
IFERROR( COUNTIF(  INDIRECT(CONCATENATE("[CampeonatosGallegos_2017.xlsx]",AL$2,"M","!$V:$V")),  $G714), 0)=0,
IFERROR( COUNTIF(  INDIRECT(CONCATENATE("[CampeonatosGallegos_2017.xlsx]",AL$2,"F","!$S:$S")),  $G714), 0)=0,
IFERROR( COUNTIF(  INDIRECT(CONCATENATE("[CampeonatosGallegos_2017.xlsx]",AL$2,"F","!$V:$V")),  $G714), 0)=0
), "",
IFERROR( HLOOKUP(CONCATENATE(AL$2,"F"),#REF!,ROW($G714)-1,0),0) +
IFERROR( HLOOKUP(CONCATENATE(AL$2,"F_FF"),#REF!,ROW($G714)-1,0),0) +
IFERROR( HLOOKUP(CONCATENATE(AL$2,"M"),#REF!,ROW($G714)-1,0),0) +
IFERROR( HLOOKUP(CONCATENATE(AL$2,"M_FF"),#REF!,ROW($G714)-1,0),0)
+25)</f>
        <v/>
      </c>
      <c r="AM714" s="62" t="str">
        <f ca="1" xml:space="preserve"> IF(AND(
IFERROR( COUNTIF(  INDIRECT(CONCATENATE("[CampeonatosGallegos_2017.xlsx]",AM$2,"M","!$S:$S")),  $G714), 0)=0,
IFERROR( COUNTIF(  INDIRECT(CONCATENATE("[CampeonatosGallegos_2017.xlsx]",AM$2,"M","!$V:$V")),  $G714), 0)=0,
IFERROR( COUNTIF(  INDIRECT(CONCATENATE("[CampeonatosGallegos_2017.xlsx]",AM$2,"F","!$S:$S")),  $G714), 0)=0,
IFERROR( COUNTIF(  INDIRECT(CONCATENATE("[CampeonatosGallegos_2017.xlsx]",AM$2,"F","!$V:$V")),  $G714), 0)=0
), "",
IFERROR( HLOOKUP(CONCATENATE(AM$2,"F"),#REF!,ROW($G714)-1,0),0) +
IFERROR( HLOOKUP(CONCATENATE(AM$2,"F_FF"),#REF!,ROW($G714)-1,0),0) +
IFERROR( HLOOKUP(CONCATENATE(AM$2,"M"),#REF!,ROW($G714)-1,0),0) +
IFERROR( HLOOKUP(CONCATENATE(AM$2,"M_FF"),#REF!,ROW($G714)-1,0),0)
+25)</f>
        <v/>
      </c>
      <c r="AN714" s="62" t="str">
        <f ca="1" xml:space="preserve"> IF(AND(
IFERROR( COUNTIF(  INDIRECT(CONCATENATE("[CampeonatosGallegos_2017.xlsx]",AN$2,"M","!$S:$S")),  $G714), 0)=0,
IFERROR( COUNTIF(  INDIRECT(CONCATENATE("[CampeonatosGallegos_2017.xlsx]",AN$2,"M","!$V:$V")),  $G714), 0)=0,
IFERROR( COUNTIF(  INDIRECT(CONCATENATE("[CampeonatosGallegos_2017.xlsx]",AN$2,"F","!$S:$S")),  $G714), 0)=0,
IFERROR( COUNTIF(  INDIRECT(CONCATENATE("[CampeonatosGallegos_2017.xlsx]",AN$2,"F","!$V:$V")),  $G714), 0)=0
), "",
IFERROR( HLOOKUP(CONCATENATE(AN$2,"F"),#REF!,ROW($G714)-1,0),0) +
IFERROR( HLOOKUP(CONCATENATE(AN$2,"F_FF"),#REF!,ROW($G714)-1,0),0) +
IFERROR( HLOOKUP(CONCATENATE(AN$2,"M"),#REF!,ROW($G714)-1,0),0) +
IFERROR( HLOOKUP(CONCATENATE(AN$2,"M_FF"),#REF!,ROW($G714)-1,0),0)
+25)</f>
        <v/>
      </c>
      <c r="AO714" s="63" t="str">
        <f ca="1" xml:space="preserve"> IF(AND(
IFERROR( COUNTIF(  INDIRECT(CONCATENATE("[CampeonatosGallegos_2017.xlsx]",AO$2,"M","!$S:$S")),  $G714), 0)=0,
IFERROR( COUNTIF(  INDIRECT(CONCATENATE("[CampeonatosGallegos_2017.xlsx]",AO$2,"M","!$V:$V")),  $G714), 0)=0,
IFERROR( COUNTIF(  INDIRECT(CONCATENATE("[CampeonatosGallegos_2017.xlsx]",AO$2,"F","!$S:$S")),  $G714), 0)=0,
IFERROR( COUNTIF(  INDIRECT(CONCATENATE("[CampeonatosGallegos_2017.xlsx]",AO$2,"F","!$V:$V")),  $G714), 0)=0
), "",
IFERROR( HLOOKUP(CONCATENATE(AO$2,"F"),#REF!,ROW($G714)-1,0),0) +
IFERROR( HLOOKUP(CONCATENATE(AO$2,"F_FF"),#REF!,ROW($G714)-1,0),0) +
IFERROR( HLOOKUP(CONCATENATE(AO$2,"M"),#REF!,ROW($G714)-1,0),0) +
IFERROR( HLOOKUP(CONCATENATE(AO$2,"M_FF"),#REF!,ROW($G714)-1,0),0)
+25)</f>
        <v/>
      </c>
    </row>
    <row r="715" spans="1:41">
      <c r="A715" s="48">
        <f t="shared" si="77"/>
        <v>713</v>
      </c>
      <c r="B715" s="49">
        <v>717</v>
      </c>
      <c r="C715" s="50">
        <f t="shared" si="78"/>
        <v>4</v>
      </c>
      <c r="D715" s="49">
        <f>COUNTIF($L$3:$L715,$L715)</f>
        <v>24</v>
      </c>
      <c r="E715" s="51">
        <v>23</v>
      </c>
      <c r="F715" s="50">
        <f t="shared" si="79"/>
        <v>-1</v>
      </c>
      <c r="G715" s="52">
        <v>28879</v>
      </c>
      <c r="H715" s="53" t="s">
        <v>1316</v>
      </c>
      <c r="I715" s="53" t="s">
        <v>1108</v>
      </c>
      <c r="J715" s="53" t="s">
        <v>1107</v>
      </c>
      <c r="K715" s="54">
        <v>2007</v>
      </c>
      <c r="L715" s="64" t="s">
        <v>220</v>
      </c>
      <c r="M715" s="55" t="s">
        <v>52</v>
      </c>
      <c r="N715" s="56">
        <v>2</v>
      </c>
      <c r="O715" s="57"/>
      <c r="P715" s="57" t="str">
        <f>IFERROR( VLOOKUP($G715,Liga16_1!$B:$Q,16,0), "")</f>
        <v/>
      </c>
      <c r="Q715" s="58">
        <f t="shared" si="80"/>
        <v>208</v>
      </c>
      <c r="R715" s="59">
        <v>150</v>
      </c>
      <c r="S715" s="60" t="s">
        <v>216</v>
      </c>
      <c r="T715" s="61" t="s">
        <v>216</v>
      </c>
      <c r="U715" s="61" t="s">
        <v>216</v>
      </c>
      <c r="V715" s="61" t="s">
        <v>216</v>
      </c>
      <c r="W715" s="61" t="s">
        <v>216</v>
      </c>
      <c r="X715" s="61"/>
      <c r="Y715" s="61"/>
      <c r="Z715" s="61"/>
      <c r="AA715" s="61"/>
      <c r="AB715" s="62" t="s">
        <v>216</v>
      </c>
      <c r="AC715" s="63"/>
      <c r="AD715" s="62" t="s">
        <v>216</v>
      </c>
      <c r="AE715" s="62">
        <v>58</v>
      </c>
      <c r="AF715" s="67" t="s">
        <v>216</v>
      </c>
      <c r="AG715" s="62" t="s">
        <v>216</v>
      </c>
      <c r="AH715" s="62" t="s">
        <v>216</v>
      </c>
      <c r="AI715" s="62" t="s">
        <v>216</v>
      </c>
      <c r="AJ715" s="62" t="s">
        <v>216</v>
      </c>
      <c r="AK715" s="62" t="s">
        <v>216</v>
      </c>
      <c r="AL715" s="62" t="s">
        <v>216</v>
      </c>
      <c r="AM715" s="62" t="s">
        <v>216</v>
      </c>
      <c r="AN715" s="62" t="s">
        <v>216</v>
      </c>
      <c r="AO715" s="63" t="s">
        <v>216</v>
      </c>
    </row>
    <row r="716" spans="1:41">
      <c r="A716" s="48">
        <f t="shared" si="77"/>
        <v>714</v>
      </c>
      <c r="B716" s="49">
        <v>716</v>
      </c>
      <c r="C716" s="50">
        <f t="shared" si="78"/>
        <v>2</v>
      </c>
      <c r="D716" s="49">
        <f>COUNTIF($L$3:$L716,$L716)</f>
        <v>43</v>
      </c>
      <c r="E716" s="51">
        <v>44</v>
      </c>
      <c r="F716" s="50">
        <f t="shared" si="79"/>
        <v>1</v>
      </c>
      <c r="G716" s="52">
        <v>29036</v>
      </c>
      <c r="H716" s="53" t="s">
        <v>1317</v>
      </c>
      <c r="I716" s="53" t="s">
        <v>1113</v>
      </c>
      <c r="J716" s="53" t="s">
        <v>1107</v>
      </c>
      <c r="K716" s="54">
        <v>2005</v>
      </c>
      <c r="L716" s="64" t="s">
        <v>222</v>
      </c>
      <c r="M716" s="55" t="s">
        <v>52</v>
      </c>
      <c r="N716" s="56">
        <v>2</v>
      </c>
      <c r="O716" s="57"/>
      <c r="P716" s="57" t="str">
        <f>IFERROR( VLOOKUP($G716,Liga16_1!$B:$Q,16,0), "")</f>
        <v/>
      </c>
      <c r="Q716" s="58">
        <f t="shared" si="80"/>
        <v>207</v>
      </c>
      <c r="R716" s="59">
        <v>200</v>
      </c>
      <c r="S716" s="60" t="s">
        <v>216</v>
      </c>
      <c r="T716" s="61" t="s">
        <v>216</v>
      </c>
      <c r="U716" s="61" t="s">
        <v>216</v>
      </c>
      <c r="V716" s="61" t="s">
        <v>216</v>
      </c>
      <c r="W716" s="61" t="s">
        <v>216</v>
      </c>
      <c r="X716" s="61"/>
      <c r="Y716" s="61"/>
      <c r="Z716" s="61"/>
      <c r="AA716" s="61"/>
      <c r="AB716" s="62">
        <v>-3</v>
      </c>
      <c r="AC716" s="63"/>
      <c r="AD716" s="62" t="s">
        <v>216</v>
      </c>
      <c r="AE716" s="62" t="s">
        <v>216</v>
      </c>
      <c r="AF716" s="67">
        <v>10</v>
      </c>
      <c r="AG716" s="62" t="s">
        <v>216</v>
      </c>
      <c r="AH716" s="62" t="s">
        <v>216</v>
      </c>
      <c r="AI716" s="62" t="s">
        <v>216</v>
      </c>
      <c r="AJ716" s="62" t="s">
        <v>216</v>
      </c>
      <c r="AK716" s="62" t="s">
        <v>216</v>
      </c>
      <c r="AL716" s="62" t="s">
        <v>216</v>
      </c>
      <c r="AM716" s="62" t="s">
        <v>216</v>
      </c>
      <c r="AN716" s="62" t="s">
        <v>216</v>
      </c>
      <c r="AO716" s="63" t="s">
        <v>216</v>
      </c>
    </row>
    <row r="717" spans="1:41">
      <c r="A717" s="48">
        <f t="shared" si="77"/>
        <v>715</v>
      </c>
      <c r="B717" s="49">
        <v>715</v>
      </c>
      <c r="C717" s="50" t="str">
        <f t="shared" si="78"/>
        <v>=</v>
      </c>
      <c r="D717" s="49">
        <f>COUNTIF($L$3:$L717,$L717)</f>
        <v>89</v>
      </c>
      <c r="E717" s="51">
        <v>89</v>
      </c>
      <c r="F717" s="50" t="str">
        <f t="shared" si="79"/>
        <v>=</v>
      </c>
      <c r="G717" s="52">
        <v>27415</v>
      </c>
      <c r="H717" s="53" t="s">
        <v>889</v>
      </c>
      <c r="I717" s="53" t="s">
        <v>1168</v>
      </c>
      <c r="J717" s="53" t="s">
        <v>1107</v>
      </c>
      <c r="K717" s="54">
        <v>1958</v>
      </c>
      <c r="L717" s="64" t="s">
        <v>234</v>
      </c>
      <c r="M717" s="55" t="s">
        <v>52</v>
      </c>
      <c r="N717" s="56">
        <v>2</v>
      </c>
      <c r="O717" s="57"/>
      <c r="P717" s="57">
        <f>IFERROR( VLOOKUP($G717,Liga16_1!$B:$Q,16,0), "")</f>
        <v>192</v>
      </c>
      <c r="Q717" s="58">
        <f t="shared" si="80"/>
        <v>207</v>
      </c>
      <c r="R717" s="59">
        <f>AVERAGE(O717:P717)</f>
        <v>192</v>
      </c>
      <c r="S717" s="60" t="s">
        <v>216</v>
      </c>
      <c r="T717" s="61" t="s">
        <v>216</v>
      </c>
      <c r="U717" s="61" t="s">
        <v>216</v>
      </c>
      <c r="V717" s="61" t="s">
        <v>216</v>
      </c>
      <c r="W717" s="61" t="s">
        <v>216</v>
      </c>
      <c r="X717" s="61"/>
      <c r="Y717" s="61"/>
      <c r="Z717" s="61"/>
      <c r="AA717" s="61"/>
      <c r="AB717" s="62">
        <v>-7</v>
      </c>
      <c r="AC717" s="63"/>
      <c r="AD717" s="62" t="s">
        <v>216</v>
      </c>
      <c r="AE717" s="62" t="s">
        <v>216</v>
      </c>
      <c r="AF717" s="67" t="s">
        <v>216</v>
      </c>
      <c r="AG717" s="62" t="s">
        <v>216</v>
      </c>
      <c r="AH717" s="62" t="s">
        <v>216</v>
      </c>
      <c r="AI717" s="62" t="s">
        <v>216</v>
      </c>
      <c r="AJ717" s="62" t="s">
        <v>216</v>
      </c>
      <c r="AK717" s="62" t="s">
        <v>216</v>
      </c>
      <c r="AL717" s="62">
        <v>22</v>
      </c>
      <c r="AM717" s="62" t="s">
        <v>216</v>
      </c>
      <c r="AN717" s="62" t="s">
        <v>216</v>
      </c>
      <c r="AO717" s="63" t="s">
        <v>216</v>
      </c>
    </row>
    <row r="718" spans="1:41">
      <c r="A718" s="48">
        <f t="shared" si="77"/>
        <v>716</v>
      </c>
      <c r="B718" s="49">
        <v>718</v>
      </c>
      <c r="C718" s="50">
        <f t="shared" si="78"/>
        <v>2</v>
      </c>
      <c r="D718" s="49">
        <f>COUNTIF($L$3:$L718,$L718)</f>
        <v>44</v>
      </c>
      <c r="E718" s="51">
        <v>45</v>
      </c>
      <c r="F718" s="50">
        <f t="shared" si="79"/>
        <v>1</v>
      </c>
      <c r="G718" s="52">
        <v>50556</v>
      </c>
      <c r="H718" s="53" t="s">
        <v>1318</v>
      </c>
      <c r="I718" s="53" t="s">
        <v>1172</v>
      </c>
      <c r="J718" s="53" t="s">
        <v>1107</v>
      </c>
      <c r="K718" s="54">
        <v>2004</v>
      </c>
      <c r="L718" s="64" t="s">
        <v>222</v>
      </c>
      <c r="M718" s="55" t="s">
        <v>52</v>
      </c>
      <c r="N718" s="56">
        <v>2</v>
      </c>
      <c r="O718" s="57">
        <v>206</v>
      </c>
      <c r="P718" s="57" t="str">
        <f>IFERROR( VLOOKUP($G718,Liga16_1!$B:$Q,16,0), "")</f>
        <v/>
      </c>
      <c r="Q718" s="58">
        <f t="shared" si="80"/>
        <v>206</v>
      </c>
      <c r="R718" s="59">
        <f>AVERAGE(O718:P718)</f>
        <v>206</v>
      </c>
      <c r="S718" s="60" t="s">
        <v>216</v>
      </c>
      <c r="T718" s="61" t="s">
        <v>216</v>
      </c>
      <c r="U718" s="61" t="s">
        <v>216</v>
      </c>
      <c r="V718" s="61" t="s">
        <v>216</v>
      </c>
      <c r="W718" s="61" t="s">
        <v>216</v>
      </c>
      <c r="X718" s="61" t="s">
        <v>216</v>
      </c>
      <c r="Y718" s="61" t="s">
        <v>216</v>
      </c>
      <c r="Z718" s="61" t="s">
        <v>216</v>
      </c>
      <c r="AA718" s="61">
        <v>-33</v>
      </c>
      <c r="AB718" s="62" t="s">
        <v>216</v>
      </c>
      <c r="AC718" s="63"/>
      <c r="AD718" s="62" t="s">
        <v>216</v>
      </c>
      <c r="AE718" s="62" t="s">
        <v>216</v>
      </c>
      <c r="AF718" s="67" t="s">
        <v>216</v>
      </c>
      <c r="AG718" s="62" t="s">
        <v>216</v>
      </c>
      <c r="AH718" s="62" t="s">
        <v>216</v>
      </c>
      <c r="AI718" s="62" t="s">
        <v>216</v>
      </c>
      <c r="AJ718" s="62" t="s">
        <v>216</v>
      </c>
      <c r="AK718" s="62" t="s">
        <v>216</v>
      </c>
      <c r="AL718" s="62" t="s">
        <v>216</v>
      </c>
      <c r="AM718" s="62" t="s">
        <v>216</v>
      </c>
      <c r="AN718" s="62" t="s">
        <v>216</v>
      </c>
      <c r="AO718" s="63" t="s">
        <v>216</v>
      </c>
    </row>
    <row r="719" spans="1:41">
      <c r="A719" s="48">
        <f t="shared" si="77"/>
        <v>717</v>
      </c>
      <c r="B719" s="49">
        <v>655</v>
      </c>
      <c r="C719" s="50">
        <f t="shared" si="78"/>
        <v>-62</v>
      </c>
      <c r="D719" s="49">
        <f>COUNTIF($L$3:$L719,$L719)</f>
        <v>62</v>
      </c>
      <c r="E719" s="51">
        <v>56</v>
      </c>
      <c r="F719" s="50">
        <f t="shared" si="79"/>
        <v>-6</v>
      </c>
      <c r="G719" s="52">
        <v>18438</v>
      </c>
      <c r="H719" s="53" t="s">
        <v>1319</v>
      </c>
      <c r="I719" s="53" t="s">
        <v>1113</v>
      </c>
      <c r="J719" s="53" t="s">
        <v>1107</v>
      </c>
      <c r="K719" s="54">
        <v>2002</v>
      </c>
      <c r="L719" s="64" t="s">
        <v>224</v>
      </c>
      <c r="M719" s="55" t="s">
        <v>52</v>
      </c>
      <c r="N719" s="56">
        <v>2</v>
      </c>
      <c r="O719" s="57"/>
      <c r="P719" s="57" t="str">
        <f>IFERROR( VLOOKUP($G719,Liga16_1!$B:$Q,16,0), "")</f>
        <v/>
      </c>
      <c r="Q719" s="58">
        <f t="shared" si="80"/>
        <v>206</v>
      </c>
      <c r="R719" s="59">
        <v>250</v>
      </c>
      <c r="S719" s="60" t="s">
        <v>216</v>
      </c>
      <c r="T719" s="61" t="s">
        <v>216</v>
      </c>
      <c r="U719" s="61" t="s">
        <v>216</v>
      </c>
      <c r="V719" s="61" t="s">
        <v>216</v>
      </c>
      <c r="W719" s="61" t="s">
        <v>216</v>
      </c>
      <c r="X719" s="61"/>
      <c r="Y719" s="61"/>
      <c r="Z719" s="61"/>
      <c r="AA719" s="61"/>
      <c r="AB719" s="62">
        <v>-64</v>
      </c>
      <c r="AC719" s="63"/>
      <c r="AD719" s="62" t="s">
        <v>216</v>
      </c>
      <c r="AE719" s="62" t="s">
        <v>216</v>
      </c>
      <c r="AF719" s="67" t="s">
        <v>216</v>
      </c>
      <c r="AG719" s="62">
        <v>20</v>
      </c>
      <c r="AH719" s="62" t="s">
        <v>216</v>
      </c>
      <c r="AI719" s="62" t="s">
        <v>216</v>
      </c>
      <c r="AJ719" s="62" t="s">
        <v>216</v>
      </c>
      <c r="AK719" s="62" t="s">
        <v>216</v>
      </c>
      <c r="AL719" s="62" t="s">
        <v>216</v>
      </c>
      <c r="AM719" s="62" t="s">
        <v>216</v>
      </c>
      <c r="AN719" s="62" t="s">
        <v>216</v>
      </c>
      <c r="AO719" s="63" t="s">
        <v>216</v>
      </c>
    </row>
    <row r="720" spans="1:41">
      <c r="A720" s="48">
        <f t="shared" si="77"/>
        <v>718</v>
      </c>
      <c r="B720" s="49">
        <v>707</v>
      </c>
      <c r="C720" s="50">
        <f t="shared" si="78"/>
        <v>-11</v>
      </c>
      <c r="D720" s="49">
        <f>COUNTIF($L$3:$L720,$L720)</f>
        <v>45</v>
      </c>
      <c r="E720" s="51">
        <v>42</v>
      </c>
      <c r="F720" s="50">
        <f t="shared" si="79"/>
        <v>-3</v>
      </c>
      <c r="G720" s="52">
        <v>28582</v>
      </c>
      <c r="H720" s="53" t="s">
        <v>1320</v>
      </c>
      <c r="I720" s="53" t="s">
        <v>1113</v>
      </c>
      <c r="J720" s="53" t="s">
        <v>1107</v>
      </c>
      <c r="K720" s="54">
        <v>2005</v>
      </c>
      <c r="L720" s="64" t="s">
        <v>222</v>
      </c>
      <c r="M720" s="55" t="s">
        <v>52</v>
      </c>
      <c r="N720" s="56">
        <v>2</v>
      </c>
      <c r="O720" s="57">
        <v>201</v>
      </c>
      <c r="P720" s="57" t="str">
        <f>IFERROR( VLOOKUP($G720,Liga16_1!$B:$Q,16,0), "")</f>
        <v/>
      </c>
      <c r="Q720" s="58">
        <f t="shared" si="80"/>
        <v>204</v>
      </c>
      <c r="R720" s="59">
        <f>AVERAGE(O720:P720)</f>
        <v>201</v>
      </c>
      <c r="S720" s="60" t="s">
        <v>216</v>
      </c>
      <c r="T720" s="61" t="s">
        <v>216</v>
      </c>
      <c r="U720" s="61" t="s">
        <v>216</v>
      </c>
      <c r="V720" s="61" t="s">
        <v>216</v>
      </c>
      <c r="W720" s="61" t="s">
        <v>216</v>
      </c>
      <c r="X720" s="61"/>
      <c r="Y720" s="61"/>
      <c r="Z720" s="61"/>
      <c r="AA720" s="61">
        <v>1</v>
      </c>
      <c r="AB720" s="62">
        <v>-21</v>
      </c>
      <c r="AC720" s="63"/>
      <c r="AD720" s="62" t="s">
        <v>216</v>
      </c>
      <c r="AE720" s="62" t="s">
        <v>216</v>
      </c>
      <c r="AF720" s="67">
        <v>24</v>
      </c>
      <c r="AG720" s="62" t="s">
        <v>216</v>
      </c>
      <c r="AH720" s="62" t="s">
        <v>216</v>
      </c>
      <c r="AI720" s="62" t="s">
        <v>216</v>
      </c>
      <c r="AJ720" s="62" t="s">
        <v>216</v>
      </c>
      <c r="AK720" s="62" t="s">
        <v>216</v>
      </c>
      <c r="AL720" s="62" t="s">
        <v>216</v>
      </c>
      <c r="AM720" s="62" t="s">
        <v>216</v>
      </c>
      <c r="AN720" s="62" t="s">
        <v>216</v>
      </c>
      <c r="AO720" s="63" t="s">
        <v>216</v>
      </c>
    </row>
    <row r="721" spans="1:41">
      <c r="A721" s="48">
        <f t="shared" si="77"/>
        <v>719</v>
      </c>
      <c r="B721" s="49">
        <v>719</v>
      </c>
      <c r="C721" s="50" t="str">
        <f t="shared" si="78"/>
        <v>=</v>
      </c>
      <c r="D721" s="49">
        <f>COUNTIF($L$3:$L721,$L721)</f>
        <v>10</v>
      </c>
      <c r="E721" s="51">
        <v>10</v>
      </c>
      <c r="F721" s="50" t="str">
        <f t="shared" si="79"/>
        <v>=</v>
      </c>
      <c r="G721" s="52">
        <v>19953</v>
      </c>
      <c r="H721" s="53" t="s">
        <v>557</v>
      </c>
      <c r="I721" s="53" t="s">
        <v>1201</v>
      </c>
      <c r="J721" s="53" t="s">
        <v>1107</v>
      </c>
      <c r="K721" s="54">
        <v>2004</v>
      </c>
      <c r="L721" s="64" t="s">
        <v>221</v>
      </c>
      <c r="M721" s="55" t="s">
        <v>55</v>
      </c>
      <c r="N721" s="56">
        <v>2</v>
      </c>
      <c r="O721" s="57">
        <v>203.5</v>
      </c>
      <c r="P721" s="57" t="str">
        <f>IFERROR( VLOOKUP($G721,Liga16_1!$B:$Q,16,0), "")</f>
        <v/>
      </c>
      <c r="Q721" s="58">
        <f t="shared" si="80"/>
        <v>203.5</v>
      </c>
      <c r="R721" s="59">
        <f>AVERAGE(O721:P721)</f>
        <v>203.5</v>
      </c>
      <c r="S721" s="60" t="s">
        <v>216</v>
      </c>
      <c r="T721" s="61" t="s">
        <v>216</v>
      </c>
      <c r="U721" s="61" t="s">
        <v>216</v>
      </c>
      <c r="V721" s="61" t="s">
        <v>216</v>
      </c>
      <c r="W721" s="61" t="s">
        <v>216</v>
      </c>
      <c r="X721" s="61" t="s">
        <v>216</v>
      </c>
      <c r="Y721" s="61" t="s">
        <v>216</v>
      </c>
      <c r="Z721" s="61" t="s">
        <v>216</v>
      </c>
      <c r="AA721" s="61">
        <v>-26</v>
      </c>
      <c r="AB721" s="62" t="s">
        <v>216</v>
      </c>
      <c r="AC721" s="63"/>
      <c r="AD721" s="62" t="s">
        <v>216</v>
      </c>
      <c r="AE721" s="62" t="s">
        <v>216</v>
      </c>
      <c r="AF721" s="67" t="s">
        <v>216</v>
      </c>
      <c r="AG721" s="62" t="s">
        <v>216</v>
      </c>
      <c r="AH721" s="62" t="s">
        <v>216</v>
      </c>
      <c r="AI721" s="62" t="s">
        <v>216</v>
      </c>
      <c r="AJ721" s="62" t="s">
        <v>216</v>
      </c>
      <c r="AK721" s="62" t="s">
        <v>216</v>
      </c>
      <c r="AL721" s="62" t="s">
        <v>216</v>
      </c>
      <c r="AM721" s="62" t="s">
        <v>216</v>
      </c>
      <c r="AN721" s="62" t="s">
        <v>216</v>
      </c>
      <c r="AO721" s="63" t="s">
        <v>216</v>
      </c>
    </row>
    <row r="722" spans="1:41">
      <c r="A722" s="48">
        <f t="shared" si="77"/>
        <v>720</v>
      </c>
      <c r="B722" s="49">
        <v>720</v>
      </c>
      <c r="C722" s="50" t="str">
        <f t="shared" si="78"/>
        <v>=</v>
      </c>
      <c r="D722" s="49">
        <f>COUNTIF($L$3:$L722,$L722)</f>
        <v>5</v>
      </c>
      <c r="E722" s="51">
        <v>5</v>
      </c>
      <c r="F722" s="50" t="str">
        <f t="shared" si="79"/>
        <v>=</v>
      </c>
      <c r="G722" s="52">
        <v>50552</v>
      </c>
      <c r="H722" s="53" t="s">
        <v>692</v>
      </c>
      <c r="I722" s="53" t="s">
        <v>1119</v>
      </c>
      <c r="J722" s="53" t="s">
        <v>1107</v>
      </c>
      <c r="K722" s="54">
        <v>2008</v>
      </c>
      <c r="L722" s="64" t="s">
        <v>218</v>
      </c>
      <c r="M722" s="55" t="s">
        <v>52</v>
      </c>
      <c r="N722" s="56">
        <v>2</v>
      </c>
      <c r="O722" s="57">
        <v>178</v>
      </c>
      <c r="P722" s="57" t="str">
        <f>IFERROR( VLOOKUP($G722,Liga16_1!$B:$Q,16,0), "")</f>
        <v/>
      </c>
      <c r="Q722" s="58">
        <f t="shared" si="80"/>
        <v>203</v>
      </c>
      <c r="R722" s="59">
        <f>AVERAGE(O722:P722)</f>
        <v>178</v>
      </c>
      <c r="S722" s="60" t="s">
        <v>216</v>
      </c>
      <c r="T722" s="61">
        <v>5</v>
      </c>
      <c r="U722" s="61" t="s">
        <v>216</v>
      </c>
      <c r="V722" s="61" t="s">
        <v>216</v>
      </c>
      <c r="W722" s="61" t="s">
        <v>216</v>
      </c>
      <c r="X722" s="61" t="s">
        <v>216</v>
      </c>
      <c r="Y722" s="61" t="s">
        <v>216</v>
      </c>
      <c r="Z722" s="61" t="s">
        <v>216</v>
      </c>
      <c r="AA722" s="61" t="s">
        <v>216</v>
      </c>
      <c r="AB722" s="62" t="s">
        <v>216</v>
      </c>
      <c r="AC722" s="63"/>
      <c r="AD722" s="62">
        <v>9</v>
      </c>
      <c r="AE722" s="62">
        <v>16</v>
      </c>
      <c r="AF722" s="67" t="s">
        <v>216</v>
      </c>
      <c r="AG722" s="62" t="s">
        <v>216</v>
      </c>
      <c r="AH722" s="62" t="s">
        <v>216</v>
      </c>
      <c r="AI722" s="62" t="s">
        <v>216</v>
      </c>
      <c r="AJ722" s="62" t="s">
        <v>216</v>
      </c>
      <c r="AK722" s="62" t="s">
        <v>216</v>
      </c>
      <c r="AL722" s="62" t="s">
        <v>216</v>
      </c>
      <c r="AM722" s="62" t="s">
        <v>216</v>
      </c>
      <c r="AN722" s="62" t="s">
        <v>216</v>
      </c>
      <c r="AO722" s="63" t="s">
        <v>216</v>
      </c>
    </row>
    <row r="723" spans="1:41">
      <c r="A723" s="48">
        <f t="shared" si="77"/>
        <v>721</v>
      </c>
      <c r="B723" s="49">
        <v>721</v>
      </c>
      <c r="C723" s="50" t="str">
        <f t="shared" si="78"/>
        <v>=</v>
      </c>
      <c r="D723" s="49">
        <f>COUNTIF($L$3:$L723,$L723)</f>
        <v>6</v>
      </c>
      <c r="E723" s="51">
        <v>6</v>
      </c>
      <c r="F723" s="50" t="str">
        <f t="shared" si="79"/>
        <v>=</v>
      </c>
      <c r="G723" s="52">
        <v>27993</v>
      </c>
      <c r="H723" s="53" t="s">
        <v>1321</v>
      </c>
      <c r="I723" s="53" t="s">
        <v>1110</v>
      </c>
      <c r="J723" s="53" t="s">
        <v>1107</v>
      </c>
      <c r="K723" s="54">
        <v>2008</v>
      </c>
      <c r="L723" s="64" t="s">
        <v>218</v>
      </c>
      <c r="M723" s="55" t="s">
        <v>52</v>
      </c>
      <c r="N723" s="56">
        <v>2</v>
      </c>
      <c r="O723" s="57"/>
      <c r="P723" s="57" t="str">
        <f>IFERROR( VLOOKUP($G723,Liga16_1!$B:$Q,16,0), "")</f>
        <v/>
      </c>
      <c r="Q723" s="58">
        <f t="shared" si="80"/>
        <v>203</v>
      </c>
      <c r="R723" s="59">
        <v>100</v>
      </c>
      <c r="S723" s="60" t="s">
        <v>216</v>
      </c>
      <c r="T723" s="61" t="s">
        <v>216</v>
      </c>
      <c r="U723" s="61" t="s">
        <v>216</v>
      </c>
      <c r="V723" s="61" t="s">
        <v>216</v>
      </c>
      <c r="W723" s="61" t="s">
        <v>216</v>
      </c>
      <c r="X723" s="61"/>
      <c r="Y723" s="61"/>
      <c r="Z723" s="61"/>
      <c r="AA723" s="61"/>
      <c r="AB723" s="62" t="s">
        <v>216</v>
      </c>
      <c r="AC723" s="63"/>
      <c r="AD723" s="62">
        <v>103</v>
      </c>
      <c r="AE723" s="62" t="s">
        <v>216</v>
      </c>
      <c r="AF723" s="67" t="s">
        <v>216</v>
      </c>
      <c r="AG723" s="62" t="s">
        <v>216</v>
      </c>
      <c r="AH723" s="62" t="s">
        <v>216</v>
      </c>
      <c r="AI723" s="62" t="s">
        <v>216</v>
      </c>
      <c r="AJ723" s="62" t="s">
        <v>216</v>
      </c>
      <c r="AK723" s="62" t="s">
        <v>216</v>
      </c>
      <c r="AL723" s="62" t="s">
        <v>216</v>
      </c>
      <c r="AM723" s="62" t="s">
        <v>216</v>
      </c>
      <c r="AN723" s="62" t="s">
        <v>216</v>
      </c>
      <c r="AO723" s="63" t="s">
        <v>216</v>
      </c>
    </row>
    <row r="724" spans="1:41">
      <c r="A724" s="48">
        <f t="shared" si="77"/>
        <v>722</v>
      </c>
      <c r="B724" s="49">
        <v>730</v>
      </c>
      <c r="C724" s="50">
        <f t="shared" si="78"/>
        <v>8</v>
      </c>
      <c r="D724" s="49">
        <f>COUNTIF($L$3:$L724,$L724)</f>
        <v>25</v>
      </c>
      <c r="E724" s="51">
        <v>25</v>
      </c>
      <c r="F724" s="50" t="str">
        <f t="shared" si="79"/>
        <v>=</v>
      </c>
      <c r="G724" s="52" t="s">
        <v>408</v>
      </c>
      <c r="H724" s="53" t="s">
        <v>1322</v>
      </c>
      <c r="I724" s="53" t="s">
        <v>1270</v>
      </c>
      <c r="J724" s="53" t="s">
        <v>1122</v>
      </c>
      <c r="K724" s="54">
        <v>2007</v>
      </c>
      <c r="L724" s="64" t="s">
        <v>220</v>
      </c>
      <c r="M724" s="55" t="s">
        <v>52</v>
      </c>
      <c r="N724" s="56">
        <v>2</v>
      </c>
      <c r="O724" s="57"/>
      <c r="P724" s="57" t="str">
        <f>IFERROR( VLOOKUP($G724,Liga16_1!$B:$Q,16,0), "")</f>
        <v/>
      </c>
      <c r="Q724" s="58">
        <f t="shared" ca="1" si="80"/>
        <v>201</v>
      </c>
      <c r="R724" s="59">
        <v>200</v>
      </c>
      <c r="S724" s="60" t="s">
        <v>216</v>
      </c>
      <c r="T724" s="61" t="s">
        <v>216</v>
      </c>
      <c r="U724" s="61" t="s">
        <v>216</v>
      </c>
      <c r="V724" s="61" t="s">
        <v>216</v>
      </c>
      <c r="W724" s="61" t="s">
        <v>216</v>
      </c>
      <c r="X724" s="61"/>
      <c r="Y724" s="61"/>
      <c r="Z724" s="61"/>
      <c r="AA724" s="61"/>
      <c r="AB724" s="62">
        <v>1</v>
      </c>
      <c r="AC724" s="63"/>
      <c r="AD724" s="62" t="str">
        <f ca="1" xml:space="preserve"> IF(AND(
IFERROR( COUNTIF(  INDIRECT(CONCATENATE("[CampeonatosGallegos_2017.xlsx]",AD$2,"M","!$S:$S")),  $G724), 0)=0,
IFERROR( COUNTIF(  INDIRECT(CONCATENATE("[CampeonatosGallegos_2017.xlsx]",AD$2,"M","!$V:$V")),  $G724), 0)=0,
IFERROR( COUNTIF(  INDIRECT(CONCATENATE("[CampeonatosGallegos_2017.xlsx]",AD$2,"F","!$S:$S")),  $G724), 0)=0,
IFERROR( COUNTIF(  INDIRECT(CONCATENATE("[CampeonatosGallegos_2017.xlsx]",AD$2,"F","!$V:$V")),  $G724), 0)=0
), "",
IFERROR( HLOOKUP(CONCATENATE(AD$2,"F"),#REF!,ROW($G724)-1,0),0) +
IFERROR( HLOOKUP(CONCATENATE(AD$2,"F_FF"),#REF!,ROW($G724)-1,0),0) +
IFERROR( HLOOKUP(CONCATENATE(AD$2,"M"),#REF!,ROW($G724)-1,0),0) +
IFERROR( HLOOKUP(CONCATENATE(AD$2,"M_FF"),#REF!,ROW($G724)-1,0),0)
+25)</f>
        <v/>
      </c>
      <c r="AE724" s="62" t="str">
        <f ca="1" xml:space="preserve"> IF(AND(
IFERROR( COUNTIF(  INDIRECT(CONCATENATE("[CampeonatosGallegos_2017.xlsx]",AE$2,"M","!$S:$S")),  $G724), 0)=0,
IFERROR( COUNTIF(  INDIRECT(CONCATENATE("[CampeonatosGallegos_2017.xlsx]",AE$2,"M","!$V:$V")),  $G724), 0)=0,
IFERROR( COUNTIF(  INDIRECT(CONCATENATE("[CampeonatosGallegos_2017.xlsx]",AE$2,"F","!$S:$S")),  $G724), 0)=0,
IFERROR( COUNTIF(  INDIRECT(CONCATENATE("[CampeonatosGallegos_2017.xlsx]",AE$2,"F","!$V:$V")),  $G724), 0)=0
), "",
IFERROR( HLOOKUP(CONCATENATE(AE$2,"F"),#REF!,ROW($G724)-1,0),0) +
IFERROR( HLOOKUP(CONCATENATE(AE$2,"F_FF"),#REF!,ROW($G724)-1,0),0) +
IFERROR( HLOOKUP(CONCATENATE(AE$2,"M"),#REF!,ROW($G724)-1,0),0) +
IFERROR( HLOOKUP(CONCATENATE(AE$2,"M_FF"),#REF!,ROW($G724)-1,0),0)
+25)</f>
        <v/>
      </c>
      <c r="AF724" s="67" t="str">
        <f ca="1" xml:space="preserve"> IF(AND(
IFERROR( COUNTIF(  INDIRECT(CONCATENATE("[CampeonatosGallegos_2017.xlsx]",AF$2,"M","!$S:$S")),  $G724), 0)=0,
IFERROR( COUNTIF(  INDIRECT(CONCATENATE("[CampeonatosGallegos_2017.xlsx]",AF$2,"M","!$V:$V")),  $G724), 0)=0,
IFERROR( COUNTIF(  INDIRECT(CONCATENATE("[CampeonatosGallegos_2017.xlsx]",AF$2,"F","!$S:$S")),  $G724), 0)=0,
IFERROR( COUNTIF(  INDIRECT(CONCATENATE("[CampeonatosGallegos_2017.xlsx]",AF$2,"F","!$V:$V")),  $G724), 0)=0
), "",
IFERROR( HLOOKUP(CONCATENATE(AF$2,"F"),#REF!,ROW($G724)-1,0),0) +
IFERROR( HLOOKUP(CONCATENATE(AF$2,"F_FF"),#REF!,ROW($G724)-1,0),0) +
IFERROR( HLOOKUP(CONCATENATE(AF$2,"M"),#REF!,ROW($G724)-1,0),0) +
IFERROR( HLOOKUP(CONCATENATE(AF$2,"M_FF"),#REF!,ROW($G724)-1,0),0)
+25)</f>
        <v/>
      </c>
      <c r="AG724" s="62" t="str">
        <f ca="1" xml:space="preserve"> IF(AND(
IFERROR( COUNTIF(  INDIRECT(CONCATENATE("[CampeonatosGallegos_2017.xlsx]",AG$2,"M","!$S:$S")),  $G724), 0)=0,
IFERROR( COUNTIF(  INDIRECT(CONCATENATE("[CampeonatosGallegos_2017.xlsx]",AG$2,"M","!$V:$V")),  $G724), 0)=0,
IFERROR( COUNTIF(  INDIRECT(CONCATENATE("[CampeonatosGallegos_2017.xlsx]",AG$2,"F","!$S:$S")),  $G724), 0)=0,
IFERROR( COUNTIF(  INDIRECT(CONCATENATE("[CampeonatosGallegos_2017.xlsx]",AG$2,"F","!$V:$V")),  $G724), 0)=0
), "",
IFERROR( HLOOKUP(CONCATENATE(AG$2,"F"),#REF!,ROW($G724)-1,0),0) +
IFERROR( HLOOKUP(CONCATENATE(AG$2,"F_FF"),#REF!,ROW($G724)-1,0),0) +
IFERROR( HLOOKUP(CONCATENATE(AG$2,"M"),#REF!,ROW($G724)-1,0),0) +
IFERROR( HLOOKUP(CONCATENATE(AG$2,"M_FF"),#REF!,ROW($G724)-1,0),0)
+25)</f>
        <v/>
      </c>
      <c r="AH724" s="62" t="str">
        <f ca="1" xml:space="preserve"> IF(AND(
IFERROR( COUNTIF(  INDIRECT(CONCATENATE("[CampeonatosGallegos_2017.xlsx]",AH$2,"M","!$S:$S")),  $G724), 0)=0,
IFERROR( COUNTIF(  INDIRECT(CONCATENATE("[CampeonatosGallegos_2017.xlsx]",AH$2,"M","!$V:$V")),  $G724), 0)=0,
IFERROR( COUNTIF(  INDIRECT(CONCATENATE("[CampeonatosGallegos_2017.xlsx]",AH$2,"F","!$S:$S")),  $G724), 0)=0,
IFERROR( COUNTIF(  INDIRECT(CONCATENATE("[CampeonatosGallegos_2017.xlsx]",AH$2,"F","!$V:$V")),  $G724), 0)=0
), "",
IFERROR( HLOOKUP(CONCATENATE(AH$2,"F"),#REF!,ROW($G724)-1,0),0) +
IFERROR( HLOOKUP(CONCATENATE(AH$2,"F_FF"),#REF!,ROW($G724)-1,0),0) +
IFERROR( HLOOKUP(CONCATENATE(AH$2,"M"),#REF!,ROW($G724)-1,0),0) +
IFERROR( HLOOKUP(CONCATENATE(AH$2,"M_FF"),#REF!,ROW($G724)-1,0),0)
+25)</f>
        <v/>
      </c>
      <c r="AI724" s="62" t="str">
        <f ca="1" xml:space="preserve"> IF(AND(
IFERROR( COUNTIF(  INDIRECT(CONCATENATE("[CampeonatosGallegos_2017.xlsx]",AI$2,"M","!$S:$S")),  $G724), 0)=0,
IFERROR( COUNTIF(  INDIRECT(CONCATENATE("[CampeonatosGallegos_2017.xlsx]",AI$2,"M","!$V:$V")),  $G724), 0)=0,
IFERROR( COUNTIF(  INDIRECT(CONCATENATE("[CampeonatosGallegos_2017.xlsx]",AI$2,"F","!$S:$S")),  $G724), 0)=0,
IFERROR( COUNTIF(  INDIRECT(CONCATENATE("[CampeonatosGallegos_2017.xlsx]",AI$2,"F","!$V:$V")),  $G724), 0)=0
), "",
IFERROR( HLOOKUP(CONCATENATE(AI$2,"F"),#REF!,ROW($G724)-1,0),0) +
IFERROR( HLOOKUP(CONCATENATE(AI$2,"F_FF"),#REF!,ROW($G724)-1,0),0) +
IFERROR( HLOOKUP(CONCATENATE(AI$2,"M"),#REF!,ROW($G724)-1,0),0) +
IFERROR( HLOOKUP(CONCATENATE(AI$2,"M_FF"),#REF!,ROW($G724)-1,0),0)
+25)</f>
        <v/>
      </c>
      <c r="AJ724" s="62" t="str">
        <f ca="1" xml:space="preserve"> IF(AND(
IFERROR( COUNTIF(  INDIRECT(CONCATENATE("[CampeonatosGallegos_2017.xlsx]",AJ$2,"M","!$S:$S")),  $G724), 0)=0,
IFERROR( COUNTIF(  INDIRECT(CONCATENATE("[CampeonatosGallegos_2017.xlsx]",AJ$2,"M","!$V:$V")),  $G724), 0)=0,
IFERROR( COUNTIF(  INDIRECT(CONCATENATE("[CampeonatosGallegos_2017.xlsx]",AJ$2,"F","!$S:$S")),  $G724), 0)=0,
IFERROR( COUNTIF(  INDIRECT(CONCATENATE("[CampeonatosGallegos_2017.xlsx]",AJ$2,"F","!$V:$V")),  $G724), 0)=0
), "",
IFERROR( HLOOKUP(CONCATENATE(AJ$2,"F"),#REF!,ROW($G724)-1,0),0) +
IFERROR( HLOOKUP(CONCATENATE(AJ$2,"F_FF"),#REF!,ROW($G724)-1,0),0) +
IFERROR( HLOOKUP(CONCATENATE(AJ$2,"M"),#REF!,ROW($G724)-1,0),0) +
IFERROR( HLOOKUP(CONCATENATE(AJ$2,"M_FF"),#REF!,ROW($G724)-1,0),0)
+25)</f>
        <v/>
      </c>
      <c r="AK724" s="62" t="str">
        <f ca="1" xml:space="preserve"> IF(AND(
IFERROR( COUNTIF(  INDIRECT(CONCATENATE("[CampeonatosGallegos_2017.xlsx]",AK$2,"M","!$S:$S")),  $G724), 0)=0,
IFERROR( COUNTIF(  INDIRECT(CONCATENATE("[CampeonatosGallegos_2017.xlsx]",AK$2,"M","!$V:$V")),  $G724), 0)=0,
IFERROR( COUNTIF(  INDIRECT(CONCATENATE("[CampeonatosGallegos_2017.xlsx]",AK$2,"F","!$S:$S")),  $G724), 0)=0,
IFERROR( COUNTIF(  INDIRECT(CONCATENATE("[CampeonatosGallegos_2017.xlsx]",AK$2,"F","!$V:$V")),  $G724), 0)=0
), "",
IFERROR( HLOOKUP(CONCATENATE(AK$2,"F"),#REF!,ROW($G724)-1,0),0) +
IFERROR( HLOOKUP(CONCATENATE(AK$2,"F_FF"),#REF!,ROW($G724)-1,0),0) +
IFERROR( HLOOKUP(CONCATENATE(AK$2,"M"),#REF!,ROW($G724)-1,0),0) +
IFERROR( HLOOKUP(CONCATENATE(AK$2,"M_FF"),#REF!,ROW($G724)-1,0),0)
+25)</f>
        <v/>
      </c>
      <c r="AL724" s="62" t="str">
        <f ca="1" xml:space="preserve"> IF(AND(
IFERROR( COUNTIF(  INDIRECT(CONCATENATE("[CampeonatosGallegos_2017.xlsx]",AL$2,"M","!$S:$S")),  $G724), 0)=0,
IFERROR( COUNTIF(  INDIRECT(CONCATENATE("[CampeonatosGallegos_2017.xlsx]",AL$2,"M","!$V:$V")),  $G724), 0)=0,
IFERROR( COUNTIF(  INDIRECT(CONCATENATE("[CampeonatosGallegos_2017.xlsx]",AL$2,"F","!$S:$S")),  $G724), 0)=0,
IFERROR( COUNTIF(  INDIRECT(CONCATENATE("[CampeonatosGallegos_2017.xlsx]",AL$2,"F","!$V:$V")),  $G724), 0)=0
), "",
IFERROR( HLOOKUP(CONCATENATE(AL$2,"F"),#REF!,ROW($G724)-1,0),0) +
IFERROR( HLOOKUP(CONCATENATE(AL$2,"F_FF"),#REF!,ROW($G724)-1,0),0) +
IFERROR( HLOOKUP(CONCATENATE(AL$2,"M"),#REF!,ROW($G724)-1,0),0) +
IFERROR( HLOOKUP(CONCATENATE(AL$2,"M_FF"),#REF!,ROW($G724)-1,0),0)
+25)</f>
        <v/>
      </c>
      <c r="AM724" s="62" t="str">
        <f ca="1" xml:space="preserve"> IF(AND(
IFERROR( COUNTIF(  INDIRECT(CONCATENATE("[CampeonatosGallegos_2017.xlsx]",AM$2,"M","!$S:$S")),  $G724), 0)=0,
IFERROR( COUNTIF(  INDIRECT(CONCATENATE("[CampeonatosGallegos_2017.xlsx]",AM$2,"M","!$V:$V")),  $G724), 0)=0,
IFERROR( COUNTIF(  INDIRECT(CONCATENATE("[CampeonatosGallegos_2017.xlsx]",AM$2,"F","!$S:$S")),  $G724), 0)=0,
IFERROR( COUNTIF(  INDIRECT(CONCATENATE("[CampeonatosGallegos_2017.xlsx]",AM$2,"F","!$V:$V")),  $G724), 0)=0
), "",
IFERROR( HLOOKUP(CONCATENATE(AM$2,"F"),#REF!,ROW($G724)-1,0),0) +
IFERROR( HLOOKUP(CONCATENATE(AM$2,"F_FF"),#REF!,ROW($G724)-1,0),0) +
IFERROR( HLOOKUP(CONCATENATE(AM$2,"M"),#REF!,ROW($G724)-1,0),0) +
IFERROR( HLOOKUP(CONCATENATE(AM$2,"M_FF"),#REF!,ROW($G724)-1,0),0)
+25)</f>
        <v/>
      </c>
      <c r="AN724" s="62" t="str">
        <f ca="1" xml:space="preserve"> IF(AND(
IFERROR( COUNTIF(  INDIRECT(CONCATENATE("[CampeonatosGallegos_2017.xlsx]",AN$2,"M","!$S:$S")),  $G724), 0)=0,
IFERROR( COUNTIF(  INDIRECT(CONCATENATE("[CampeonatosGallegos_2017.xlsx]",AN$2,"M","!$V:$V")),  $G724), 0)=0,
IFERROR( COUNTIF(  INDIRECT(CONCATENATE("[CampeonatosGallegos_2017.xlsx]",AN$2,"F","!$S:$S")),  $G724), 0)=0,
IFERROR( COUNTIF(  INDIRECT(CONCATENATE("[CampeonatosGallegos_2017.xlsx]",AN$2,"F","!$V:$V")),  $G724), 0)=0
), "",
IFERROR( HLOOKUP(CONCATENATE(AN$2,"F"),#REF!,ROW($G724)-1,0),0) +
IFERROR( HLOOKUP(CONCATENATE(AN$2,"F_FF"),#REF!,ROW($G724)-1,0),0) +
IFERROR( HLOOKUP(CONCATENATE(AN$2,"M"),#REF!,ROW($G724)-1,0),0) +
IFERROR( HLOOKUP(CONCATENATE(AN$2,"M_FF"),#REF!,ROW($G724)-1,0),0)
+25)</f>
        <v/>
      </c>
      <c r="AO724" s="63" t="str">
        <f ca="1" xml:space="preserve"> IF(AND(
IFERROR( COUNTIF(  INDIRECT(CONCATENATE("[CampeonatosGallegos_2017.xlsx]",AO$2,"M","!$S:$S")),  $G724), 0)=0,
IFERROR( COUNTIF(  INDIRECT(CONCATENATE("[CampeonatosGallegos_2017.xlsx]",AO$2,"M","!$V:$V")),  $G724), 0)=0,
IFERROR( COUNTIF(  INDIRECT(CONCATENATE("[CampeonatosGallegos_2017.xlsx]",AO$2,"F","!$S:$S")),  $G724), 0)=0,
IFERROR( COUNTIF(  INDIRECT(CONCATENATE("[CampeonatosGallegos_2017.xlsx]",AO$2,"F","!$V:$V")),  $G724), 0)=0
), "",
IFERROR( HLOOKUP(CONCATENATE(AO$2,"F"),#REF!,ROW($G724)-1,0),0) +
IFERROR( HLOOKUP(CONCATENATE(AO$2,"F_FF"),#REF!,ROW($G724)-1,0),0) +
IFERROR( HLOOKUP(CONCATENATE(AO$2,"M"),#REF!,ROW($G724)-1,0),0) +
IFERROR( HLOOKUP(CONCATENATE(AO$2,"M_FF"),#REF!,ROW($G724)-1,0),0)
+25)</f>
        <v/>
      </c>
    </row>
    <row r="725" spans="1:41">
      <c r="A725" s="48">
        <f t="shared" si="77"/>
        <v>723</v>
      </c>
      <c r="B725" s="49">
        <v>722</v>
      </c>
      <c r="C725" s="50">
        <f t="shared" si="78"/>
        <v>-1</v>
      </c>
      <c r="D725" s="49">
        <f>COUNTIF($L$3:$L725,$L725)</f>
        <v>46</v>
      </c>
      <c r="E725" s="51">
        <v>46</v>
      </c>
      <c r="F725" s="50" t="str">
        <f t="shared" si="79"/>
        <v>=</v>
      </c>
      <c r="G725" s="52">
        <v>23310</v>
      </c>
      <c r="H725" s="53" t="s">
        <v>474</v>
      </c>
      <c r="I725" s="53" t="s">
        <v>1136</v>
      </c>
      <c r="J725" s="53" t="s">
        <v>1107</v>
      </c>
      <c r="K725" s="54">
        <v>2004</v>
      </c>
      <c r="L725" s="64" t="s">
        <v>222</v>
      </c>
      <c r="M725" s="55" t="s">
        <v>52</v>
      </c>
      <c r="N725" s="56">
        <v>2</v>
      </c>
      <c r="O725" s="57">
        <v>200.5</v>
      </c>
      <c r="P725" s="57" t="str">
        <f>IFERROR( VLOOKUP($G725,Liga16_1!$B:$Q,16,0), "")</f>
        <v/>
      </c>
      <c r="Q725" s="58">
        <f t="shared" si="80"/>
        <v>200.5</v>
      </c>
      <c r="R725" s="59">
        <f>AVERAGE(O725:P725)</f>
        <v>200.5</v>
      </c>
      <c r="S725" s="60" t="s">
        <v>216</v>
      </c>
      <c r="T725" s="61" t="s">
        <v>216</v>
      </c>
      <c r="U725" s="61">
        <v>6</v>
      </c>
      <c r="V725" s="61" t="s">
        <v>216</v>
      </c>
      <c r="W725" s="61" t="s">
        <v>216</v>
      </c>
      <c r="X725" s="61" t="s">
        <v>216</v>
      </c>
      <c r="Y725" s="61" t="s">
        <v>216</v>
      </c>
      <c r="Z725" s="61" t="s">
        <v>216</v>
      </c>
      <c r="AA725" s="61">
        <v>-19</v>
      </c>
      <c r="AB725" s="62" t="s">
        <v>216</v>
      </c>
      <c r="AC725" s="63"/>
      <c r="AD725" s="62" t="s">
        <v>216</v>
      </c>
      <c r="AE725" s="62" t="s">
        <v>216</v>
      </c>
      <c r="AF725" s="67" t="s">
        <v>216</v>
      </c>
      <c r="AG725" s="62" t="s">
        <v>216</v>
      </c>
      <c r="AH725" s="62" t="s">
        <v>216</v>
      </c>
      <c r="AI725" s="62" t="s">
        <v>216</v>
      </c>
      <c r="AJ725" s="62" t="s">
        <v>216</v>
      </c>
      <c r="AK725" s="62" t="s">
        <v>216</v>
      </c>
      <c r="AL725" s="62" t="s">
        <v>216</v>
      </c>
      <c r="AM725" s="62" t="s">
        <v>216</v>
      </c>
      <c r="AN725" s="62" t="s">
        <v>216</v>
      </c>
      <c r="AO725" s="63" t="s">
        <v>216</v>
      </c>
    </row>
    <row r="726" spans="1:41">
      <c r="A726" s="48">
        <f t="shared" si="77"/>
        <v>724</v>
      </c>
      <c r="B726" s="49">
        <v>723</v>
      </c>
      <c r="C726" s="50">
        <f t="shared" si="78"/>
        <v>-1</v>
      </c>
      <c r="D726" s="49">
        <f>COUNTIF($L$3:$L726,$L726)</f>
        <v>4</v>
      </c>
      <c r="E726" s="51">
        <v>4</v>
      </c>
      <c r="F726" s="50" t="str">
        <f t="shared" si="79"/>
        <v>=</v>
      </c>
      <c r="G726" s="52">
        <v>26307</v>
      </c>
      <c r="H726" s="53" t="s">
        <v>576</v>
      </c>
      <c r="I726" s="53" t="s">
        <v>1123</v>
      </c>
      <c r="J726" s="53" t="s">
        <v>1107</v>
      </c>
      <c r="K726" s="54">
        <v>2008</v>
      </c>
      <c r="L726" s="64" t="s">
        <v>217</v>
      </c>
      <c r="M726" s="55" t="s">
        <v>55</v>
      </c>
      <c r="N726" s="56">
        <v>2</v>
      </c>
      <c r="O726" s="57">
        <v>120</v>
      </c>
      <c r="P726" s="57">
        <f>IFERROR( VLOOKUP($G726,Liga16_1!$B:$Q,16,0), "")</f>
        <v>243</v>
      </c>
      <c r="Q726" s="58">
        <f t="shared" si="80"/>
        <v>200.5</v>
      </c>
      <c r="R726" s="59">
        <f>AVERAGE(O726:P726)</f>
        <v>181.5</v>
      </c>
      <c r="S726" s="60" t="s">
        <v>216</v>
      </c>
      <c r="T726" s="61" t="s">
        <v>216</v>
      </c>
      <c r="U726" s="61" t="s">
        <v>216</v>
      </c>
      <c r="V726" s="61" t="s">
        <v>216</v>
      </c>
      <c r="W726" s="61">
        <v>-5</v>
      </c>
      <c r="X726" s="61" t="s">
        <v>216</v>
      </c>
      <c r="Y726" s="61" t="s">
        <v>216</v>
      </c>
      <c r="Z726" s="61" t="s">
        <v>216</v>
      </c>
      <c r="AA726" s="61" t="s">
        <v>216</v>
      </c>
      <c r="AB726" s="62" t="s">
        <v>216</v>
      </c>
      <c r="AC726" s="63"/>
      <c r="AD726" s="62" t="s">
        <v>216</v>
      </c>
      <c r="AE726" s="62">
        <v>14</v>
      </c>
      <c r="AF726" s="67">
        <v>5</v>
      </c>
      <c r="AG726" s="62" t="s">
        <v>216</v>
      </c>
      <c r="AH726" s="62" t="s">
        <v>216</v>
      </c>
      <c r="AI726" s="62" t="s">
        <v>216</v>
      </c>
      <c r="AJ726" s="62" t="s">
        <v>216</v>
      </c>
      <c r="AK726" s="62" t="s">
        <v>216</v>
      </c>
      <c r="AL726" s="62" t="s">
        <v>216</v>
      </c>
      <c r="AM726" s="62" t="s">
        <v>216</v>
      </c>
      <c r="AN726" s="62" t="s">
        <v>216</v>
      </c>
      <c r="AO726" s="63" t="s">
        <v>216</v>
      </c>
    </row>
    <row r="727" spans="1:41">
      <c r="A727" s="48">
        <f t="shared" si="77"/>
        <v>725</v>
      </c>
      <c r="B727" s="49">
        <v>735</v>
      </c>
      <c r="C727" s="50">
        <f t="shared" si="78"/>
        <v>10</v>
      </c>
      <c r="D727" s="49">
        <f>COUNTIF($L$3:$L727,$L727)</f>
        <v>7</v>
      </c>
      <c r="E727" s="51">
        <v>7</v>
      </c>
      <c r="F727" s="50" t="str">
        <f t="shared" si="79"/>
        <v>=</v>
      </c>
      <c r="G727" s="52">
        <v>50551</v>
      </c>
      <c r="H727" s="53" t="s">
        <v>499</v>
      </c>
      <c r="I727" s="53" t="s">
        <v>1119</v>
      </c>
      <c r="J727" s="53" t="s">
        <v>1107</v>
      </c>
      <c r="K727" s="54">
        <v>2009</v>
      </c>
      <c r="L727" s="64" t="s">
        <v>218</v>
      </c>
      <c r="M727" s="55" t="s">
        <v>52</v>
      </c>
      <c r="N727" s="56">
        <v>2</v>
      </c>
      <c r="O727" s="57">
        <v>148</v>
      </c>
      <c r="P727" s="57" t="str">
        <f>IFERROR( VLOOKUP($G727,Liga16_1!$B:$Q,16,0), "")</f>
        <v/>
      </c>
      <c r="Q727" s="58">
        <f t="shared" si="80"/>
        <v>200</v>
      </c>
      <c r="R727" s="59">
        <f>AVERAGE(O727:P727)</f>
        <v>148</v>
      </c>
      <c r="S727" s="60" t="s">
        <v>216</v>
      </c>
      <c r="T727" s="61" t="s">
        <v>216</v>
      </c>
      <c r="U727" s="61" t="s">
        <v>216</v>
      </c>
      <c r="V727" s="61" t="s">
        <v>216</v>
      </c>
      <c r="W727" s="61" t="s">
        <v>216</v>
      </c>
      <c r="X727" s="61" t="s">
        <v>216</v>
      </c>
      <c r="Y727" s="61" t="s">
        <v>216</v>
      </c>
      <c r="Z727" s="61" t="s">
        <v>216</v>
      </c>
      <c r="AA727" s="61" t="s">
        <v>216</v>
      </c>
      <c r="AB727" s="62">
        <v>1</v>
      </c>
      <c r="AC727" s="63"/>
      <c r="AD727" s="62">
        <v>27</v>
      </c>
      <c r="AE727" s="62">
        <v>24</v>
      </c>
      <c r="AF727" s="67" t="s">
        <v>216</v>
      </c>
      <c r="AG727" s="62" t="s">
        <v>216</v>
      </c>
      <c r="AH727" s="62" t="s">
        <v>216</v>
      </c>
      <c r="AI727" s="62" t="s">
        <v>216</v>
      </c>
      <c r="AJ727" s="62" t="s">
        <v>216</v>
      </c>
      <c r="AK727" s="62" t="s">
        <v>216</v>
      </c>
      <c r="AL727" s="62" t="s">
        <v>216</v>
      </c>
      <c r="AM727" s="62" t="s">
        <v>216</v>
      </c>
      <c r="AN727" s="62" t="s">
        <v>216</v>
      </c>
      <c r="AO727" s="63" t="s">
        <v>216</v>
      </c>
    </row>
    <row r="728" spans="1:41">
      <c r="A728" s="48">
        <f t="shared" si="77"/>
        <v>726</v>
      </c>
      <c r="B728" s="49">
        <v>724</v>
      </c>
      <c r="C728" s="50">
        <f t="shared" si="78"/>
        <v>-2</v>
      </c>
      <c r="D728" s="49">
        <f>COUNTIF($L$3:$L728,$L728)</f>
        <v>26</v>
      </c>
      <c r="E728" s="51">
        <v>24</v>
      </c>
      <c r="F728" s="50">
        <f t="shared" si="79"/>
        <v>-2</v>
      </c>
      <c r="G728" s="52">
        <v>27265</v>
      </c>
      <c r="H728" s="53" t="s">
        <v>982</v>
      </c>
      <c r="I728" s="53" t="s">
        <v>1109</v>
      </c>
      <c r="J728" s="53" t="s">
        <v>1107</v>
      </c>
      <c r="K728" s="54">
        <v>2006</v>
      </c>
      <c r="L728" s="64" t="s">
        <v>220</v>
      </c>
      <c r="M728" s="55" t="s">
        <v>52</v>
      </c>
      <c r="N728" s="56">
        <v>2</v>
      </c>
      <c r="O728" s="57"/>
      <c r="P728" s="57" t="str">
        <f>IFERROR( VLOOKUP($G728,Liga16_1!$B:$Q,16,0), "")</f>
        <v/>
      </c>
      <c r="Q728" s="58">
        <f t="shared" si="80"/>
        <v>200</v>
      </c>
      <c r="R728" s="59">
        <v>167</v>
      </c>
      <c r="S728" s="60" t="s">
        <v>216</v>
      </c>
      <c r="T728" s="61" t="s">
        <v>216</v>
      </c>
      <c r="U728" s="61" t="s">
        <v>216</v>
      </c>
      <c r="V728" s="61" t="s">
        <v>216</v>
      </c>
      <c r="W728" s="61" t="s">
        <v>216</v>
      </c>
      <c r="X728" s="61"/>
      <c r="Y728" s="61"/>
      <c r="Z728" s="61"/>
      <c r="AA728" s="61"/>
      <c r="AB728" s="62" t="s">
        <v>216</v>
      </c>
      <c r="AC728" s="63"/>
      <c r="AD728" s="62" t="s">
        <v>216</v>
      </c>
      <c r="AE728" s="62">
        <v>21</v>
      </c>
      <c r="AF728" s="67">
        <v>12</v>
      </c>
      <c r="AG728" s="62" t="s">
        <v>216</v>
      </c>
      <c r="AH728" s="62" t="s">
        <v>216</v>
      </c>
      <c r="AI728" s="62" t="s">
        <v>216</v>
      </c>
      <c r="AJ728" s="62" t="s">
        <v>216</v>
      </c>
      <c r="AK728" s="62" t="s">
        <v>216</v>
      </c>
      <c r="AL728" s="62" t="s">
        <v>216</v>
      </c>
      <c r="AM728" s="62" t="s">
        <v>216</v>
      </c>
      <c r="AN728" s="62" t="s">
        <v>216</v>
      </c>
      <c r="AO728" s="63" t="s">
        <v>216</v>
      </c>
    </row>
    <row r="729" spans="1:41">
      <c r="A729" s="48">
        <f t="shared" si="77"/>
        <v>727</v>
      </c>
      <c r="B729" s="49">
        <v>734</v>
      </c>
      <c r="C729" s="50">
        <f t="shared" si="78"/>
        <v>7</v>
      </c>
      <c r="D729" s="49">
        <f>COUNTIF($L$3:$L729,$L729)</f>
        <v>12</v>
      </c>
      <c r="E729" s="51">
        <v>12</v>
      </c>
      <c r="F729" s="50" t="str">
        <f t="shared" si="79"/>
        <v>=</v>
      </c>
      <c r="G729" s="52">
        <v>23131</v>
      </c>
      <c r="H729" s="53" t="s">
        <v>1323</v>
      </c>
      <c r="I729" s="53" t="s">
        <v>1123</v>
      </c>
      <c r="J729" s="53" t="s">
        <v>1107</v>
      </c>
      <c r="K729" s="54">
        <v>2007</v>
      </c>
      <c r="L729" s="64" t="s">
        <v>219</v>
      </c>
      <c r="M729" s="55" t="s">
        <v>55</v>
      </c>
      <c r="N729" s="56">
        <v>2</v>
      </c>
      <c r="O729" s="57">
        <v>199</v>
      </c>
      <c r="P729" s="57" t="str">
        <f>IFERROR( VLOOKUP($G729,Liga16_1!$B:$Q,16,0), "")</f>
        <v/>
      </c>
      <c r="Q729" s="58">
        <f t="shared" si="80"/>
        <v>199</v>
      </c>
      <c r="R729" s="59">
        <f>AVERAGE(O729:P729)</f>
        <v>199</v>
      </c>
      <c r="S729" s="60" t="s">
        <v>216</v>
      </c>
      <c r="T729" s="61" t="s">
        <v>216</v>
      </c>
      <c r="U729" s="61">
        <v>5</v>
      </c>
      <c r="V729" s="61" t="s">
        <v>216</v>
      </c>
      <c r="W729" s="61" t="s">
        <v>216</v>
      </c>
      <c r="X729" s="61" t="s">
        <v>216</v>
      </c>
      <c r="Y729" s="61" t="s">
        <v>216</v>
      </c>
      <c r="Z729" s="61" t="s">
        <v>216</v>
      </c>
      <c r="AA729" s="61" t="s">
        <v>216</v>
      </c>
      <c r="AB729" s="62" t="s">
        <v>216</v>
      </c>
      <c r="AC729" s="63"/>
      <c r="AD729" s="62" t="s">
        <v>216</v>
      </c>
      <c r="AE729" s="62" t="s">
        <v>216</v>
      </c>
      <c r="AF729" s="67" t="s">
        <v>216</v>
      </c>
      <c r="AG729" s="62" t="s">
        <v>216</v>
      </c>
      <c r="AH729" s="62" t="s">
        <v>216</v>
      </c>
      <c r="AI729" s="62" t="s">
        <v>216</v>
      </c>
      <c r="AJ729" s="62" t="s">
        <v>216</v>
      </c>
      <c r="AK729" s="62" t="s">
        <v>216</v>
      </c>
      <c r="AL729" s="62" t="s">
        <v>216</v>
      </c>
      <c r="AM729" s="62" t="s">
        <v>216</v>
      </c>
      <c r="AN729" s="62" t="s">
        <v>216</v>
      </c>
      <c r="AO729" s="63" t="s">
        <v>216</v>
      </c>
    </row>
    <row r="730" spans="1:41">
      <c r="A730" s="48">
        <f t="shared" si="77"/>
        <v>728</v>
      </c>
      <c r="B730" s="49">
        <v>736</v>
      </c>
      <c r="C730" s="50">
        <f t="shared" si="78"/>
        <v>8</v>
      </c>
      <c r="D730" s="49">
        <f>COUNTIF($L$3:$L730,$L730)</f>
        <v>63</v>
      </c>
      <c r="E730" s="51">
        <v>64</v>
      </c>
      <c r="F730" s="50">
        <f t="shared" si="79"/>
        <v>1</v>
      </c>
      <c r="G730" s="52">
        <v>27039</v>
      </c>
      <c r="H730" s="53" t="s">
        <v>1067</v>
      </c>
      <c r="I730" s="53" t="s">
        <v>1168</v>
      </c>
      <c r="J730" s="53" t="s">
        <v>1107</v>
      </c>
      <c r="K730" s="54">
        <v>2003</v>
      </c>
      <c r="L730" s="64" t="s">
        <v>224</v>
      </c>
      <c r="M730" s="55" t="s">
        <v>52</v>
      </c>
      <c r="N730" s="56">
        <v>2</v>
      </c>
      <c r="O730" s="57">
        <v>240</v>
      </c>
      <c r="P730" s="57">
        <f>IFERROR( VLOOKUP($G730,Liga16_1!$B:$Q,16,0), "")</f>
        <v>158</v>
      </c>
      <c r="Q730" s="58">
        <f t="shared" si="80"/>
        <v>199</v>
      </c>
      <c r="R730" s="59">
        <f>AVERAGE(O730:P730)</f>
        <v>199</v>
      </c>
      <c r="S730" s="60">
        <v>20</v>
      </c>
      <c r="T730" s="61">
        <v>-3</v>
      </c>
      <c r="U730" s="61">
        <v>-2</v>
      </c>
      <c r="V730" s="61">
        <v>-64</v>
      </c>
      <c r="W730" s="61" t="s">
        <v>216</v>
      </c>
      <c r="X730" s="61" t="s">
        <v>216</v>
      </c>
      <c r="Y730" s="61" t="s">
        <v>216</v>
      </c>
      <c r="Z730" s="61" t="s">
        <v>216</v>
      </c>
      <c r="AA730" s="61" t="s">
        <v>216</v>
      </c>
      <c r="AB730" s="62" t="s">
        <v>216</v>
      </c>
      <c r="AC730" s="63"/>
      <c r="AD730" s="62" t="s">
        <v>216</v>
      </c>
      <c r="AE730" s="62" t="s">
        <v>216</v>
      </c>
      <c r="AF730" s="67" t="s">
        <v>216</v>
      </c>
      <c r="AG730" s="62" t="s">
        <v>216</v>
      </c>
      <c r="AH730" s="62" t="s">
        <v>216</v>
      </c>
      <c r="AI730" s="62" t="s">
        <v>216</v>
      </c>
      <c r="AJ730" s="62" t="s">
        <v>216</v>
      </c>
      <c r="AK730" s="62" t="s">
        <v>216</v>
      </c>
      <c r="AL730" s="62" t="s">
        <v>216</v>
      </c>
      <c r="AM730" s="62" t="s">
        <v>216</v>
      </c>
      <c r="AN730" s="62" t="s">
        <v>216</v>
      </c>
      <c r="AO730" s="63" t="s">
        <v>216</v>
      </c>
    </row>
    <row r="731" spans="1:41">
      <c r="A731" s="48">
        <f t="shared" si="77"/>
        <v>729</v>
      </c>
      <c r="B731" s="49">
        <v>726</v>
      </c>
      <c r="C731" s="50">
        <f t="shared" si="78"/>
        <v>-3</v>
      </c>
      <c r="D731" s="49">
        <f>COUNTIF($L$3:$L731,$L731)</f>
        <v>11</v>
      </c>
      <c r="E731" s="51">
        <v>12</v>
      </c>
      <c r="F731" s="50">
        <f t="shared" si="79"/>
        <v>1</v>
      </c>
      <c r="G731" s="52" t="s">
        <v>386</v>
      </c>
      <c r="H731" s="53" t="s">
        <v>1324</v>
      </c>
      <c r="I731" s="53" t="s">
        <v>1270</v>
      </c>
      <c r="J731" s="53" t="s">
        <v>1122</v>
      </c>
      <c r="K731" s="54">
        <v>2005</v>
      </c>
      <c r="L731" s="64" t="s">
        <v>221</v>
      </c>
      <c r="M731" s="55" t="s">
        <v>55</v>
      </c>
      <c r="N731" s="56">
        <v>2</v>
      </c>
      <c r="O731" s="57"/>
      <c r="P731" s="57" t="str">
        <f>IFERROR( VLOOKUP($G731,Liga16_1!$B:$Q,16,0), "")</f>
        <v/>
      </c>
      <c r="Q731" s="58">
        <f t="shared" ca="1" si="80"/>
        <v>198</v>
      </c>
      <c r="R731" s="59">
        <v>200</v>
      </c>
      <c r="S731" s="60" t="s">
        <v>216</v>
      </c>
      <c r="T731" s="61" t="s">
        <v>216</v>
      </c>
      <c r="U731" s="61" t="s">
        <v>216</v>
      </c>
      <c r="V731" s="61" t="s">
        <v>216</v>
      </c>
      <c r="W731" s="61" t="s">
        <v>216</v>
      </c>
      <c r="X731" s="61"/>
      <c r="Y731" s="61"/>
      <c r="Z731" s="61"/>
      <c r="AA731" s="61"/>
      <c r="AB731" s="62">
        <v>-2</v>
      </c>
      <c r="AC731" s="63"/>
      <c r="AD731" s="62" t="str">
        <f ca="1" xml:space="preserve"> IF(AND(
IFERROR( COUNTIF(  INDIRECT(CONCATENATE("[CampeonatosGallegos_2017.xlsx]",AD$2,"M","!$S:$S")),  $G731), 0)=0,
IFERROR( COUNTIF(  INDIRECT(CONCATENATE("[CampeonatosGallegos_2017.xlsx]",AD$2,"M","!$V:$V")),  $G731), 0)=0,
IFERROR( COUNTIF(  INDIRECT(CONCATENATE("[CampeonatosGallegos_2017.xlsx]",AD$2,"F","!$S:$S")),  $G731), 0)=0,
IFERROR( COUNTIF(  INDIRECT(CONCATENATE("[CampeonatosGallegos_2017.xlsx]",AD$2,"F","!$V:$V")),  $G731), 0)=0
), "",
IFERROR( HLOOKUP(CONCATENATE(AD$2,"F"),#REF!,ROW($G731)-1,0),0) +
IFERROR( HLOOKUP(CONCATENATE(AD$2,"F_FF"),#REF!,ROW($G731)-1,0),0) +
IFERROR( HLOOKUP(CONCATENATE(AD$2,"M"),#REF!,ROW($G731)-1,0),0) +
IFERROR( HLOOKUP(CONCATENATE(AD$2,"M_FF"),#REF!,ROW($G731)-1,0),0)
+25)</f>
        <v/>
      </c>
      <c r="AE731" s="62" t="str">
        <f ca="1" xml:space="preserve"> IF(AND(
IFERROR( COUNTIF(  INDIRECT(CONCATENATE("[CampeonatosGallegos_2017.xlsx]",AE$2,"M","!$S:$S")),  $G731), 0)=0,
IFERROR( COUNTIF(  INDIRECT(CONCATENATE("[CampeonatosGallegos_2017.xlsx]",AE$2,"M","!$V:$V")),  $G731), 0)=0,
IFERROR( COUNTIF(  INDIRECT(CONCATENATE("[CampeonatosGallegos_2017.xlsx]",AE$2,"F","!$S:$S")),  $G731), 0)=0,
IFERROR( COUNTIF(  INDIRECT(CONCATENATE("[CampeonatosGallegos_2017.xlsx]",AE$2,"F","!$V:$V")),  $G731), 0)=0
), "",
IFERROR( HLOOKUP(CONCATENATE(AE$2,"F"),#REF!,ROW($G731)-1,0),0) +
IFERROR( HLOOKUP(CONCATENATE(AE$2,"F_FF"),#REF!,ROW($G731)-1,0),0) +
IFERROR( HLOOKUP(CONCATENATE(AE$2,"M"),#REF!,ROW($G731)-1,0),0) +
IFERROR( HLOOKUP(CONCATENATE(AE$2,"M_FF"),#REF!,ROW($G731)-1,0),0)
+25)</f>
        <v/>
      </c>
      <c r="AF731" s="67" t="str">
        <f ca="1" xml:space="preserve"> IF(AND(
IFERROR( COUNTIF(  INDIRECT(CONCATENATE("[CampeonatosGallegos_2017.xlsx]",AF$2,"M","!$S:$S")),  $G731), 0)=0,
IFERROR( COUNTIF(  INDIRECT(CONCATENATE("[CampeonatosGallegos_2017.xlsx]",AF$2,"M","!$V:$V")),  $G731), 0)=0,
IFERROR( COUNTIF(  INDIRECT(CONCATENATE("[CampeonatosGallegos_2017.xlsx]",AF$2,"F","!$S:$S")),  $G731), 0)=0,
IFERROR( COUNTIF(  INDIRECT(CONCATENATE("[CampeonatosGallegos_2017.xlsx]",AF$2,"F","!$V:$V")),  $G731), 0)=0
), "",
IFERROR( HLOOKUP(CONCATENATE(AF$2,"F"),#REF!,ROW($G731)-1,0),0) +
IFERROR( HLOOKUP(CONCATENATE(AF$2,"F_FF"),#REF!,ROW($G731)-1,0),0) +
IFERROR( HLOOKUP(CONCATENATE(AF$2,"M"),#REF!,ROW($G731)-1,0),0) +
IFERROR( HLOOKUP(CONCATENATE(AF$2,"M_FF"),#REF!,ROW($G731)-1,0),0)
+25)</f>
        <v/>
      </c>
      <c r="AG731" s="62" t="str">
        <f ca="1" xml:space="preserve"> IF(AND(
IFERROR( COUNTIF(  INDIRECT(CONCATENATE("[CampeonatosGallegos_2017.xlsx]",AG$2,"M","!$S:$S")),  $G731), 0)=0,
IFERROR( COUNTIF(  INDIRECT(CONCATENATE("[CampeonatosGallegos_2017.xlsx]",AG$2,"M","!$V:$V")),  $G731), 0)=0,
IFERROR( COUNTIF(  INDIRECT(CONCATENATE("[CampeonatosGallegos_2017.xlsx]",AG$2,"F","!$S:$S")),  $G731), 0)=0,
IFERROR( COUNTIF(  INDIRECT(CONCATENATE("[CampeonatosGallegos_2017.xlsx]",AG$2,"F","!$V:$V")),  $G731), 0)=0
), "",
IFERROR( HLOOKUP(CONCATENATE(AG$2,"F"),#REF!,ROW($G731)-1,0),0) +
IFERROR( HLOOKUP(CONCATENATE(AG$2,"F_FF"),#REF!,ROW($G731)-1,0),0) +
IFERROR( HLOOKUP(CONCATENATE(AG$2,"M"),#REF!,ROW($G731)-1,0),0) +
IFERROR( HLOOKUP(CONCATENATE(AG$2,"M_FF"),#REF!,ROW($G731)-1,0),0)
+25)</f>
        <v/>
      </c>
      <c r="AH731" s="62" t="str">
        <f ca="1" xml:space="preserve"> IF(AND(
IFERROR( COUNTIF(  INDIRECT(CONCATENATE("[CampeonatosGallegos_2017.xlsx]",AH$2,"M","!$S:$S")),  $G731), 0)=0,
IFERROR( COUNTIF(  INDIRECT(CONCATENATE("[CampeonatosGallegos_2017.xlsx]",AH$2,"M","!$V:$V")),  $G731), 0)=0,
IFERROR( COUNTIF(  INDIRECT(CONCATENATE("[CampeonatosGallegos_2017.xlsx]",AH$2,"F","!$S:$S")),  $G731), 0)=0,
IFERROR( COUNTIF(  INDIRECT(CONCATENATE("[CampeonatosGallegos_2017.xlsx]",AH$2,"F","!$V:$V")),  $G731), 0)=0
), "",
IFERROR( HLOOKUP(CONCATENATE(AH$2,"F"),#REF!,ROW($G731)-1,0),0) +
IFERROR( HLOOKUP(CONCATENATE(AH$2,"F_FF"),#REF!,ROW($G731)-1,0),0) +
IFERROR( HLOOKUP(CONCATENATE(AH$2,"M"),#REF!,ROW($G731)-1,0),0) +
IFERROR( HLOOKUP(CONCATENATE(AH$2,"M_FF"),#REF!,ROW($G731)-1,0),0)
+25)</f>
        <v/>
      </c>
      <c r="AI731" s="62" t="str">
        <f ca="1" xml:space="preserve"> IF(AND(
IFERROR( COUNTIF(  INDIRECT(CONCATENATE("[CampeonatosGallegos_2017.xlsx]",AI$2,"M","!$S:$S")),  $G731), 0)=0,
IFERROR( COUNTIF(  INDIRECT(CONCATENATE("[CampeonatosGallegos_2017.xlsx]",AI$2,"M","!$V:$V")),  $G731), 0)=0,
IFERROR( COUNTIF(  INDIRECT(CONCATENATE("[CampeonatosGallegos_2017.xlsx]",AI$2,"F","!$S:$S")),  $G731), 0)=0,
IFERROR( COUNTIF(  INDIRECT(CONCATENATE("[CampeonatosGallegos_2017.xlsx]",AI$2,"F","!$V:$V")),  $G731), 0)=0
), "",
IFERROR( HLOOKUP(CONCATENATE(AI$2,"F"),#REF!,ROW($G731)-1,0),0) +
IFERROR( HLOOKUP(CONCATENATE(AI$2,"F_FF"),#REF!,ROW($G731)-1,0),0) +
IFERROR( HLOOKUP(CONCATENATE(AI$2,"M"),#REF!,ROW($G731)-1,0),0) +
IFERROR( HLOOKUP(CONCATENATE(AI$2,"M_FF"),#REF!,ROW($G731)-1,0),0)
+25)</f>
        <v/>
      </c>
      <c r="AJ731" s="62" t="str">
        <f ca="1" xml:space="preserve"> IF(AND(
IFERROR( COUNTIF(  INDIRECT(CONCATENATE("[CampeonatosGallegos_2017.xlsx]",AJ$2,"M","!$S:$S")),  $G731), 0)=0,
IFERROR( COUNTIF(  INDIRECT(CONCATENATE("[CampeonatosGallegos_2017.xlsx]",AJ$2,"M","!$V:$V")),  $G731), 0)=0,
IFERROR( COUNTIF(  INDIRECT(CONCATENATE("[CampeonatosGallegos_2017.xlsx]",AJ$2,"F","!$S:$S")),  $G731), 0)=0,
IFERROR( COUNTIF(  INDIRECT(CONCATENATE("[CampeonatosGallegos_2017.xlsx]",AJ$2,"F","!$V:$V")),  $G731), 0)=0
), "",
IFERROR( HLOOKUP(CONCATENATE(AJ$2,"F"),#REF!,ROW($G731)-1,0),0) +
IFERROR( HLOOKUP(CONCATENATE(AJ$2,"F_FF"),#REF!,ROW($G731)-1,0),0) +
IFERROR( HLOOKUP(CONCATENATE(AJ$2,"M"),#REF!,ROW($G731)-1,0),0) +
IFERROR( HLOOKUP(CONCATENATE(AJ$2,"M_FF"),#REF!,ROW($G731)-1,0),0)
+25)</f>
        <v/>
      </c>
      <c r="AK731" s="62" t="str">
        <f ca="1" xml:space="preserve"> IF(AND(
IFERROR( COUNTIF(  INDIRECT(CONCATENATE("[CampeonatosGallegos_2017.xlsx]",AK$2,"M","!$S:$S")),  $G731), 0)=0,
IFERROR( COUNTIF(  INDIRECT(CONCATENATE("[CampeonatosGallegos_2017.xlsx]",AK$2,"M","!$V:$V")),  $G731), 0)=0,
IFERROR( COUNTIF(  INDIRECT(CONCATENATE("[CampeonatosGallegos_2017.xlsx]",AK$2,"F","!$S:$S")),  $G731), 0)=0,
IFERROR( COUNTIF(  INDIRECT(CONCATENATE("[CampeonatosGallegos_2017.xlsx]",AK$2,"F","!$V:$V")),  $G731), 0)=0
), "",
IFERROR( HLOOKUP(CONCATENATE(AK$2,"F"),#REF!,ROW($G731)-1,0),0) +
IFERROR( HLOOKUP(CONCATENATE(AK$2,"F_FF"),#REF!,ROW($G731)-1,0),0) +
IFERROR( HLOOKUP(CONCATENATE(AK$2,"M"),#REF!,ROW($G731)-1,0),0) +
IFERROR( HLOOKUP(CONCATENATE(AK$2,"M_FF"),#REF!,ROW($G731)-1,0),0)
+25)</f>
        <v/>
      </c>
      <c r="AL731" s="62" t="str">
        <f ca="1" xml:space="preserve"> IF(AND(
IFERROR( COUNTIF(  INDIRECT(CONCATENATE("[CampeonatosGallegos_2017.xlsx]",AL$2,"M","!$S:$S")),  $G731), 0)=0,
IFERROR( COUNTIF(  INDIRECT(CONCATENATE("[CampeonatosGallegos_2017.xlsx]",AL$2,"M","!$V:$V")),  $G731), 0)=0,
IFERROR( COUNTIF(  INDIRECT(CONCATENATE("[CampeonatosGallegos_2017.xlsx]",AL$2,"F","!$S:$S")),  $G731), 0)=0,
IFERROR( COUNTIF(  INDIRECT(CONCATENATE("[CampeonatosGallegos_2017.xlsx]",AL$2,"F","!$V:$V")),  $G731), 0)=0
), "",
IFERROR( HLOOKUP(CONCATENATE(AL$2,"F"),#REF!,ROW($G731)-1,0),0) +
IFERROR( HLOOKUP(CONCATENATE(AL$2,"F_FF"),#REF!,ROW($G731)-1,0),0) +
IFERROR( HLOOKUP(CONCATENATE(AL$2,"M"),#REF!,ROW($G731)-1,0),0) +
IFERROR( HLOOKUP(CONCATENATE(AL$2,"M_FF"),#REF!,ROW($G731)-1,0),0)
+25)</f>
        <v/>
      </c>
      <c r="AM731" s="62" t="str">
        <f ca="1" xml:space="preserve"> IF(AND(
IFERROR( COUNTIF(  INDIRECT(CONCATENATE("[CampeonatosGallegos_2017.xlsx]",AM$2,"M","!$S:$S")),  $G731), 0)=0,
IFERROR( COUNTIF(  INDIRECT(CONCATENATE("[CampeonatosGallegos_2017.xlsx]",AM$2,"M","!$V:$V")),  $G731), 0)=0,
IFERROR( COUNTIF(  INDIRECT(CONCATENATE("[CampeonatosGallegos_2017.xlsx]",AM$2,"F","!$S:$S")),  $G731), 0)=0,
IFERROR( COUNTIF(  INDIRECT(CONCATENATE("[CampeonatosGallegos_2017.xlsx]",AM$2,"F","!$V:$V")),  $G731), 0)=0
), "",
IFERROR( HLOOKUP(CONCATENATE(AM$2,"F"),#REF!,ROW($G731)-1,0),0) +
IFERROR( HLOOKUP(CONCATENATE(AM$2,"F_FF"),#REF!,ROW($G731)-1,0),0) +
IFERROR( HLOOKUP(CONCATENATE(AM$2,"M"),#REF!,ROW($G731)-1,0),0) +
IFERROR( HLOOKUP(CONCATENATE(AM$2,"M_FF"),#REF!,ROW($G731)-1,0),0)
+25)</f>
        <v/>
      </c>
      <c r="AN731" s="62" t="str">
        <f ca="1" xml:space="preserve"> IF(AND(
IFERROR( COUNTIF(  INDIRECT(CONCATENATE("[CampeonatosGallegos_2017.xlsx]",AN$2,"M","!$S:$S")),  $G731), 0)=0,
IFERROR( COUNTIF(  INDIRECT(CONCATENATE("[CampeonatosGallegos_2017.xlsx]",AN$2,"M","!$V:$V")),  $G731), 0)=0,
IFERROR( COUNTIF(  INDIRECT(CONCATENATE("[CampeonatosGallegos_2017.xlsx]",AN$2,"F","!$S:$S")),  $G731), 0)=0,
IFERROR( COUNTIF(  INDIRECT(CONCATENATE("[CampeonatosGallegos_2017.xlsx]",AN$2,"F","!$V:$V")),  $G731), 0)=0
), "",
IFERROR( HLOOKUP(CONCATENATE(AN$2,"F"),#REF!,ROW($G731)-1,0),0) +
IFERROR( HLOOKUP(CONCATENATE(AN$2,"F_FF"),#REF!,ROW($G731)-1,0),0) +
IFERROR( HLOOKUP(CONCATENATE(AN$2,"M"),#REF!,ROW($G731)-1,0),0) +
IFERROR( HLOOKUP(CONCATENATE(AN$2,"M_FF"),#REF!,ROW($G731)-1,0),0)
+25)</f>
        <v/>
      </c>
      <c r="AO731" s="63" t="str">
        <f ca="1" xml:space="preserve"> IF(AND(
IFERROR( COUNTIF(  INDIRECT(CONCATENATE("[CampeonatosGallegos_2017.xlsx]",AO$2,"M","!$S:$S")),  $G731), 0)=0,
IFERROR( COUNTIF(  INDIRECT(CONCATENATE("[CampeonatosGallegos_2017.xlsx]",AO$2,"M","!$V:$V")),  $G731), 0)=0,
IFERROR( COUNTIF(  INDIRECT(CONCATENATE("[CampeonatosGallegos_2017.xlsx]",AO$2,"F","!$S:$S")),  $G731), 0)=0,
IFERROR( COUNTIF(  INDIRECT(CONCATENATE("[CampeonatosGallegos_2017.xlsx]",AO$2,"F","!$V:$V")),  $G731), 0)=0
), "",
IFERROR( HLOOKUP(CONCATENATE(AO$2,"F"),#REF!,ROW($G731)-1,0),0) +
IFERROR( HLOOKUP(CONCATENATE(AO$2,"F_FF"),#REF!,ROW($G731)-1,0),0) +
IFERROR( HLOOKUP(CONCATENATE(AO$2,"M"),#REF!,ROW($G731)-1,0),0) +
IFERROR( HLOOKUP(CONCATENATE(AO$2,"M_FF"),#REF!,ROW($G731)-1,0),0)
+25)</f>
        <v/>
      </c>
    </row>
    <row r="732" spans="1:41">
      <c r="A732" s="48">
        <f t="shared" si="77"/>
        <v>730</v>
      </c>
      <c r="B732" s="49">
        <v>737</v>
      </c>
      <c r="C732" s="50">
        <f t="shared" si="78"/>
        <v>7</v>
      </c>
      <c r="D732" s="49">
        <f>COUNTIF($L$3:$L732,$L732)</f>
        <v>19</v>
      </c>
      <c r="E732" s="51">
        <v>19</v>
      </c>
      <c r="F732" s="50" t="str">
        <f t="shared" si="79"/>
        <v>=</v>
      </c>
      <c r="G732" s="52">
        <v>27871</v>
      </c>
      <c r="H732" s="53" t="s">
        <v>793</v>
      </c>
      <c r="I732" s="53" t="s">
        <v>1106</v>
      </c>
      <c r="J732" s="53" t="s">
        <v>1107</v>
      </c>
      <c r="K732" s="54">
        <v>1990</v>
      </c>
      <c r="L732" s="64" t="s">
        <v>229</v>
      </c>
      <c r="M732" s="55" t="s">
        <v>55</v>
      </c>
      <c r="N732" s="56">
        <v>2</v>
      </c>
      <c r="O732" s="57"/>
      <c r="P732" s="57">
        <f>IFERROR( VLOOKUP($G732,Liga16_1!$B:$Q,16,0), "")</f>
        <v>197</v>
      </c>
      <c r="Q732" s="58">
        <f t="shared" si="80"/>
        <v>197</v>
      </c>
      <c r="R732" s="59">
        <f>AVERAGE(O732:P732)</f>
        <v>197</v>
      </c>
      <c r="S732" s="60" t="s">
        <v>216</v>
      </c>
      <c r="T732" s="61" t="s">
        <v>216</v>
      </c>
      <c r="U732" s="61" t="s">
        <v>216</v>
      </c>
      <c r="V732" s="61" t="s">
        <v>216</v>
      </c>
      <c r="W732" s="61" t="s">
        <v>216</v>
      </c>
      <c r="X732" s="61"/>
      <c r="Y732" s="61"/>
      <c r="Z732" s="61"/>
      <c r="AA732" s="61"/>
      <c r="AB732" s="62" t="s">
        <v>216</v>
      </c>
      <c r="AC732" s="63"/>
      <c r="AD732" s="62" t="s">
        <v>216</v>
      </c>
      <c r="AE732" s="62" t="s">
        <v>216</v>
      </c>
      <c r="AF732" s="67" t="s">
        <v>216</v>
      </c>
      <c r="AG732" s="62" t="s">
        <v>216</v>
      </c>
      <c r="AH732" s="62" t="s">
        <v>216</v>
      </c>
      <c r="AI732" s="62" t="s">
        <v>216</v>
      </c>
      <c r="AJ732" s="62" t="s">
        <v>216</v>
      </c>
      <c r="AK732" s="62" t="s">
        <v>216</v>
      </c>
      <c r="AL732" s="62" t="s">
        <v>216</v>
      </c>
      <c r="AM732" s="62" t="s">
        <v>216</v>
      </c>
      <c r="AN732" s="62" t="s">
        <v>216</v>
      </c>
      <c r="AO732" s="63" t="s">
        <v>216</v>
      </c>
    </row>
    <row r="733" spans="1:41">
      <c r="A733" s="48">
        <f t="shared" si="77"/>
        <v>731</v>
      </c>
      <c r="B733" s="49">
        <v>738</v>
      </c>
      <c r="C733" s="50">
        <f t="shared" si="78"/>
        <v>7</v>
      </c>
      <c r="D733" s="49">
        <f>COUNTIF($L$3:$L733,$L733)</f>
        <v>25</v>
      </c>
      <c r="E733" s="51">
        <v>26</v>
      </c>
      <c r="F733" s="50">
        <f t="shared" si="79"/>
        <v>1</v>
      </c>
      <c r="G733" s="52">
        <v>50619</v>
      </c>
      <c r="H733" s="53" t="s">
        <v>1325</v>
      </c>
      <c r="I733" s="53" t="s">
        <v>1222</v>
      </c>
      <c r="J733" s="53" t="s">
        <v>1107</v>
      </c>
      <c r="K733" s="54">
        <v>1949</v>
      </c>
      <c r="L733" s="64" t="s">
        <v>235</v>
      </c>
      <c r="M733" s="55" t="s">
        <v>52</v>
      </c>
      <c r="N733" s="56">
        <v>2</v>
      </c>
      <c r="O733" s="57">
        <v>196</v>
      </c>
      <c r="P733" s="57" t="str">
        <f>IFERROR( VLOOKUP($G733,Liga16_1!$B:$Q,16,0), "")</f>
        <v/>
      </c>
      <c r="Q733" s="58">
        <f t="shared" si="80"/>
        <v>196</v>
      </c>
      <c r="R733" s="59">
        <f>AVERAGE(O733:P733)</f>
        <v>196</v>
      </c>
      <c r="S733" s="60" t="s">
        <v>216</v>
      </c>
      <c r="T733" s="61" t="s">
        <v>216</v>
      </c>
      <c r="U733" s="61" t="s">
        <v>216</v>
      </c>
      <c r="V733" s="61" t="s">
        <v>216</v>
      </c>
      <c r="W733" s="61" t="s">
        <v>216</v>
      </c>
      <c r="X733" s="61"/>
      <c r="Y733" s="61"/>
      <c r="Z733" s="61">
        <v>-4</v>
      </c>
      <c r="AA733" s="61" t="s">
        <v>216</v>
      </c>
      <c r="AB733" s="62" t="s">
        <v>216</v>
      </c>
      <c r="AC733" s="63"/>
      <c r="AD733" s="62" t="s">
        <v>216</v>
      </c>
      <c r="AE733" s="62" t="s">
        <v>216</v>
      </c>
      <c r="AF733" s="67" t="s">
        <v>216</v>
      </c>
      <c r="AG733" s="62" t="s">
        <v>216</v>
      </c>
      <c r="AH733" s="62" t="s">
        <v>216</v>
      </c>
      <c r="AI733" s="62" t="s">
        <v>216</v>
      </c>
      <c r="AJ733" s="62" t="s">
        <v>216</v>
      </c>
      <c r="AK733" s="62" t="s">
        <v>216</v>
      </c>
      <c r="AL733" s="62" t="s">
        <v>216</v>
      </c>
      <c r="AM733" s="62" t="s">
        <v>216</v>
      </c>
      <c r="AN733" s="62" t="s">
        <v>216</v>
      </c>
      <c r="AO733" s="63" t="s">
        <v>216</v>
      </c>
    </row>
    <row r="734" spans="1:41">
      <c r="A734" s="48">
        <f t="shared" si="77"/>
        <v>732</v>
      </c>
      <c r="B734" s="49">
        <v>739</v>
      </c>
      <c r="C734" s="50">
        <f t="shared" si="78"/>
        <v>7</v>
      </c>
      <c r="D734" s="49">
        <f>COUNTIF($L$3:$L734,$L734)</f>
        <v>8</v>
      </c>
      <c r="E734" s="51">
        <v>8</v>
      </c>
      <c r="F734" s="50" t="str">
        <f t="shared" si="79"/>
        <v>=</v>
      </c>
      <c r="G734" s="52" t="s">
        <v>34</v>
      </c>
      <c r="H734" s="53" t="s">
        <v>1326</v>
      </c>
      <c r="I734" s="53" t="s">
        <v>1160</v>
      </c>
      <c r="J734" s="53" t="s">
        <v>1122</v>
      </c>
      <c r="K734" s="54">
        <v>2008</v>
      </c>
      <c r="L734" s="64" t="s">
        <v>218</v>
      </c>
      <c r="M734" s="55" t="s">
        <v>52</v>
      </c>
      <c r="N734" s="56">
        <v>2</v>
      </c>
      <c r="O734" s="57">
        <v>195</v>
      </c>
      <c r="P734" s="57" t="str">
        <f>IFERROR( VLOOKUP($G734,Liga16_1!$B:$Q,16,0), "")</f>
        <v/>
      </c>
      <c r="Q734" s="58">
        <f t="shared" si="80"/>
        <v>195</v>
      </c>
      <c r="R734" s="59">
        <f>AVERAGE(O734:P734)</f>
        <v>195</v>
      </c>
      <c r="S734" s="60" t="s">
        <v>216</v>
      </c>
      <c r="T734" s="61" t="s">
        <v>216</v>
      </c>
      <c r="U734" s="61" t="s">
        <v>216</v>
      </c>
      <c r="V734" s="61" t="s">
        <v>216</v>
      </c>
      <c r="W734" s="61" t="s">
        <v>216</v>
      </c>
      <c r="X734" s="61" t="s">
        <v>216</v>
      </c>
      <c r="Y734" s="61">
        <v>17</v>
      </c>
      <c r="Z734" s="61" t="s">
        <v>216</v>
      </c>
      <c r="AA734" s="61" t="s">
        <v>216</v>
      </c>
      <c r="AB734" s="62" t="s">
        <v>216</v>
      </c>
      <c r="AC734" s="63"/>
      <c r="AD734" s="62" t="s">
        <v>216</v>
      </c>
      <c r="AE734" s="62" t="s">
        <v>216</v>
      </c>
      <c r="AF734" s="67" t="s">
        <v>216</v>
      </c>
      <c r="AG734" s="62" t="s">
        <v>216</v>
      </c>
      <c r="AH734" s="62" t="s">
        <v>216</v>
      </c>
      <c r="AI734" s="62" t="s">
        <v>216</v>
      </c>
      <c r="AJ734" s="62" t="s">
        <v>216</v>
      </c>
      <c r="AK734" s="62" t="s">
        <v>216</v>
      </c>
      <c r="AL734" s="62" t="s">
        <v>216</v>
      </c>
      <c r="AM734" s="62" t="s">
        <v>216</v>
      </c>
      <c r="AN734" s="62" t="s">
        <v>216</v>
      </c>
      <c r="AO734" s="63" t="s">
        <v>216</v>
      </c>
    </row>
    <row r="735" spans="1:41">
      <c r="A735" s="48">
        <f t="shared" si="77"/>
        <v>733</v>
      </c>
      <c r="B735" s="49">
        <v>732</v>
      </c>
      <c r="C735" s="50">
        <f t="shared" si="78"/>
        <v>-1</v>
      </c>
      <c r="D735" s="49">
        <f>COUNTIF($L$3:$L735,$L735)</f>
        <v>14</v>
      </c>
      <c r="E735" s="51">
        <v>15</v>
      </c>
      <c r="F735" s="50">
        <f t="shared" si="79"/>
        <v>1</v>
      </c>
      <c r="G735" s="52" t="s">
        <v>414</v>
      </c>
      <c r="H735" s="53" t="s">
        <v>1327</v>
      </c>
      <c r="I735" s="53" t="s">
        <v>1194</v>
      </c>
      <c r="J735" s="53" t="s">
        <v>1122</v>
      </c>
      <c r="K735" s="54">
        <v>2003</v>
      </c>
      <c r="L735" s="64" t="s">
        <v>223</v>
      </c>
      <c r="M735" s="55" t="s">
        <v>55</v>
      </c>
      <c r="N735" s="56">
        <v>2</v>
      </c>
      <c r="O735" s="57"/>
      <c r="P735" s="57" t="str">
        <f>IFERROR( VLOOKUP($G735,Liga16_1!$B:$Q,16,0), "")</f>
        <v/>
      </c>
      <c r="Q735" s="58">
        <f t="shared" ca="1" si="80"/>
        <v>195</v>
      </c>
      <c r="R735" s="59">
        <v>200</v>
      </c>
      <c r="S735" s="60" t="s">
        <v>216</v>
      </c>
      <c r="T735" s="61" t="s">
        <v>216</v>
      </c>
      <c r="U735" s="61" t="s">
        <v>216</v>
      </c>
      <c r="V735" s="61" t="s">
        <v>216</v>
      </c>
      <c r="W735" s="61" t="s">
        <v>216</v>
      </c>
      <c r="X735" s="61"/>
      <c r="Y735" s="61"/>
      <c r="Z735" s="61"/>
      <c r="AA735" s="61"/>
      <c r="AB735" s="62">
        <v>-5</v>
      </c>
      <c r="AC735" s="63"/>
      <c r="AD735" s="62" t="str">
        <f ca="1" xml:space="preserve"> IF(AND(
IFERROR( COUNTIF(  INDIRECT(CONCATENATE("[CampeonatosGallegos_2017.xlsx]",AD$2,"M","!$S:$S")),  $G735), 0)=0,
IFERROR( COUNTIF(  INDIRECT(CONCATENATE("[CampeonatosGallegos_2017.xlsx]",AD$2,"M","!$V:$V")),  $G735), 0)=0,
IFERROR( COUNTIF(  INDIRECT(CONCATENATE("[CampeonatosGallegos_2017.xlsx]",AD$2,"F","!$S:$S")),  $G735), 0)=0,
IFERROR( COUNTIF(  INDIRECT(CONCATENATE("[CampeonatosGallegos_2017.xlsx]",AD$2,"F","!$V:$V")),  $G735), 0)=0
), "",
IFERROR( HLOOKUP(CONCATENATE(AD$2,"F"),#REF!,ROW($G735)-1,0),0) +
IFERROR( HLOOKUP(CONCATENATE(AD$2,"F_FF"),#REF!,ROW($G735)-1,0),0) +
IFERROR( HLOOKUP(CONCATENATE(AD$2,"M"),#REF!,ROW($G735)-1,0),0) +
IFERROR( HLOOKUP(CONCATENATE(AD$2,"M_FF"),#REF!,ROW($G735)-1,0),0)
+25)</f>
        <v/>
      </c>
      <c r="AE735" s="62" t="str">
        <f ca="1" xml:space="preserve"> IF(AND(
IFERROR( COUNTIF(  INDIRECT(CONCATENATE("[CampeonatosGallegos_2017.xlsx]",AE$2,"M","!$S:$S")),  $G735), 0)=0,
IFERROR( COUNTIF(  INDIRECT(CONCATENATE("[CampeonatosGallegos_2017.xlsx]",AE$2,"M","!$V:$V")),  $G735), 0)=0,
IFERROR( COUNTIF(  INDIRECT(CONCATENATE("[CampeonatosGallegos_2017.xlsx]",AE$2,"F","!$S:$S")),  $G735), 0)=0,
IFERROR( COUNTIF(  INDIRECT(CONCATENATE("[CampeonatosGallegos_2017.xlsx]",AE$2,"F","!$V:$V")),  $G735), 0)=0
), "",
IFERROR( HLOOKUP(CONCATENATE(AE$2,"F"),#REF!,ROW($G735)-1,0),0) +
IFERROR( HLOOKUP(CONCATENATE(AE$2,"F_FF"),#REF!,ROW($G735)-1,0),0) +
IFERROR( HLOOKUP(CONCATENATE(AE$2,"M"),#REF!,ROW($G735)-1,0),0) +
IFERROR( HLOOKUP(CONCATENATE(AE$2,"M_FF"),#REF!,ROW($G735)-1,0),0)
+25)</f>
        <v/>
      </c>
      <c r="AF735" s="67" t="str">
        <f ca="1" xml:space="preserve"> IF(AND(
IFERROR( COUNTIF(  INDIRECT(CONCATENATE("[CampeonatosGallegos_2017.xlsx]",AF$2,"M","!$S:$S")),  $G735), 0)=0,
IFERROR( COUNTIF(  INDIRECT(CONCATENATE("[CampeonatosGallegos_2017.xlsx]",AF$2,"M","!$V:$V")),  $G735), 0)=0,
IFERROR( COUNTIF(  INDIRECT(CONCATENATE("[CampeonatosGallegos_2017.xlsx]",AF$2,"F","!$S:$S")),  $G735), 0)=0,
IFERROR( COUNTIF(  INDIRECT(CONCATENATE("[CampeonatosGallegos_2017.xlsx]",AF$2,"F","!$V:$V")),  $G735), 0)=0
), "",
IFERROR( HLOOKUP(CONCATENATE(AF$2,"F"),#REF!,ROW($G735)-1,0),0) +
IFERROR( HLOOKUP(CONCATENATE(AF$2,"F_FF"),#REF!,ROW($G735)-1,0),0) +
IFERROR( HLOOKUP(CONCATENATE(AF$2,"M"),#REF!,ROW($G735)-1,0),0) +
IFERROR( HLOOKUP(CONCATENATE(AF$2,"M_FF"),#REF!,ROW($G735)-1,0),0)
+25)</f>
        <v/>
      </c>
      <c r="AG735" s="62" t="str">
        <f ca="1" xml:space="preserve"> IF(AND(
IFERROR( COUNTIF(  INDIRECT(CONCATENATE("[CampeonatosGallegos_2017.xlsx]",AG$2,"M","!$S:$S")),  $G735), 0)=0,
IFERROR( COUNTIF(  INDIRECT(CONCATENATE("[CampeonatosGallegos_2017.xlsx]",AG$2,"M","!$V:$V")),  $G735), 0)=0,
IFERROR( COUNTIF(  INDIRECT(CONCATENATE("[CampeonatosGallegos_2017.xlsx]",AG$2,"F","!$S:$S")),  $G735), 0)=0,
IFERROR( COUNTIF(  INDIRECT(CONCATENATE("[CampeonatosGallegos_2017.xlsx]",AG$2,"F","!$V:$V")),  $G735), 0)=0
), "",
IFERROR( HLOOKUP(CONCATENATE(AG$2,"F"),#REF!,ROW($G735)-1,0),0) +
IFERROR( HLOOKUP(CONCATENATE(AG$2,"F_FF"),#REF!,ROW($G735)-1,0),0) +
IFERROR( HLOOKUP(CONCATENATE(AG$2,"M"),#REF!,ROW($G735)-1,0),0) +
IFERROR( HLOOKUP(CONCATENATE(AG$2,"M_FF"),#REF!,ROW($G735)-1,0),0)
+25)</f>
        <v/>
      </c>
      <c r="AH735" s="62" t="str">
        <f ca="1" xml:space="preserve"> IF(AND(
IFERROR( COUNTIF(  INDIRECT(CONCATENATE("[CampeonatosGallegos_2017.xlsx]",AH$2,"M","!$S:$S")),  $G735), 0)=0,
IFERROR( COUNTIF(  INDIRECT(CONCATENATE("[CampeonatosGallegos_2017.xlsx]",AH$2,"M","!$V:$V")),  $G735), 0)=0,
IFERROR( COUNTIF(  INDIRECT(CONCATENATE("[CampeonatosGallegos_2017.xlsx]",AH$2,"F","!$S:$S")),  $G735), 0)=0,
IFERROR( COUNTIF(  INDIRECT(CONCATENATE("[CampeonatosGallegos_2017.xlsx]",AH$2,"F","!$V:$V")),  $G735), 0)=0
), "",
IFERROR( HLOOKUP(CONCATENATE(AH$2,"F"),#REF!,ROW($G735)-1,0),0) +
IFERROR( HLOOKUP(CONCATENATE(AH$2,"F_FF"),#REF!,ROW($G735)-1,0),0) +
IFERROR( HLOOKUP(CONCATENATE(AH$2,"M"),#REF!,ROW($G735)-1,0),0) +
IFERROR( HLOOKUP(CONCATENATE(AH$2,"M_FF"),#REF!,ROW($G735)-1,0),0)
+25)</f>
        <v/>
      </c>
      <c r="AI735" s="62" t="str">
        <f ca="1" xml:space="preserve"> IF(AND(
IFERROR( COUNTIF(  INDIRECT(CONCATENATE("[CampeonatosGallegos_2017.xlsx]",AI$2,"M","!$S:$S")),  $G735), 0)=0,
IFERROR( COUNTIF(  INDIRECT(CONCATENATE("[CampeonatosGallegos_2017.xlsx]",AI$2,"M","!$V:$V")),  $G735), 0)=0,
IFERROR( COUNTIF(  INDIRECT(CONCATENATE("[CampeonatosGallegos_2017.xlsx]",AI$2,"F","!$S:$S")),  $G735), 0)=0,
IFERROR( COUNTIF(  INDIRECT(CONCATENATE("[CampeonatosGallegos_2017.xlsx]",AI$2,"F","!$V:$V")),  $G735), 0)=0
), "",
IFERROR( HLOOKUP(CONCATENATE(AI$2,"F"),#REF!,ROW($G735)-1,0),0) +
IFERROR( HLOOKUP(CONCATENATE(AI$2,"F_FF"),#REF!,ROW($G735)-1,0),0) +
IFERROR( HLOOKUP(CONCATENATE(AI$2,"M"),#REF!,ROW($G735)-1,0),0) +
IFERROR( HLOOKUP(CONCATENATE(AI$2,"M_FF"),#REF!,ROW($G735)-1,0),0)
+25)</f>
        <v/>
      </c>
      <c r="AJ735" s="62" t="str">
        <f ca="1" xml:space="preserve"> IF(AND(
IFERROR( COUNTIF(  INDIRECT(CONCATENATE("[CampeonatosGallegos_2017.xlsx]",AJ$2,"M","!$S:$S")),  $G735), 0)=0,
IFERROR( COUNTIF(  INDIRECT(CONCATENATE("[CampeonatosGallegos_2017.xlsx]",AJ$2,"M","!$V:$V")),  $G735), 0)=0,
IFERROR( COUNTIF(  INDIRECT(CONCATENATE("[CampeonatosGallegos_2017.xlsx]",AJ$2,"F","!$S:$S")),  $G735), 0)=0,
IFERROR( COUNTIF(  INDIRECT(CONCATENATE("[CampeonatosGallegos_2017.xlsx]",AJ$2,"F","!$V:$V")),  $G735), 0)=0
), "",
IFERROR( HLOOKUP(CONCATENATE(AJ$2,"F"),#REF!,ROW($G735)-1,0),0) +
IFERROR( HLOOKUP(CONCATENATE(AJ$2,"F_FF"),#REF!,ROW($G735)-1,0),0) +
IFERROR( HLOOKUP(CONCATENATE(AJ$2,"M"),#REF!,ROW($G735)-1,0),0) +
IFERROR( HLOOKUP(CONCATENATE(AJ$2,"M_FF"),#REF!,ROW($G735)-1,0),0)
+25)</f>
        <v/>
      </c>
      <c r="AK735" s="62" t="str">
        <f ca="1" xml:space="preserve"> IF(AND(
IFERROR( COUNTIF(  INDIRECT(CONCATENATE("[CampeonatosGallegos_2017.xlsx]",AK$2,"M","!$S:$S")),  $G735), 0)=0,
IFERROR( COUNTIF(  INDIRECT(CONCATENATE("[CampeonatosGallegos_2017.xlsx]",AK$2,"M","!$V:$V")),  $G735), 0)=0,
IFERROR( COUNTIF(  INDIRECT(CONCATENATE("[CampeonatosGallegos_2017.xlsx]",AK$2,"F","!$S:$S")),  $G735), 0)=0,
IFERROR( COUNTIF(  INDIRECT(CONCATENATE("[CampeonatosGallegos_2017.xlsx]",AK$2,"F","!$V:$V")),  $G735), 0)=0
), "",
IFERROR( HLOOKUP(CONCATENATE(AK$2,"F"),#REF!,ROW($G735)-1,0),0) +
IFERROR( HLOOKUP(CONCATENATE(AK$2,"F_FF"),#REF!,ROW($G735)-1,0),0) +
IFERROR( HLOOKUP(CONCATENATE(AK$2,"M"),#REF!,ROW($G735)-1,0),0) +
IFERROR( HLOOKUP(CONCATENATE(AK$2,"M_FF"),#REF!,ROW($G735)-1,0),0)
+25)</f>
        <v/>
      </c>
      <c r="AL735" s="62" t="str">
        <f ca="1" xml:space="preserve"> IF(AND(
IFERROR( COUNTIF(  INDIRECT(CONCATENATE("[CampeonatosGallegos_2017.xlsx]",AL$2,"M","!$S:$S")),  $G735), 0)=0,
IFERROR( COUNTIF(  INDIRECT(CONCATENATE("[CampeonatosGallegos_2017.xlsx]",AL$2,"M","!$V:$V")),  $G735), 0)=0,
IFERROR( COUNTIF(  INDIRECT(CONCATENATE("[CampeonatosGallegos_2017.xlsx]",AL$2,"F","!$S:$S")),  $G735), 0)=0,
IFERROR( COUNTIF(  INDIRECT(CONCATENATE("[CampeonatosGallegos_2017.xlsx]",AL$2,"F","!$V:$V")),  $G735), 0)=0
), "",
IFERROR( HLOOKUP(CONCATENATE(AL$2,"F"),#REF!,ROW($G735)-1,0),0) +
IFERROR( HLOOKUP(CONCATENATE(AL$2,"F_FF"),#REF!,ROW($G735)-1,0),0) +
IFERROR( HLOOKUP(CONCATENATE(AL$2,"M"),#REF!,ROW($G735)-1,0),0) +
IFERROR( HLOOKUP(CONCATENATE(AL$2,"M_FF"),#REF!,ROW($G735)-1,0),0)
+25)</f>
        <v/>
      </c>
      <c r="AM735" s="62" t="str">
        <f ca="1" xml:space="preserve"> IF(AND(
IFERROR( COUNTIF(  INDIRECT(CONCATENATE("[CampeonatosGallegos_2017.xlsx]",AM$2,"M","!$S:$S")),  $G735), 0)=0,
IFERROR( COUNTIF(  INDIRECT(CONCATENATE("[CampeonatosGallegos_2017.xlsx]",AM$2,"M","!$V:$V")),  $G735), 0)=0,
IFERROR( COUNTIF(  INDIRECT(CONCATENATE("[CampeonatosGallegos_2017.xlsx]",AM$2,"F","!$S:$S")),  $G735), 0)=0,
IFERROR( COUNTIF(  INDIRECT(CONCATENATE("[CampeonatosGallegos_2017.xlsx]",AM$2,"F","!$V:$V")),  $G735), 0)=0
), "",
IFERROR( HLOOKUP(CONCATENATE(AM$2,"F"),#REF!,ROW($G735)-1,0),0) +
IFERROR( HLOOKUP(CONCATENATE(AM$2,"F_FF"),#REF!,ROW($G735)-1,0),0) +
IFERROR( HLOOKUP(CONCATENATE(AM$2,"M"),#REF!,ROW($G735)-1,0),0) +
IFERROR( HLOOKUP(CONCATENATE(AM$2,"M_FF"),#REF!,ROW($G735)-1,0),0)
+25)</f>
        <v/>
      </c>
      <c r="AN735" s="62" t="str">
        <f ca="1" xml:space="preserve"> IF(AND(
IFERROR( COUNTIF(  INDIRECT(CONCATENATE("[CampeonatosGallegos_2017.xlsx]",AN$2,"M","!$S:$S")),  $G735), 0)=0,
IFERROR( COUNTIF(  INDIRECT(CONCATENATE("[CampeonatosGallegos_2017.xlsx]",AN$2,"M","!$V:$V")),  $G735), 0)=0,
IFERROR( COUNTIF(  INDIRECT(CONCATENATE("[CampeonatosGallegos_2017.xlsx]",AN$2,"F","!$S:$S")),  $G735), 0)=0,
IFERROR( COUNTIF(  INDIRECT(CONCATENATE("[CampeonatosGallegos_2017.xlsx]",AN$2,"F","!$V:$V")),  $G735), 0)=0
), "",
IFERROR( HLOOKUP(CONCATENATE(AN$2,"F"),#REF!,ROW($G735)-1,0),0) +
IFERROR( HLOOKUP(CONCATENATE(AN$2,"F_FF"),#REF!,ROW($G735)-1,0),0) +
IFERROR( HLOOKUP(CONCATENATE(AN$2,"M"),#REF!,ROW($G735)-1,0),0) +
IFERROR( HLOOKUP(CONCATENATE(AN$2,"M_FF"),#REF!,ROW($G735)-1,0),0)
+25)</f>
        <v/>
      </c>
      <c r="AO735" s="63" t="str">
        <f ca="1" xml:space="preserve"> IF(AND(
IFERROR( COUNTIF(  INDIRECT(CONCATENATE("[CampeonatosGallegos_2017.xlsx]",AO$2,"M","!$S:$S")),  $G735), 0)=0,
IFERROR( COUNTIF(  INDIRECT(CONCATENATE("[CampeonatosGallegos_2017.xlsx]",AO$2,"M","!$V:$V")),  $G735), 0)=0,
IFERROR( COUNTIF(  INDIRECT(CONCATENATE("[CampeonatosGallegos_2017.xlsx]",AO$2,"F","!$S:$S")),  $G735), 0)=0,
IFERROR( COUNTIF(  INDIRECT(CONCATENATE("[CampeonatosGallegos_2017.xlsx]",AO$2,"F","!$V:$V")),  $G735), 0)=0
), "",
IFERROR( HLOOKUP(CONCATENATE(AO$2,"F"),#REF!,ROW($G735)-1,0),0) +
IFERROR( HLOOKUP(CONCATENATE(AO$2,"F_FF"),#REF!,ROW($G735)-1,0),0) +
IFERROR( HLOOKUP(CONCATENATE(AO$2,"M"),#REF!,ROW($G735)-1,0),0) +
IFERROR( HLOOKUP(CONCATENATE(AO$2,"M_FF"),#REF!,ROW($G735)-1,0),0)
+25)</f>
        <v/>
      </c>
    </row>
    <row r="736" spans="1:41">
      <c r="A736" s="48">
        <f t="shared" si="77"/>
        <v>734</v>
      </c>
      <c r="B736" s="49">
        <v>762</v>
      </c>
      <c r="C736" s="50">
        <f t="shared" si="78"/>
        <v>28</v>
      </c>
      <c r="D736" s="49">
        <f>COUNTIF($L$3:$L736,$L736)</f>
        <v>9</v>
      </c>
      <c r="E736" s="51">
        <v>11</v>
      </c>
      <c r="F736" s="50">
        <f t="shared" si="79"/>
        <v>2</v>
      </c>
      <c r="G736" s="52">
        <v>50222</v>
      </c>
      <c r="H736" s="53" t="s">
        <v>785</v>
      </c>
      <c r="I736" s="53" t="s">
        <v>1119</v>
      </c>
      <c r="J736" s="53" t="s">
        <v>1107</v>
      </c>
      <c r="K736" s="54">
        <v>2008</v>
      </c>
      <c r="L736" s="64" t="s">
        <v>218</v>
      </c>
      <c r="M736" s="55" t="s">
        <v>52</v>
      </c>
      <c r="N736" s="56">
        <v>2</v>
      </c>
      <c r="O736" s="57">
        <v>129</v>
      </c>
      <c r="P736" s="57" t="str">
        <f>IFERROR( VLOOKUP($G736,Liga16_1!$B:$Q,16,0), "")</f>
        <v/>
      </c>
      <c r="Q736" s="58">
        <f t="shared" si="80"/>
        <v>193</v>
      </c>
      <c r="R736" s="59">
        <f>AVERAGE(O736:P736)</f>
        <v>129</v>
      </c>
      <c r="S736" s="60" t="s">
        <v>216</v>
      </c>
      <c r="T736" s="61">
        <v>-10</v>
      </c>
      <c r="U736" s="61" t="s">
        <v>216</v>
      </c>
      <c r="V736" s="61" t="s">
        <v>216</v>
      </c>
      <c r="W736" s="61">
        <v>-52</v>
      </c>
      <c r="X736" s="61" t="s">
        <v>216</v>
      </c>
      <c r="Y736" s="61" t="s">
        <v>216</v>
      </c>
      <c r="Z736" s="61" t="s">
        <v>216</v>
      </c>
      <c r="AA736" s="61">
        <v>16</v>
      </c>
      <c r="AB736" s="62">
        <v>34</v>
      </c>
      <c r="AC736" s="63"/>
      <c r="AD736" s="62">
        <v>-13</v>
      </c>
      <c r="AE736" s="62">
        <v>43</v>
      </c>
      <c r="AF736" s="67" t="s">
        <v>216</v>
      </c>
      <c r="AG736" s="62" t="s">
        <v>216</v>
      </c>
      <c r="AH736" s="62" t="s">
        <v>216</v>
      </c>
      <c r="AI736" s="62" t="s">
        <v>216</v>
      </c>
      <c r="AJ736" s="62" t="s">
        <v>216</v>
      </c>
      <c r="AK736" s="62" t="s">
        <v>216</v>
      </c>
      <c r="AL736" s="62" t="s">
        <v>216</v>
      </c>
      <c r="AM736" s="62" t="s">
        <v>216</v>
      </c>
      <c r="AN736" s="62" t="s">
        <v>216</v>
      </c>
      <c r="AO736" s="63" t="s">
        <v>216</v>
      </c>
    </row>
    <row r="737" spans="1:41">
      <c r="A737" s="48">
        <f t="shared" si="77"/>
        <v>735</v>
      </c>
      <c r="B737" s="49">
        <v>740</v>
      </c>
      <c r="C737" s="50">
        <f t="shared" si="78"/>
        <v>5</v>
      </c>
      <c r="D737" s="49">
        <f>COUNTIF($L$3:$L737,$L737)</f>
        <v>47</v>
      </c>
      <c r="E737" s="51">
        <v>49</v>
      </c>
      <c r="F737" s="50">
        <f t="shared" si="79"/>
        <v>2</v>
      </c>
      <c r="G737" s="52">
        <v>50621</v>
      </c>
      <c r="H737" s="53" t="s">
        <v>1328</v>
      </c>
      <c r="I737" s="53" t="s">
        <v>1172</v>
      </c>
      <c r="J737" s="53" t="s">
        <v>1107</v>
      </c>
      <c r="K737" s="54">
        <v>2004</v>
      </c>
      <c r="L737" s="64" t="s">
        <v>222</v>
      </c>
      <c r="M737" s="55" t="s">
        <v>52</v>
      </c>
      <c r="N737" s="56">
        <v>2</v>
      </c>
      <c r="O737" s="57">
        <v>192</v>
      </c>
      <c r="P737" s="57" t="str">
        <f>IFERROR( VLOOKUP($G737,Liga16_1!$B:$Q,16,0), "")</f>
        <v/>
      </c>
      <c r="Q737" s="58">
        <f t="shared" si="80"/>
        <v>192</v>
      </c>
      <c r="R737" s="59">
        <f>AVERAGE(O737:P737)</f>
        <v>192</v>
      </c>
      <c r="S737" s="60" t="s">
        <v>216</v>
      </c>
      <c r="T737" s="61" t="s">
        <v>216</v>
      </c>
      <c r="U737" s="61" t="s">
        <v>216</v>
      </c>
      <c r="V737" s="61" t="s">
        <v>216</v>
      </c>
      <c r="W737" s="61" t="s">
        <v>216</v>
      </c>
      <c r="X737" s="61"/>
      <c r="Y737" s="61"/>
      <c r="Z737" s="61"/>
      <c r="AA737" s="61">
        <v>-8</v>
      </c>
      <c r="AB737" s="62" t="s">
        <v>216</v>
      </c>
      <c r="AC737" s="63"/>
      <c r="AD737" s="62" t="s">
        <v>216</v>
      </c>
      <c r="AE737" s="62" t="s">
        <v>216</v>
      </c>
      <c r="AF737" s="67" t="s">
        <v>216</v>
      </c>
      <c r="AG737" s="62" t="s">
        <v>216</v>
      </c>
      <c r="AH737" s="62" t="s">
        <v>216</v>
      </c>
      <c r="AI737" s="62" t="s">
        <v>216</v>
      </c>
      <c r="AJ737" s="62" t="s">
        <v>216</v>
      </c>
      <c r="AK737" s="62" t="s">
        <v>216</v>
      </c>
      <c r="AL737" s="62" t="s">
        <v>216</v>
      </c>
      <c r="AM737" s="62" t="s">
        <v>216</v>
      </c>
      <c r="AN737" s="62" t="s">
        <v>216</v>
      </c>
      <c r="AO737" s="63" t="s">
        <v>216</v>
      </c>
    </row>
    <row r="738" spans="1:41">
      <c r="A738" s="48">
        <f t="shared" si="77"/>
        <v>736</v>
      </c>
      <c r="B738" s="49">
        <v>741</v>
      </c>
      <c r="C738" s="50">
        <f t="shared" si="78"/>
        <v>5</v>
      </c>
      <c r="D738" s="49">
        <f>COUNTIF($L$3:$L738,$L738)</f>
        <v>12</v>
      </c>
      <c r="E738" s="51">
        <v>13</v>
      </c>
      <c r="F738" s="50">
        <f t="shared" si="79"/>
        <v>1</v>
      </c>
      <c r="G738" s="52">
        <v>50302</v>
      </c>
      <c r="H738" s="53" t="s">
        <v>733</v>
      </c>
      <c r="I738" s="53" t="s">
        <v>1119</v>
      </c>
      <c r="J738" s="53" t="s">
        <v>1107</v>
      </c>
      <c r="K738" s="54">
        <v>2004</v>
      </c>
      <c r="L738" s="64" t="s">
        <v>221</v>
      </c>
      <c r="M738" s="55" t="s">
        <v>55</v>
      </c>
      <c r="N738" s="56">
        <v>2</v>
      </c>
      <c r="O738" s="57">
        <v>191</v>
      </c>
      <c r="P738" s="57" t="str">
        <f>IFERROR( VLOOKUP($G738,Liga16_1!$B:$Q,16,0), "")</f>
        <v/>
      </c>
      <c r="Q738" s="58">
        <f t="shared" si="80"/>
        <v>191</v>
      </c>
      <c r="R738" s="59">
        <f>AVERAGE(O738:P738)</f>
        <v>191</v>
      </c>
      <c r="S738" s="60" t="s">
        <v>216</v>
      </c>
      <c r="T738" s="61">
        <v>20</v>
      </c>
      <c r="U738" s="61" t="s">
        <v>216</v>
      </c>
      <c r="V738" s="61" t="s">
        <v>216</v>
      </c>
      <c r="W738" s="61">
        <v>-16</v>
      </c>
      <c r="X738" s="61" t="s">
        <v>216</v>
      </c>
      <c r="Y738" s="61" t="s">
        <v>216</v>
      </c>
      <c r="Z738" s="61" t="s">
        <v>216</v>
      </c>
      <c r="AA738" s="61" t="s">
        <v>216</v>
      </c>
      <c r="AB738" s="62" t="s">
        <v>216</v>
      </c>
      <c r="AC738" s="63"/>
      <c r="AD738" s="62" t="s">
        <v>216</v>
      </c>
      <c r="AE738" s="62" t="s">
        <v>216</v>
      </c>
      <c r="AF738" s="67" t="s">
        <v>216</v>
      </c>
      <c r="AG738" s="62" t="s">
        <v>216</v>
      </c>
      <c r="AH738" s="62" t="s">
        <v>216</v>
      </c>
      <c r="AI738" s="62" t="s">
        <v>216</v>
      </c>
      <c r="AJ738" s="62" t="s">
        <v>216</v>
      </c>
      <c r="AK738" s="62" t="s">
        <v>216</v>
      </c>
      <c r="AL738" s="62" t="s">
        <v>216</v>
      </c>
      <c r="AM738" s="62" t="s">
        <v>216</v>
      </c>
      <c r="AN738" s="62" t="s">
        <v>216</v>
      </c>
      <c r="AO738" s="63" t="s">
        <v>216</v>
      </c>
    </row>
    <row r="739" spans="1:41">
      <c r="A739" s="48">
        <f t="shared" si="77"/>
        <v>737</v>
      </c>
      <c r="B739" s="49">
        <v>725</v>
      </c>
      <c r="C739" s="50">
        <f t="shared" si="78"/>
        <v>-12</v>
      </c>
      <c r="D739" s="49">
        <f>COUNTIF($L$3:$L739,$L739)</f>
        <v>13</v>
      </c>
      <c r="E739" s="51">
        <v>11</v>
      </c>
      <c r="F739" s="50">
        <f t="shared" si="79"/>
        <v>-2</v>
      </c>
      <c r="G739" s="52">
        <v>23964</v>
      </c>
      <c r="H739" s="53" t="s">
        <v>1329</v>
      </c>
      <c r="I739" s="53" t="s">
        <v>1153</v>
      </c>
      <c r="J739" s="53" t="s">
        <v>1107</v>
      </c>
      <c r="K739" s="54">
        <v>2004</v>
      </c>
      <c r="L739" s="64" t="s">
        <v>221</v>
      </c>
      <c r="M739" s="55" t="s">
        <v>55</v>
      </c>
      <c r="N739" s="56">
        <v>2</v>
      </c>
      <c r="O739" s="57"/>
      <c r="P739" s="57" t="str">
        <f>IFERROR( VLOOKUP($G739,Liga16_1!$B:$Q,16,0), "")</f>
        <v/>
      </c>
      <c r="Q739" s="58">
        <f t="shared" ca="1" si="80"/>
        <v>190</v>
      </c>
      <c r="R739" s="59">
        <v>200</v>
      </c>
      <c r="S739" s="60" t="s">
        <v>216</v>
      </c>
      <c r="T739" s="61" t="s">
        <v>216</v>
      </c>
      <c r="U739" s="61" t="s">
        <v>216</v>
      </c>
      <c r="V739" s="61" t="s">
        <v>216</v>
      </c>
      <c r="W739" s="61" t="s">
        <v>216</v>
      </c>
      <c r="X739" s="61"/>
      <c r="Y739" s="61"/>
      <c r="Z739" s="61"/>
      <c r="AA739" s="61"/>
      <c r="AB739" s="62">
        <v>-10</v>
      </c>
      <c r="AC739" s="63"/>
      <c r="AD739" s="62" t="str">
        <f ca="1" xml:space="preserve"> IF(AND(
IFERROR( COUNTIF(  INDIRECT(CONCATENATE("[CampeonatosGallegos_2017.xlsx]",AD$2,"M","!$S:$S")),  $G739), 0)=0,
IFERROR( COUNTIF(  INDIRECT(CONCATENATE("[CampeonatosGallegos_2017.xlsx]",AD$2,"M","!$V:$V")),  $G739), 0)=0,
IFERROR( COUNTIF(  INDIRECT(CONCATENATE("[CampeonatosGallegos_2017.xlsx]",AD$2,"F","!$S:$S")),  $G739), 0)=0,
IFERROR( COUNTIF(  INDIRECT(CONCATENATE("[CampeonatosGallegos_2017.xlsx]",AD$2,"F","!$V:$V")),  $G739), 0)=0
), "",
IFERROR( HLOOKUP(CONCATENATE(AD$2,"F"),#REF!,ROW($G739)-1,0),0) +
IFERROR( HLOOKUP(CONCATENATE(AD$2,"F_FF"),#REF!,ROW($G739)-1,0),0) +
IFERROR( HLOOKUP(CONCATENATE(AD$2,"M"),#REF!,ROW($G739)-1,0),0) +
IFERROR( HLOOKUP(CONCATENATE(AD$2,"M_FF"),#REF!,ROW($G739)-1,0),0)
+25)</f>
        <v/>
      </c>
      <c r="AE739" s="62" t="str">
        <f ca="1" xml:space="preserve"> IF(AND(
IFERROR( COUNTIF(  INDIRECT(CONCATENATE("[CampeonatosGallegos_2017.xlsx]",AE$2,"M","!$S:$S")),  $G739), 0)=0,
IFERROR( COUNTIF(  INDIRECT(CONCATENATE("[CampeonatosGallegos_2017.xlsx]",AE$2,"M","!$V:$V")),  $G739), 0)=0,
IFERROR( COUNTIF(  INDIRECT(CONCATENATE("[CampeonatosGallegos_2017.xlsx]",AE$2,"F","!$S:$S")),  $G739), 0)=0,
IFERROR( COUNTIF(  INDIRECT(CONCATENATE("[CampeonatosGallegos_2017.xlsx]",AE$2,"F","!$V:$V")),  $G739), 0)=0
), "",
IFERROR( HLOOKUP(CONCATENATE(AE$2,"F"),#REF!,ROW($G739)-1,0),0) +
IFERROR( HLOOKUP(CONCATENATE(AE$2,"F_FF"),#REF!,ROW($G739)-1,0),0) +
IFERROR( HLOOKUP(CONCATENATE(AE$2,"M"),#REF!,ROW($G739)-1,0),0) +
IFERROR( HLOOKUP(CONCATENATE(AE$2,"M_FF"),#REF!,ROW($G739)-1,0),0)
+25)</f>
        <v/>
      </c>
      <c r="AF739" s="67" t="str">
        <f ca="1" xml:space="preserve"> IF(AND(
IFERROR( COUNTIF(  INDIRECT(CONCATENATE("[CampeonatosGallegos_2017.xlsx]",AF$2,"M","!$S:$S")),  $G739), 0)=0,
IFERROR( COUNTIF(  INDIRECT(CONCATENATE("[CampeonatosGallegos_2017.xlsx]",AF$2,"M","!$V:$V")),  $G739), 0)=0,
IFERROR( COUNTIF(  INDIRECT(CONCATENATE("[CampeonatosGallegos_2017.xlsx]",AF$2,"F","!$S:$S")),  $G739), 0)=0,
IFERROR( COUNTIF(  INDIRECT(CONCATENATE("[CampeonatosGallegos_2017.xlsx]",AF$2,"F","!$V:$V")),  $G739), 0)=0
), "",
IFERROR( HLOOKUP(CONCATENATE(AF$2,"F"),#REF!,ROW($G739)-1,0),0) +
IFERROR( HLOOKUP(CONCATENATE(AF$2,"F_FF"),#REF!,ROW($G739)-1,0),0) +
IFERROR( HLOOKUP(CONCATENATE(AF$2,"M"),#REF!,ROW($G739)-1,0),0) +
IFERROR( HLOOKUP(CONCATENATE(AF$2,"M_FF"),#REF!,ROW($G739)-1,0),0)
+25)</f>
        <v/>
      </c>
      <c r="AG739" s="62" t="str">
        <f ca="1" xml:space="preserve"> IF(AND(
IFERROR( COUNTIF(  INDIRECT(CONCATENATE("[CampeonatosGallegos_2017.xlsx]",AG$2,"M","!$S:$S")),  $G739), 0)=0,
IFERROR( COUNTIF(  INDIRECT(CONCATENATE("[CampeonatosGallegos_2017.xlsx]",AG$2,"M","!$V:$V")),  $G739), 0)=0,
IFERROR( COUNTIF(  INDIRECT(CONCATENATE("[CampeonatosGallegos_2017.xlsx]",AG$2,"F","!$S:$S")),  $G739), 0)=0,
IFERROR( COUNTIF(  INDIRECT(CONCATENATE("[CampeonatosGallegos_2017.xlsx]",AG$2,"F","!$V:$V")),  $G739), 0)=0
), "",
IFERROR( HLOOKUP(CONCATENATE(AG$2,"F"),#REF!,ROW($G739)-1,0),0) +
IFERROR( HLOOKUP(CONCATENATE(AG$2,"F_FF"),#REF!,ROW($G739)-1,0),0) +
IFERROR( HLOOKUP(CONCATENATE(AG$2,"M"),#REF!,ROW($G739)-1,0),0) +
IFERROR( HLOOKUP(CONCATENATE(AG$2,"M_FF"),#REF!,ROW($G739)-1,0),0)
+25)</f>
        <v/>
      </c>
      <c r="AH739" s="62" t="str">
        <f ca="1" xml:space="preserve"> IF(AND(
IFERROR( COUNTIF(  INDIRECT(CONCATENATE("[CampeonatosGallegos_2017.xlsx]",AH$2,"M","!$S:$S")),  $G739), 0)=0,
IFERROR( COUNTIF(  INDIRECT(CONCATENATE("[CampeonatosGallegos_2017.xlsx]",AH$2,"M","!$V:$V")),  $G739), 0)=0,
IFERROR( COUNTIF(  INDIRECT(CONCATENATE("[CampeonatosGallegos_2017.xlsx]",AH$2,"F","!$S:$S")),  $G739), 0)=0,
IFERROR( COUNTIF(  INDIRECT(CONCATENATE("[CampeonatosGallegos_2017.xlsx]",AH$2,"F","!$V:$V")),  $G739), 0)=0
), "",
IFERROR( HLOOKUP(CONCATENATE(AH$2,"F"),#REF!,ROW($G739)-1,0),0) +
IFERROR( HLOOKUP(CONCATENATE(AH$2,"F_FF"),#REF!,ROW($G739)-1,0),0) +
IFERROR( HLOOKUP(CONCATENATE(AH$2,"M"),#REF!,ROW($G739)-1,0),0) +
IFERROR( HLOOKUP(CONCATENATE(AH$2,"M_FF"),#REF!,ROW($G739)-1,0),0)
+25)</f>
        <v/>
      </c>
      <c r="AI739" s="62" t="str">
        <f ca="1" xml:space="preserve"> IF(AND(
IFERROR( COUNTIF(  INDIRECT(CONCATENATE("[CampeonatosGallegos_2017.xlsx]",AI$2,"M","!$S:$S")),  $G739), 0)=0,
IFERROR( COUNTIF(  INDIRECT(CONCATENATE("[CampeonatosGallegos_2017.xlsx]",AI$2,"M","!$V:$V")),  $G739), 0)=0,
IFERROR( COUNTIF(  INDIRECT(CONCATENATE("[CampeonatosGallegos_2017.xlsx]",AI$2,"F","!$S:$S")),  $G739), 0)=0,
IFERROR( COUNTIF(  INDIRECT(CONCATENATE("[CampeonatosGallegos_2017.xlsx]",AI$2,"F","!$V:$V")),  $G739), 0)=0
), "",
IFERROR( HLOOKUP(CONCATENATE(AI$2,"F"),#REF!,ROW($G739)-1,0),0) +
IFERROR( HLOOKUP(CONCATENATE(AI$2,"F_FF"),#REF!,ROW($G739)-1,0),0) +
IFERROR( HLOOKUP(CONCATENATE(AI$2,"M"),#REF!,ROW($G739)-1,0),0) +
IFERROR( HLOOKUP(CONCATENATE(AI$2,"M_FF"),#REF!,ROW($G739)-1,0),0)
+25)</f>
        <v/>
      </c>
      <c r="AJ739" s="62" t="str">
        <f ca="1" xml:space="preserve"> IF(AND(
IFERROR( COUNTIF(  INDIRECT(CONCATENATE("[CampeonatosGallegos_2017.xlsx]",AJ$2,"M","!$S:$S")),  $G739), 0)=0,
IFERROR( COUNTIF(  INDIRECT(CONCATENATE("[CampeonatosGallegos_2017.xlsx]",AJ$2,"M","!$V:$V")),  $G739), 0)=0,
IFERROR( COUNTIF(  INDIRECT(CONCATENATE("[CampeonatosGallegos_2017.xlsx]",AJ$2,"F","!$S:$S")),  $G739), 0)=0,
IFERROR( COUNTIF(  INDIRECT(CONCATENATE("[CampeonatosGallegos_2017.xlsx]",AJ$2,"F","!$V:$V")),  $G739), 0)=0
), "",
IFERROR( HLOOKUP(CONCATENATE(AJ$2,"F"),#REF!,ROW($G739)-1,0),0) +
IFERROR( HLOOKUP(CONCATENATE(AJ$2,"F_FF"),#REF!,ROW($G739)-1,0),0) +
IFERROR( HLOOKUP(CONCATENATE(AJ$2,"M"),#REF!,ROW($G739)-1,0),0) +
IFERROR( HLOOKUP(CONCATENATE(AJ$2,"M_FF"),#REF!,ROW($G739)-1,0),0)
+25)</f>
        <v/>
      </c>
      <c r="AK739" s="62" t="str">
        <f ca="1" xml:space="preserve"> IF(AND(
IFERROR( COUNTIF(  INDIRECT(CONCATENATE("[CampeonatosGallegos_2017.xlsx]",AK$2,"M","!$S:$S")),  $G739), 0)=0,
IFERROR( COUNTIF(  INDIRECT(CONCATENATE("[CampeonatosGallegos_2017.xlsx]",AK$2,"M","!$V:$V")),  $G739), 0)=0,
IFERROR( COUNTIF(  INDIRECT(CONCATENATE("[CampeonatosGallegos_2017.xlsx]",AK$2,"F","!$S:$S")),  $G739), 0)=0,
IFERROR( COUNTIF(  INDIRECT(CONCATENATE("[CampeonatosGallegos_2017.xlsx]",AK$2,"F","!$V:$V")),  $G739), 0)=0
), "",
IFERROR( HLOOKUP(CONCATENATE(AK$2,"F"),#REF!,ROW($G739)-1,0),0) +
IFERROR( HLOOKUP(CONCATENATE(AK$2,"F_FF"),#REF!,ROW($G739)-1,0),0) +
IFERROR( HLOOKUP(CONCATENATE(AK$2,"M"),#REF!,ROW($G739)-1,0),0) +
IFERROR( HLOOKUP(CONCATENATE(AK$2,"M_FF"),#REF!,ROW($G739)-1,0),0)
+25)</f>
        <v/>
      </c>
      <c r="AL739" s="62" t="str">
        <f ca="1" xml:space="preserve"> IF(AND(
IFERROR( COUNTIF(  INDIRECT(CONCATENATE("[CampeonatosGallegos_2017.xlsx]",AL$2,"M","!$S:$S")),  $G739), 0)=0,
IFERROR( COUNTIF(  INDIRECT(CONCATENATE("[CampeonatosGallegos_2017.xlsx]",AL$2,"M","!$V:$V")),  $G739), 0)=0,
IFERROR( COUNTIF(  INDIRECT(CONCATENATE("[CampeonatosGallegos_2017.xlsx]",AL$2,"F","!$S:$S")),  $G739), 0)=0,
IFERROR( COUNTIF(  INDIRECT(CONCATENATE("[CampeonatosGallegos_2017.xlsx]",AL$2,"F","!$V:$V")),  $G739), 0)=0
), "",
IFERROR( HLOOKUP(CONCATENATE(AL$2,"F"),#REF!,ROW($G739)-1,0),0) +
IFERROR( HLOOKUP(CONCATENATE(AL$2,"F_FF"),#REF!,ROW($G739)-1,0),0) +
IFERROR( HLOOKUP(CONCATENATE(AL$2,"M"),#REF!,ROW($G739)-1,0),0) +
IFERROR( HLOOKUP(CONCATENATE(AL$2,"M_FF"),#REF!,ROW($G739)-1,0),0)
+25)</f>
        <v/>
      </c>
      <c r="AM739" s="62" t="str">
        <f ca="1" xml:space="preserve"> IF(AND(
IFERROR( COUNTIF(  INDIRECT(CONCATENATE("[CampeonatosGallegos_2017.xlsx]",AM$2,"M","!$S:$S")),  $G739), 0)=0,
IFERROR( COUNTIF(  INDIRECT(CONCATENATE("[CampeonatosGallegos_2017.xlsx]",AM$2,"M","!$V:$V")),  $G739), 0)=0,
IFERROR( COUNTIF(  INDIRECT(CONCATENATE("[CampeonatosGallegos_2017.xlsx]",AM$2,"F","!$S:$S")),  $G739), 0)=0,
IFERROR( COUNTIF(  INDIRECT(CONCATENATE("[CampeonatosGallegos_2017.xlsx]",AM$2,"F","!$V:$V")),  $G739), 0)=0
), "",
IFERROR( HLOOKUP(CONCATENATE(AM$2,"F"),#REF!,ROW($G739)-1,0),0) +
IFERROR( HLOOKUP(CONCATENATE(AM$2,"F_FF"),#REF!,ROW($G739)-1,0),0) +
IFERROR( HLOOKUP(CONCATENATE(AM$2,"M"),#REF!,ROW($G739)-1,0),0) +
IFERROR( HLOOKUP(CONCATENATE(AM$2,"M_FF"),#REF!,ROW($G739)-1,0),0)
+25)</f>
        <v/>
      </c>
      <c r="AN739" s="62" t="str">
        <f ca="1" xml:space="preserve"> IF(AND(
IFERROR( COUNTIF(  INDIRECT(CONCATENATE("[CampeonatosGallegos_2017.xlsx]",AN$2,"M","!$S:$S")),  $G739), 0)=0,
IFERROR( COUNTIF(  INDIRECT(CONCATENATE("[CampeonatosGallegos_2017.xlsx]",AN$2,"M","!$V:$V")),  $G739), 0)=0,
IFERROR( COUNTIF(  INDIRECT(CONCATENATE("[CampeonatosGallegos_2017.xlsx]",AN$2,"F","!$S:$S")),  $G739), 0)=0,
IFERROR( COUNTIF(  INDIRECT(CONCATENATE("[CampeonatosGallegos_2017.xlsx]",AN$2,"F","!$V:$V")),  $G739), 0)=0
), "",
IFERROR( HLOOKUP(CONCATENATE(AN$2,"F"),#REF!,ROW($G739)-1,0),0) +
IFERROR( HLOOKUP(CONCATENATE(AN$2,"F_FF"),#REF!,ROW($G739)-1,0),0) +
IFERROR( HLOOKUP(CONCATENATE(AN$2,"M"),#REF!,ROW($G739)-1,0),0) +
IFERROR( HLOOKUP(CONCATENATE(AN$2,"M_FF"),#REF!,ROW($G739)-1,0),0)
+25)</f>
        <v/>
      </c>
      <c r="AO739" s="63" t="str">
        <f ca="1" xml:space="preserve"> IF(AND(
IFERROR( COUNTIF(  INDIRECT(CONCATENATE("[CampeonatosGallegos_2017.xlsx]",AO$2,"M","!$S:$S")),  $G739), 0)=0,
IFERROR( COUNTIF(  INDIRECT(CONCATENATE("[CampeonatosGallegos_2017.xlsx]",AO$2,"M","!$V:$V")),  $G739), 0)=0,
IFERROR( COUNTIF(  INDIRECT(CONCATENATE("[CampeonatosGallegos_2017.xlsx]",AO$2,"F","!$S:$S")),  $G739), 0)=0,
IFERROR( COUNTIF(  INDIRECT(CONCATENATE("[CampeonatosGallegos_2017.xlsx]",AO$2,"F","!$V:$V")),  $G739), 0)=0
), "",
IFERROR( HLOOKUP(CONCATENATE(AO$2,"F"),#REF!,ROW($G739)-1,0),0) +
IFERROR( HLOOKUP(CONCATENATE(AO$2,"F_FF"),#REF!,ROW($G739)-1,0),0) +
IFERROR( HLOOKUP(CONCATENATE(AO$2,"M"),#REF!,ROW($G739)-1,0),0) +
IFERROR( HLOOKUP(CONCATENATE(AO$2,"M_FF"),#REF!,ROW($G739)-1,0),0)
+25)</f>
        <v/>
      </c>
    </row>
    <row r="740" spans="1:41">
      <c r="A740" s="48">
        <f t="shared" si="77"/>
        <v>738</v>
      </c>
      <c r="B740" s="49">
        <v>729</v>
      </c>
      <c r="C740" s="50">
        <f t="shared" si="78"/>
        <v>-9</v>
      </c>
      <c r="D740" s="49">
        <f>COUNTIF($L$3:$L740,$L740)</f>
        <v>48</v>
      </c>
      <c r="E740" s="51">
        <v>48</v>
      </c>
      <c r="F740" s="50" t="str">
        <f t="shared" si="79"/>
        <v>=</v>
      </c>
      <c r="G740" s="52" t="s">
        <v>401</v>
      </c>
      <c r="H740" s="53" t="s">
        <v>1330</v>
      </c>
      <c r="I740" s="53" t="s">
        <v>1194</v>
      </c>
      <c r="J740" s="53" t="s">
        <v>1122</v>
      </c>
      <c r="K740" s="54">
        <v>2005</v>
      </c>
      <c r="L740" s="64" t="s">
        <v>222</v>
      </c>
      <c r="M740" s="55" t="s">
        <v>52</v>
      </c>
      <c r="N740" s="56">
        <v>2</v>
      </c>
      <c r="O740" s="57"/>
      <c r="P740" s="57" t="str">
        <f>IFERROR( VLOOKUP($G740,Liga16_1!$B:$Q,16,0), "")</f>
        <v/>
      </c>
      <c r="Q740" s="58">
        <f t="shared" ca="1" si="80"/>
        <v>188</v>
      </c>
      <c r="R740" s="59">
        <v>200</v>
      </c>
      <c r="S740" s="60" t="s">
        <v>216</v>
      </c>
      <c r="T740" s="61" t="s">
        <v>216</v>
      </c>
      <c r="U740" s="61" t="s">
        <v>216</v>
      </c>
      <c r="V740" s="61" t="s">
        <v>216</v>
      </c>
      <c r="W740" s="61" t="s">
        <v>216</v>
      </c>
      <c r="X740" s="61"/>
      <c r="Y740" s="61"/>
      <c r="Z740" s="61"/>
      <c r="AA740" s="61"/>
      <c r="AB740" s="62">
        <v>-12</v>
      </c>
      <c r="AC740" s="63"/>
      <c r="AD740" s="62" t="str">
        <f ca="1" xml:space="preserve"> IF(AND(
IFERROR( COUNTIF(  INDIRECT(CONCATENATE("[CampeonatosGallegos_2017.xlsx]",AD$2,"M","!$S:$S")),  $G740), 0)=0,
IFERROR( COUNTIF(  INDIRECT(CONCATENATE("[CampeonatosGallegos_2017.xlsx]",AD$2,"M","!$V:$V")),  $G740), 0)=0,
IFERROR( COUNTIF(  INDIRECT(CONCATENATE("[CampeonatosGallegos_2017.xlsx]",AD$2,"F","!$S:$S")),  $G740), 0)=0,
IFERROR( COUNTIF(  INDIRECT(CONCATENATE("[CampeonatosGallegos_2017.xlsx]",AD$2,"F","!$V:$V")),  $G740), 0)=0
), "",
IFERROR( HLOOKUP(CONCATENATE(AD$2,"F"),#REF!,ROW($G740)-1,0),0) +
IFERROR( HLOOKUP(CONCATENATE(AD$2,"F_FF"),#REF!,ROW($G740)-1,0),0) +
IFERROR( HLOOKUP(CONCATENATE(AD$2,"M"),#REF!,ROW($G740)-1,0),0) +
IFERROR( HLOOKUP(CONCATENATE(AD$2,"M_FF"),#REF!,ROW($G740)-1,0),0)
+25)</f>
        <v/>
      </c>
      <c r="AE740" s="62" t="str">
        <f ca="1" xml:space="preserve"> IF(AND(
IFERROR( COUNTIF(  INDIRECT(CONCATENATE("[CampeonatosGallegos_2017.xlsx]",AE$2,"M","!$S:$S")),  $G740), 0)=0,
IFERROR( COUNTIF(  INDIRECT(CONCATENATE("[CampeonatosGallegos_2017.xlsx]",AE$2,"M","!$V:$V")),  $G740), 0)=0,
IFERROR( COUNTIF(  INDIRECT(CONCATENATE("[CampeonatosGallegos_2017.xlsx]",AE$2,"F","!$S:$S")),  $G740), 0)=0,
IFERROR( COUNTIF(  INDIRECT(CONCATENATE("[CampeonatosGallegos_2017.xlsx]",AE$2,"F","!$V:$V")),  $G740), 0)=0
), "",
IFERROR( HLOOKUP(CONCATENATE(AE$2,"F"),#REF!,ROW($G740)-1,0),0) +
IFERROR( HLOOKUP(CONCATENATE(AE$2,"F_FF"),#REF!,ROW($G740)-1,0),0) +
IFERROR( HLOOKUP(CONCATENATE(AE$2,"M"),#REF!,ROW($G740)-1,0),0) +
IFERROR( HLOOKUP(CONCATENATE(AE$2,"M_FF"),#REF!,ROW($G740)-1,0),0)
+25)</f>
        <v/>
      </c>
      <c r="AF740" s="67" t="str">
        <f ca="1" xml:space="preserve"> IF(AND(
IFERROR( COUNTIF(  INDIRECT(CONCATENATE("[CampeonatosGallegos_2017.xlsx]",AF$2,"M","!$S:$S")),  $G740), 0)=0,
IFERROR( COUNTIF(  INDIRECT(CONCATENATE("[CampeonatosGallegos_2017.xlsx]",AF$2,"M","!$V:$V")),  $G740), 0)=0,
IFERROR( COUNTIF(  INDIRECT(CONCATENATE("[CampeonatosGallegos_2017.xlsx]",AF$2,"F","!$S:$S")),  $G740), 0)=0,
IFERROR( COUNTIF(  INDIRECT(CONCATENATE("[CampeonatosGallegos_2017.xlsx]",AF$2,"F","!$V:$V")),  $G740), 0)=0
), "",
IFERROR( HLOOKUP(CONCATENATE(AF$2,"F"),#REF!,ROW($G740)-1,0),0) +
IFERROR( HLOOKUP(CONCATENATE(AF$2,"F_FF"),#REF!,ROW($G740)-1,0),0) +
IFERROR( HLOOKUP(CONCATENATE(AF$2,"M"),#REF!,ROW($G740)-1,0),0) +
IFERROR( HLOOKUP(CONCATENATE(AF$2,"M_FF"),#REF!,ROW($G740)-1,0),0)
+25)</f>
        <v/>
      </c>
      <c r="AG740" s="62" t="str">
        <f ca="1" xml:space="preserve"> IF(AND(
IFERROR( COUNTIF(  INDIRECT(CONCATENATE("[CampeonatosGallegos_2017.xlsx]",AG$2,"M","!$S:$S")),  $G740), 0)=0,
IFERROR( COUNTIF(  INDIRECT(CONCATENATE("[CampeonatosGallegos_2017.xlsx]",AG$2,"M","!$V:$V")),  $G740), 0)=0,
IFERROR( COUNTIF(  INDIRECT(CONCATENATE("[CampeonatosGallegos_2017.xlsx]",AG$2,"F","!$S:$S")),  $G740), 0)=0,
IFERROR( COUNTIF(  INDIRECT(CONCATENATE("[CampeonatosGallegos_2017.xlsx]",AG$2,"F","!$V:$V")),  $G740), 0)=0
), "",
IFERROR( HLOOKUP(CONCATENATE(AG$2,"F"),#REF!,ROW($G740)-1,0),0) +
IFERROR( HLOOKUP(CONCATENATE(AG$2,"F_FF"),#REF!,ROW($G740)-1,0),0) +
IFERROR( HLOOKUP(CONCATENATE(AG$2,"M"),#REF!,ROW($G740)-1,0),0) +
IFERROR( HLOOKUP(CONCATENATE(AG$2,"M_FF"),#REF!,ROW($G740)-1,0),0)
+25)</f>
        <v/>
      </c>
      <c r="AH740" s="62" t="str">
        <f ca="1" xml:space="preserve"> IF(AND(
IFERROR( COUNTIF(  INDIRECT(CONCATENATE("[CampeonatosGallegos_2017.xlsx]",AH$2,"M","!$S:$S")),  $G740), 0)=0,
IFERROR( COUNTIF(  INDIRECT(CONCATENATE("[CampeonatosGallegos_2017.xlsx]",AH$2,"M","!$V:$V")),  $G740), 0)=0,
IFERROR( COUNTIF(  INDIRECT(CONCATENATE("[CampeonatosGallegos_2017.xlsx]",AH$2,"F","!$S:$S")),  $G740), 0)=0,
IFERROR( COUNTIF(  INDIRECT(CONCATENATE("[CampeonatosGallegos_2017.xlsx]",AH$2,"F","!$V:$V")),  $G740), 0)=0
), "",
IFERROR( HLOOKUP(CONCATENATE(AH$2,"F"),#REF!,ROW($G740)-1,0),0) +
IFERROR( HLOOKUP(CONCATENATE(AH$2,"F_FF"),#REF!,ROW($G740)-1,0),0) +
IFERROR( HLOOKUP(CONCATENATE(AH$2,"M"),#REF!,ROW($G740)-1,0),0) +
IFERROR( HLOOKUP(CONCATENATE(AH$2,"M_FF"),#REF!,ROW($G740)-1,0),0)
+25)</f>
        <v/>
      </c>
      <c r="AI740" s="62" t="str">
        <f ca="1" xml:space="preserve"> IF(AND(
IFERROR( COUNTIF(  INDIRECT(CONCATENATE("[CampeonatosGallegos_2017.xlsx]",AI$2,"M","!$S:$S")),  $G740), 0)=0,
IFERROR( COUNTIF(  INDIRECT(CONCATENATE("[CampeonatosGallegos_2017.xlsx]",AI$2,"M","!$V:$V")),  $G740), 0)=0,
IFERROR( COUNTIF(  INDIRECT(CONCATENATE("[CampeonatosGallegos_2017.xlsx]",AI$2,"F","!$S:$S")),  $G740), 0)=0,
IFERROR( COUNTIF(  INDIRECT(CONCATENATE("[CampeonatosGallegos_2017.xlsx]",AI$2,"F","!$V:$V")),  $G740), 0)=0
), "",
IFERROR( HLOOKUP(CONCATENATE(AI$2,"F"),#REF!,ROW($G740)-1,0),0) +
IFERROR( HLOOKUP(CONCATENATE(AI$2,"F_FF"),#REF!,ROW($G740)-1,0),0) +
IFERROR( HLOOKUP(CONCATENATE(AI$2,"M"),#REF!,ROW($G740)-1,0),0) +
IFERROR( HLOOKUP(CONCATENATE(AI$2,"M_FF"),#REF!,ROW($G740)-1,0),0)
+25)</f>
        <v/>
      </c>
      <c r="AJ740" s="62" t="str">
        <f ca="1" xml:space="preserve"> IF(AND(
IFERROR( COUNTIF(  INDIRECT(CONCATENATE("[CampeonatosGallegos_2017.xlsx]",AJ$2,"M","!$S:$S")),  $G740), 0)=0,
IFERROR( COUNTIF(  INDIRECT(CONCATENATE("[CampeonatosGallegos_2017.xlsx]",AJ$2,"M","!$V:$V")),  $G740), 0)=0,
IFERROR( COUNTIF(  INDIRECT(CONCATENATE("[CampeonatosGallegos_2017.xlsx]",AJ$2,"F","!$S:$S")),  $G740), 0)=0,
IFERROR( COUNTIF(  INDIRECT(CONCATENATE("[CampeonatosGallegos_2017.xlsx]",AJ$2,"F","!$V:$V")),  $G740), 0)=0
), "",
IFERROR( HLOOKUP(CONCATENATE(AJ$2,"F"),#REF!,ROW($G740)-1,0),0) +
IFERROR( HLOOKUP(CONCATENATE(AJ$2,"F_FF"),#REF!,ROW($G740)-1,0),0) +
IFERROR( HLOOKUP(CONCATENATE(AJ$2,"M"),#REF!,ROW($G740)-1,0),0) +
IFERROR( HLOOKUP(CONCATENATE(AJ$2,"M_FF"),#REF!,ROW($G740)-1,0),0)
+25)</f>
        <v/>
      </c>
      <c r="AK740" s="62" t="str">
        <f ca="1" xml:space="preserve"> IF(AND(
IFERROR( COUNTIF(  INDIRECT(CONCATENATE("[CampeonatosGallegos_2017.xlsx]",AK$2,"M","!$S:$S")),  $G740), 0)=0,
IFERROR( COUNTIF(  INDIRECT(CONCATENATE("[CampeonatosGallegos_2017.xlsx]",AK$2,"M","!$V:$V")),  $G740), 0)=0,
IFERROR( COUNTIF(  INDIRECT(CONCATENATE("[CampeonatosGallegos_2017.xlsx]",AK$2,"F","!$S:$S")),  $G740), 0)=0,
IFERROR( COUNTIF(  INDIRECT(CONCATENATE("[CampeonatosGallegos_2017.xlsx]",AK$2,"F","!$V:$V")),  $G740), 0)=0
), "",
IFERROR( HLOOKUP(CONCATENATE(AK$2,"F"),#REF!,ROW($G740)-1,0),0) +
IFERROR( HLOOKUP(CONCATENATE(AK$2,"F_FF"),#REF!,ROW($G740)-1,0),0) +
IFERROR( HLOOKUP(CONCATENATE(AK$2,"M"),#REF!,ROW($G740)-1,0),0) +
IFERROR( HLOOKUP(CONCATENATE(AK$2,"M_FF"),#REF!,ROW($G740)-1,0),0)
+25)</f>
        <v/>
      </c>
      <c r="AL740" s="62" t="str">
        <f ca="1" xml:space="preserve"> IF(AND(
IFERROR( COUNTIF(  INDIRECT(CONCATENATE("[CampeonatosGallegos_2017.xlsx]",AL$2,"M","!$S:$S")),  $G740), 0)=0,
IFERROR( COUNTIF(  INDIRECT(CONCATENATE("[CampeonatosGallegos_2017.xlsx]",AL$2,"M","!$V:$V")),  $G740), 0)=0,
IFERROR( COUNTIF(  INDIRECT(CONCATENATE("[CampeonatosGallegos_2017.xlsx]",AL$2,"F","!$S:$S")),  $G740), 0)=0,
IFERROR( COUNTIF(  INDIRECT(CONCATENATE("[CampeonatosGallegos_2017.xlsx]",AL$2,"F","!$V:$V")),  $G740), 0)=0
), "",
IFERROR( HLOOKUP(CONCATENATE(AL$2,"F"),#REF!,ROW($G740)-1,0),0) +
IFERROR( HLOOKUP(CONCATENATE(AL$2,"F_FF"),#REF!,ROW($G740)-1,0),0) +
IFERROR( HLOOKUP(CONCATENATE(AL$2,"M"),#REF!,ROW($G740)-1,0),0) +
IFERROR( HLOOKUP(CONCATENATE(AL$2,"M_FF"),#REF!,ROW($G740)-1,0),0)
+25)</f>
        <v/>
      </c>
      <c r="AM740" s="62" t="str">
        <f ca="1" xml:space="preserve"> IF(AND(
IFERROR( COUNTIF(  INDIRECT(CONCATENATE("[CampeonatosGallegos_2017.xlsx]",AM$2,"M","!$S:$S")),  $G740), 0)=0,
IFERROR( COUNTIF(  INDIRECT(CONCATENATE("[CampeonatosGallegos_2017.xlsx]",AM$2,"M","!$V:$V")),  $G740), 0)=0,
IFERROR( COUNTIF(  INDIRECT(CONCATENATE("[CampeonatosGallegos_2017.xlsx]",AM$2,"F","!$S:$S")),  $G740), 0)=0,
IFERROR( COUNTIF(  INDIRECT(CONCATENATE("[CampeonatosGallegos_2017.xlsx]",AM$2,"F","!$V:$V")),  $G740), 0)=0
), "",
IFERROR( HLOOKUP(CONCATENATE(AM$2,"F"),#REF!,ROW($G740)-1,0),0) +
IFERROR( HLOOKUP(CONCATENATE(AM$2,"F_FF"),#REF!,ROW($G740)-1,0),0) +
IFERROR( HLOOKUP(CONCATENATE(AM$2,"M"),#REF!,ROW($G740)-1,0),0) +
IFERROR( HLOOKUP(CONCATENATE(AM$2,"M_FF"),#REF!,ROW($G740)-1,0),0)
+25)</f>
        <v/>
      </c>
      <c r="AN740" s="62" t="str">
        <f ca="1" xml:space="preserve"> IF(AND(
IFERROR( COUNTIF(  INDIRECT(CONCATENATE("[CampeonatosGallegos_2017.xlsx]",AN$2,"M","!$S:$S")),  $G740), 0)=0,
IFERROR( COUNTIF(  INDIRECT(CONCATENATE("[CampeonatosGallegos_2017.xlsx]",AN$2,"M","!$V:$V")),  $G740), 0)=0,
IFERROR( COUNTIF(  INDIRECT(CONCATENATE("[CampeonatosGallegos_2017.xlsx]",AN$2,"F","!$S:$S")),  $G740), 0)=0,
IFERROR( COUNTIF(  INDIRECT(CONCATENATE("[CampeonatosGallegos_2017.xlsx]",AN$2,"F","!$V:$V")),  $G740), 0)=0
), "",
IFERROR( HLOOKUP(CONCATENATE(AN$2,"F"),#REF!,ROW($G740)-1,0),0) +
IFERROR( HLOOKUP(CONCATENATE(AN$2,"F_FF"),#REF!,ROW($G740)-1,0),0) +
IFERROR( HLOOKUP(CONCATENATE(AN$2,"M"),#REF!,ROW($G740)-1,0),0) +
IFERROR( HLOOKUP(CONCATENATE(AN$2,"M_FF"),#REF!,ROW($G740)-1,0),0)
+25)</f>
        <v/>
      </c>
      <c r="AO740" s="63" t="str">
        <f ca="1" xml:space="preserve"> IF(AND(
IFERROR( COUNTIF(  INDIRECT(CONCATENATE("[CampeonatosGallegos_2017.xlsx]",AO$2,"M","!$S:$S")),  $G740), 0)=0,
IFERROR( COUNTIF(  INDIRECT(CONCATENATE("[CampeonatosGallegos_2017.xlsx]",AO$2,"M","!$V:$V")),  $G740), 0)=0,
IFERROR( COUNTIF(  INDIRECT(CONCATENATE("[CampeonatosGallegos_2017.xlsx]",AO$2,"F","!$S:$S")),  $G740), 0)=0,
IFERROR( COUNTIF(  INDIRECT(CONCATENATE("[CampeonatosGallegos_2017.xlsx]",AO$2,"F","!$V:$V")),  $G740), 0)=0
), "",
IFERROR( HLOOKUP(CONCATENATE(AO$2,"F"),#REF!,ROW($G740)-1,0),0) +
IFERROR( HLOOKUP(CONCATENATE(AO$2,"F_FF"),#REF!,ROW($G740)-1,0),0) +
IFERROR( HLOOKUP(CONCATENATE(AO$2,"M"),#REF!,ROW($G740)-1,0),0) +
IFERROR( HLOOKUP(CONCATENATE(AO$2,"M_FF"),#REF!,ROW($G740)-1,0),0)
+25)</f>
        <v/>
      </c>
    </row>
    <row r="741" spans="1:41">
      <c r="A741" s="48">
        <f t="shared" si="77"/>
        <v>739</v>
      </c>
      <c r="B741" s="49">
        <v>677</v>
      </c>
      <c r="C741" s="50">
        <f t="shared" si="78"/>
        <v>-62</v>
      </c>
      <c r="D741" s="49">
        <f>COUNTIF($L$3:$L741,$L741)</f>
        <v>64</v>
      </c>
      <c r="E741" s="51">
        <v>58</v>
      </c>
      <c r="F741" s="50">
        <f t="shared" si="79"/>
        <v>-6</v>
      </c>
      <c r="G741" s="52" t="s">
        <v>390</v>
      </c>
      <c r="H741" s="53" t="s">
        <v>1331</v>
      </c>
      <c r="I741" s="53" t="s">
        <v>1194</v>
      </c>
      <c r="J741" s="53" t="s">
        <v>1122</v>
      </c>
      <c r="K741" s="54">
        <v>2003</v>
      </c>
      <c r="L741" s="64" t="s">
        <v>224</v>
      </c>
      <c r="M741" s="55" t="s">
        <v>52</v>
      </c>
      <c r="N741" s="56">
        <v>2</v>
      </c>
      <c r="O741" s="57"/>
      <c r="P741" s="57" t="str">
        <f>IFERROR( VLOOKUP($G741,Liga16_1!$B:$Q,16,0), "")</f>
        <v/>
      </c>
      <c r="Q741" s="58">
        <f t="shared" ca="1" si="80"/>
        <v>186</v>
      </c>
      <c r="R741" s="59">
        <v>250</v>
      </c>
      <c r="S741" s="60" t="s">
        <v>216</v>
      </c>
      <c r="T741" s="61" t="s">
        <v>216</v>
      </c>
      <c r="U741" s="61" t="s">
        <v>216</v>
      </c>
      <c r="V741" s="61" t="s">
        <v>216</v>
      </c>
      <c r="W741" s="61" t="s">
        <v>216</v>
      </c>
      <c r="X741" s="61"/>
      <c r="Y741" s="61"/>
      <c r="Z741" s="61"/>
      <c r="AA741" s="61"/>
      <c r="AB741" s="62">
        <v>-64</v>
      </c>
      <c r="AC741" s="63"/>
      <c r="AD741" s="62" t="str">
        <f ca="1" xml:space="preserve"> IF(AND(
IFERROR( COUNTIF(  INDIRECT(CONCATENATE("[CampeonatosGallegos_2017.xlsx]",AD$2,"M","!$S:$S")),  $G741), 0)=0,
IFERROR( COUNTIF(  INDIRECT(CONCATENATE("[CampeonatosGallegos_2017.xlsx]",AD$2,"M","!$V:$V")),  $G741), 0)=0,
IFERROR( COUNTIF(  INDIRECT(CONCATENATE("[CampeonatosGallegos_2017.xlsx]",AD$2,"F","!$S:$S")),  $G741), 0)=0,
IFERROR( COUNTIF(  INDIRECT(CONCATENATE("[CampeonatosGallegos_2017.xlsx]",AD$2,"F","!$V:$V")),  $G741), 0)=0
), "",
IFERROR( HLOOKUP(CONCATENATE(AD$2,"F"),#REF!,ROW($G741)-1,0),0) +
IFERROR( HLOOKUP(CONCATENATE(AD$2,"F_FF"),#REF!,ROW($G741)-1,0),0) +
IFERROR( HLOOKUP(CONCATENATE(AD$2,"M"),#REF!,ROW($G741)-1,0),0) +
IFERROR( HLOOKUP(CONCATENATE(AD$2,"M_FF"),#REF!,ROW($G741)-1,0),0)
+25)</f>
        <v/>
      </c>
      <c r="AE741" s="62" t="str">
        <f ca="1" xml:space="preserve"> IF(AND(
IFERROR( COUNTIF(  INDIRECT(CONCATENATE("[CampeonatosGallegos_2017.xlsx]",AE$2,"M","!$S:$S")),  $G741), 0)=0,
IFERROR( COUNTIF(  INDIRECT(CONCATENATE("[CampeonatosGallegos_2017.xlsx]",AE$2,"M","!$V:$V")),  $G741), 0)=0,
IFERROR( COUNTIF(  INDIRECT(CONCATENATE("[CampeonatosGallegos_2017.xlsx]",AE$2,"F","!$S:$S")),  $G741), 0)=0,
IFERROR( COUNTIF(  INDIRECT(CONCATENATE("[CampeonatosGallegos_2017.xlsx]",AE$2,"F","!$V:$V")),  $G741), 0)=0
), "",
IFERROR( HLOOKUP(CONCATENATE(AE$2,"F"),#REF!,ROW($G741)-1,0),0) +
IFERROR( HLOOKUP(CONCATENATE(AE$2,"F_FF"),#REF!,ROW($G741)-1,0),0) +
IFERROR( HLOOKUP(CONCATENATE(AE$2,"M"),#REF!,ROW($G741)-1,0),0) +
IFERROR( HLOOKUP(CONCATENATE(AE$2,"M_FF"),#REF!,ROW($G741)-1,0),0)
+25)</f>
        <v/>
      </c>
      <c r="AF741" s="67" t="str">
        <f ca="1" xml:space="preserve"> IF(AND(
IFERROR( COUNTIF(  INDIRECT(CONCATENATE("[CampeonatosGallegos_2017.xlsx]",AF$2,"M","!$S:$S")),  $G741), 0)=0,
IFERROR( COUNTIF(  INDIRECT(CONCATENATE("[CampeonatosGallegos_2017.xlsx]",AF$2,"M","!$V:$V")),  $G741), 0)=0,
IFERROR( COUNTIF(  INDIRECT(CONCATENATE("[CampeonatosGallegos_2017.xlsx]",AF$2,"F","!$S:$S")),  $G741), 0)=0,
IFERROR( COUNTIF(  INDIRECT(CONCATENATE("[CampeonatosGallegos_2017.xlsx]",AF$2,"F","!$V:$V")),  $G741), 0)=0
), "",
IFERROR( HLOOKUP(CONCATENATE(AF$2,"F"),#REF!,ROW($G741)-1,0),0) +
IFERROR( HLOOKUP(CONCATENATE(AF$2,"F_FF"),#REF!,ROW($G741)-1,0),0) +
IFERROR( HLOOKUP(CONCATENATE(AF$2,"M"),#REF!,ROW($G741)-1,0),0) +
IFERROR( HLOOKUP(CONCATENATE(AF$2,"M_FF"),#REF!,ROW($G741)-1,0),0)
+25)</f>
        <v/>
      </c>
      <c r="AG741" s="62" t="str">
        <f ca="1" xml:space="preserve"> IF(AND(
IFERROR( COUNTIF(  INDIRECT(CONCATENATE("[CampeonatosGallegos_2017.xlsx]",AG$2,"M","!$S:$S")),  $G741), 0)=0,
IFERROR( COUNTIF(  INDIRECT(CONCATENATE("[CampeonatosGallegos_2017.xlsx]",AG$2,"M","!$V:$V")),  $G741), 0)=0,
IFERROR( COUNTIF(  INDIRECT(CONCATENATE("[CampeonatosGallegos_2017.xlsx]",AG$2,"F","!$S:$S")),  $G741), 0)=0,
IFERROR( COUNTIF(  INDIRECT(CONCATENATE("[CampeonatosGallegos_2017.xlsx]",AG$2,"F","!$V:$V")),  $G741), 0)=0
), "",
IFERROR( HLOOKUP(CONCATENATE(AG$2,"F"),#REF!,ROW($G741)-1,0),0) +
IFERROR( HLOOKUP(CONCATENATE(AG$2,"F_FF"),#REF!,ROW($G741)-1,0),0) +
IFERROR( HLOOKUP(CONCATENATE(AG$2,"M"),#REF!,ROW($G741)-1,0),0) +
IFERROR( HLOOKUP(CONCATENATE(AG$2,"M_FF"),#REF!,ROW($G741)-1,0),0)
+25)</f>
        <v/>
      </c>
      <c r="AH741" s="62" t="str">
        <f ca="1" xml:space="preserve"> IF(AND(
IFERROR( COUNTIF(  INDIRECT(CONCATENATE("[CampeonatosGallegos_2017.xlsx]",AH$2,"M","!$S:$S")),  $G741), 0)=0,
IFERROR( COUNTIF(  INDIRECT(CONCATENATE("[CampeonatosGallegos_2017.xlsx]",AH$2,"M","!$V:$V")),  $G741), 0)=0,
IFERROR( COUNTIF(  INDIRECT(CONCATENATE("[CampeonatosGallegos_2017.xlsx]",AH$2,"F","!$S:$S")),  $G741), 0)=0,
IFERROR( COUNTIF(  INDIRECT(CONCATENATE("[CampeonatosGallegos_2017.xlsx]",AH$2,"F","!$V:$V")),  $G741), 0)=0
), "",
IFERROR( HLOOKUP(CONCATENATE(AH$2,"F"),#REF!,ROW($G741)-1,0),0) +
IFERROR( HLOOKUP(CONCATENATE(AH$2,"F_FF"),#REF!,ROW($G741)-1,0),0) +
IFERROR( HLOOKUP(CONCATENATE(AH$2,"M"),#REF!,ROW($G741)-1,0),0) +
IFERROR( HLOOKUP(CONCATENATE(AH$2,"M_FF"),#REF!,ROW($G741)-1,0),0)
+25)</f>
        <v/>
      </c>
      <c r="AI741" s="62" t="str">
        <f ca="1" xml:space="preserve"> IF(AND(
IFERROR( COUNTIF(  INDIRECT(CONCATENATE("[CampeonatosGallegos_2017.xlsx]",AI$2,"M","!$S:$S")),  $G741), 0)=0,
IFERROR( COUNTIF(  INDIRECT(CONCATENATE("[CampeonatosGallegos_2017.xlsx]",AI$2,"M","!$V:$V")),  $G741), 0)=0,
IFERROR( COUNTIF(  INDIRECT(CONCATENATE("[CampeonatosGallegos_2017.xlsx]",AI$2,"F","!$S:$S")),  $G741), 0)=0,
IFERROR( COUNTIF(  INDIRECT(CONCATENATE("[CampeonatosGallegos_2017.xlsx]",AI$2,"F","!$V:$V")),  $G741), 0)=0
), "",
IFERROR( HLOOKUP(CONCATENATE(AI$2,"F"),#REF!,ROW($G741)-1,0),0) +
IFERROR( HLOOKUP(CONCATENATE(AI$2,"F_FF"),#REF!,ROW($G741)-1,0),0) +
IFERROR( HLOOKUP(CONCATENATE(AI$2,"M"),#REF!,ROW($G741)-1,0),0) +
IFERROR( HLOOKUP(CONCATENATE(AI$2,"M_FF"),#REF!,ROW($G741)-1,0),0)
+25)</f>
        <v/>
      </c>
      <c r="AJ741" s="62" t="str">
        <f ca="1" xml:space="preserve"> IF(AND(
IFERROR( COUNTIF(  INDIRECT(CONCATENATE("[CampeonatosGallegos_2017.xlsx]",AJ$2,"M","!$S:$S")),  $G741), 0)=0,
IFERROR( COUNTIF(  INDIRECT(CONCATENATE("[CampeonatosGallegos_2017.xlsx]",AJ$2,"M","!$V:$V")),  $G741), 0)=0,
IFERROR( COUNTIF(  INDIRECT(CONCATENATE("[CampeonatosGallegos_2017.xlsx]",AJ$2,"F","!$S:$S")),  $G741), 0)=0,
IFERROR( COUNTIF(  INDIRECT(CONCATENATE("[CampeonatosGallegos_2017.xlsx]",AJ$2,"F","!$V:$V")),  $G741), 0)=0
), "",
IFERROR( HLOOKUP(CONCATENATE(AJ$2,"F"),#REF!,ROW($G741)-1,0),0) +
IFERROR( HLOOKUP(CONCATENATE(AJ$2,"F_FF"),#REF!,ROW($G741)-1,0),0) +
IFERROR( HLOOKUP(CONCATENATE(AJ$2,"M"),#REF!,ROW($G741)-1,0),0) +
IFERROR( HLOOKUP(CONCATENATE(AJ$2,"M_FF"),#REF!,ROW($G741)-1,0),0)
+25)</f>
        <v/>
      </c>
      <c r="AK741" s="62" t="str">
        <f ca="1" xml:space="preserve"> IF(AND(
IFERROR( COUNTIF(  INDIRECT(CONCATENATE("[CampeonatosGallegos_2017.xlsx]",AK$2,"M","!$S:$S")),  $G741), 0)=0,
IFERROR( COUNTIF(  INDIRECT(CONCATENATE("[CampeonatosGallegos_2017.xlsx]",AK$2,"M","!$V:$V")),  $G741), 0)=0,
IFERROR( COUNTIF(  INDIRECT(CONCATENATE("[CampeonatosGallegos_2017.xlsx]",AK$2,"F","!$S:$S")),  $G741), 0)=0,
IFERROR( COUNTIF(  INDIRECT(CONCATENATE("[CampeonatosGallegos_2017.xlsx]",AK$2,"F","!$V:$V")),  $G741), 0)=0
), "",
IFERROR( HLOOKUP(CONCATENATE(AK$2,"F"),#REF!,ROW($G741)-1,0),0) +
IFERROR( HLOOKUP(CONCATENATE(AK$2,"F_FF"),#REF!,ROW($G741)-1,0),0) +
IFERROR( HLOOKUP(CONCATENATE(AK$2,"M"),#REF!,ROW($G741)-1,0),0) +
IFERROR( HLOOKUP(CONCATENATE(AK$2,"M_FF"),#REF!,ROW($G741)-1,0),0)
+25)</f>
        <v/>
      </c>
      <c r="AL741" s="62" t="str">
        <f ca="1" xml:space="preserve"> IF(AND(
IFERROR( COUNTIF(  INDIRECT(CONCATENATE("[CampeonatosGallegos_2017.xlsx]",AL$2,"M","!$S:$S")),  $G741), 0)=0,
IFERROR( COUNTIF(  INDIRECT(CONCATENATE("[CampeonatosGallegos_2017.xlsx]",AL$2,"M","!$V:$V")),  $G741), 0)=0,
IFERROR( COUNTIF(  INDIRECT(CONCATENATE("[CampeonatosGallegos_2017.xlsx]",AL$2,"F","!$S:$S")),  $G741), 0)=0,
IFERROR( COUNTIF(  INDIRECT(CONCATENATE("[CampeonatosGallegos_2017.xlsx]",AL$2,"F","!$V:$V")),  $G741), 0)=0
), "",
IFERROR( HLOOKUP(CONCATENATE(AL$2,"F"),#REF!,ROW($G741)-1,0),0) +
IFERROR( HLOOKUP(CONCATENATE(AL$2,"F_FF"),#REF!,ROW($G741)-1,0),0) +
IFERROR( HLOOKUP(CONCATENATE(AL$2,"M"),#REF!,ROW($G741)-1,0),0) +
IFERROR( HLOOKUP(CONCATENATE(AL$2,"M_FF"),#REF!,ROW($G741)-1,0),0)
+25)</f>
        <v/>
      </c>
      <c r="AM741" s="62" t="str">
        <f ca="1" xml:space="preserve"> IF(AND(
IFERROR( COUNTIF(  INDIRECT(CONCATENATE("[CampeonatosGallegos_2017.xlsx]",AM$2,"M","!$S:$S")),  $G741), 0)=0,
IFERROR( COUNTIF(  INDIRECT(CONCATENATE("[CampeonatosGallegos_2017.xlsx]",AM$2,"M","!$V:$V")),  $G741), 0)=0,
IFERROR( COUNTIF(  INDIRECT(CONCATENATE("[CampeonatosGallegos_2017.xlsx]",AM$2,"F","!$S:$S")),  $G741), 0)=0,
IFERROR( COUNTIF(  INDIRECT(CONCATENATE("[CampeonatosGallegos_2017.xlsx]",AM$2,"F","!$V:$V")),  $G741), 0)=0
), "",
IFERROR( HLOOKUP(CONCATENATE(AM$2,"F"),#REF!,ROW($G741)-1,0),0) +
IFERROR( HLOOKUP(CONCATENATE(AM$2,"F_FF"),#REF!,ROW($G741)-1,0),0) +
IFERROR( HLOOKUP(CONCATENATE(AM$2,"M"),#REF!,ROW($G741)-1,0),0) +
IFERROR( HLOOKUP(CONCATENATE(AM$2,"M_FF"),#REF!,ROW($G741)-1,0),0)
+25)</f>
        <v/>
      </c>
      <c r="AN741" s="62" t="str">
        <f ca="1" xml:space="preserve"> IF(AND(
IFERROR( COUNTIF(  INDIRECT(CONCATENATE("[CampeonatosGallegos_2017.xlsx]",AN$2,"M","!$S:$S")),  $G741), 0)=0,
IFERROR( COUNTIF(  INDIRECT(CONCATENATE("[CampeonatosGallegos_2017.xlsx]",AN$2,"M","!$V:$V")),  $G741), 0)=0,
IFERROR( COUNTIF(  INDIRECT(CONCATENATE("[CampeonatosGallegos_2017.xlsx]",AN$2,"F","!$S:$S")),  $G741), 0)=0,
IFERROR( COUNTIF(  INDIRECT(CONCATENATE("[CampeonatosGallegos_2017.xlsx]",AN$2,"F","!$V:$V")),  $G741), 0)=0
), "",
IFERROR( HLOOKUP(CONCATENATE(AN$2,"F"),#REF!,ROW($G741)-1,0),0) +
IFERROR( HLOOKUP(CONCATENATE(AN$2,"F_FF"),#REF!,ROW($G741)-1,0),0) +
IFERROR( HLOOKUP(CONCATENATE(AN$2,"M"),#REF!,ROW($G741)-1,0),0) +
IFERROR( HLOOKUP(CONCATENATE(AN$2,"M_FF"),#REF!,ROW($G741)-1,0),0)
+25)</f>
        <v/>
      </c>
      <c r="AO741" s="63" t="str">
        <f ca="1" xml:space="preserve"> IF(AND(
IFERROR( COUNTIF(  INDIRECT(CONCATENATE("[CampeonatosGallegos_2017.xlsx]",AO$2,"M","!$S:$S")),  $G741), 0)=0,
IFERROR( COUNTIF(  INDIRECT(CONCATENATE("[CampeonatosGallegos_2017.xlsx]",AO$2,"M","!$V:$V")),  $G741), 0)=0,
IFERROR( COUNTIF(  INDIRECT(CONCATENATE("[CampeonatosGallegos_2017.xlsx]",AO$2,"F","!$S:$S")),  $G741), 0)=0,
IFERROR( COUNTIF(  INDIRECT(CONCATENATE("[CampeonatosGallegos_2017.xlsx]",AO$2,"F","!$V:$V")),  $G741), 0)=0
), "",
IFERROR( HLOOKUP(CONCATENATE(AO$2,"F"),#REF!,ROW($G741)-1,0),0) +
IFERROR( HLOOKUP(CONCATENATE(AO$2,"F_FF"),#REF!,ROW($G741)-1,0),0) +
IFERROR( HLOOKUP(CONCATENATE(AO$2,"M"),#REF!,ROW($G741)-1,0),0) +
IFERROR( HLOOKUP(CONCATENATE(AO$2,"M_FF"),#REF!,ROW($G741)-1,0),0)
+25)</f>
        <v/>
      </c>
    </row>
    <row r="742" spans="1:41">
      <c r="A742" s="48">
        <f t="shared" si="77"/>
        <v>740</v>
      </c>
      <c r="B742" s="49">
        <v>742</v>
      </c>
      <c r="C742" s="50">
        <f t="shared" si="78"/>
        <v>2</v>
      </c>
      <c r="D742" s="49">
        <f>COUNTIF($L$3:$L742,$L742)</f>
        <v>65</v>
      </c>
      <c r="E742" s="51">
        <v>65</v>
      </c>
      <c r="F742" s="50" t="str">
        <f t="shared" si="79"/>
        <v>=</v>
      </c>
      <c r="G742" s="52">
        <v>50612</v>
      </c>
      <c r="H742" s="53" t="s">
        <v>762</v>
      </c>
      <c r="I742" s="53" t="s">
        <v>1168</v>
      </c>
      <c r="J742" s="53" t="s">
        <v>1107</v>
      </c>
      <c r="K742" s="54">
        <v>2003</v>
      </c>
      <c r="L742" s="64" t="s">
        <v>224</v>
      </c>
      <c r="M742" s="55" t="s">
        <v>52</v>
      </c>
      <c r="N742" s="56">
        <v>2</v>
      </c>
      <c r="O742" s="57">
        <v>185</v>
      </c>
      <c r="P742" s="57" t="str">
        <f>IFERROR( VLOOKUP($G742,Liga16_1!$B:$Q,16,0), "")</f>
        <v/>
      </c>
      <c r="Q742" s="58">
        <f t="shared" si="80"/>
        <v>185</v>
      </c>
      <c r="R742" s="59">
        <f>AVERAGE(O742:P742)</f>
        <v>185</v>
      </c>
      <c r="S742" s="60" t="s">
        <v>216</v>
      </c>
      <c r="T742" s="61" t="s">
        <v>216</v>
      </c>
      <c r="U742" s="61" t="s">
        <v>216</v>
      </c>
      <c r="V742" s="61" t="s">
        <v>216</v>
      </c>
      <c r="W742" s="61" t="s">
        <v>216</v>
      </c>
      <c r="X742" s="61" t="s">
        <v>216</v>
      </c>
      <c r="Y742" s="61">
        <v>-10</v>
      </c>
      <c r="Z742" s="61">
        <v>-5</v>
      </c>
      <c r="AA742" s="61" t="s">
        <v>216</v>
      </c>
      <c r="AB742" s="62" t="s">
        <v>216</v>
      </c>
      <c r="AC742" s="63"/>
      <c r="AD742" s="62" t="s">
        <v>216</v>
      </c>
      <c r="AE742" s="62" t="s">
        <v>216</v>
      </c>
      <c r="AF742" s="67" t="s">
        <v>216</v>
      </c>
      <c r="AG742" s="62" t="s">
        <v>216</v>
      </c>
      <c r="AH742" s="62" t="s">
        <v>216</v>
      </c>
      <c r="AI742" s="62" t="s">
        <v>216</v>
      </c>
      <c r="AJ742" s="62" t="s">
        <v>216</v>
      </c>
      <c r="AK742" s="62" t="s">
        <v>216</v>
      </c>
      <c r="AL742" s="62" t="s">
        <v>216</v>
      </c>
      <c r="AM742" s="62" t="s">
        <v>216</v>
      </c>
      <c r="AN742" s="62" t="s">
        <v>216</v>
      </c>
      <c r="AO742" s="63" t="s">
        <v>216</v>
      </c>
    </row>
    <row r="743" spans="1:41">
      <c r="A743" s="48">
        <f t="shared" si="77"/>
        <v>741</v>
      </c>
      <c r="B743" s="49">
        <v>743</v>
      </c>
      <c r="C743" s="50">
        <f t="shared" si="78"/>
        <v>2</v>
      </c>
      <c r="D743" s="49">
        <f>COUNTIF($L$3:$L743,$L743)</f>
        <v>49</v>
      </c>
      <c r="E743" s="51">
        <v>50</v>
      </c>
      <c r="F743" s="50">
        <f t="shared" si="79"/>
        <v>1</v>
      </c>
      <c r="G743" s="52">
        <v>50620</v>
      </c>
      <c r="H743" s="53" t="s">
        <v>1332</v>
      </c>
      <c r="I743" s="53" t="s">
        <v>1172</v>
      </c>
      <c r="J743" s="53" t="s">
        <v>1107</v>
      </c>
      <c r="K743" s="54">
        <v>2005</v>
      </c>
      <c r="L743" s="64" t="s">
        <v>222</v>
      </c>
      <c r="M743" s="55" t="s">
        <v>52</v>
      </c>
      <c r="N743" s="56">
        <v>2</v>
      </c>
      <c r="O743" s="57">
        <v>185</v>
      </c>
      <c r="P743" s="57" t="str">
        <f>IFERROR( VLOOKUP($G743,Liga16_1!$B:$Q,16,0), "")</f>
        <v/>
      </c>
      <c r="Q743" s="58">
        <f t="shared" si="80"/>
        <v>185</v>
      </c>
      <c r="R743" s="59">
        <f>AVERAGE(O743:P743)</f>
        <v>185</v>
      </c>
      <c r="S743" s="60" t="s">
        <v>216</v>
      </c>
      <c r="T743" s="61" t="s">
        <v>216</v>
      </c>
      <c r="U743" s="61" t="s">
        <v>216</v>
      </c>
      <c r="V743" s="61" t="s">
        <v>216</v>
      </c>
      <c r="W743" s="61" t="s">
        <v>216</v>
      </c>
      <c r="X743" s="61"/>
      <c r="Y743" s="61"/>
      <c r="Z743" s="61"/>
      <c r="AA743" s="61">
        <v>-15</v>
      </c>
      <c r="AB743" s="62" t="s">
        <v>216</v>
      </c>
      <c r="AC743" s="63"/>
      <c r="AD743" s="62" t="s">
        <v>216</v>
      </c>
      <c r="AE743" s="62" t="s">
        <v>216</v>
      </c>
      <c r="AF743" s="67" t="s">
        <v>216</v>
      </c>
      <c r="AG743" s="62" t="s">
        <v>216</v>
      </c>
      <c r="AH743" s="62" t="s">
        <v>216</v>
      </c>
      <c r="AI743" s="62" t="s">
        <v>216</v>
      </c>
      <c r="AJ743" s="62" t="s">
        <v>216</v>
      </c>
      <c r="AK743" s="62" t="s">
        <v>216</v>
      </c>
      <c r="AL743" s="62" t="s">
        <v>216</v>
      </c>
      <c r="AM743" s="62" t="s">
        <v>216</v>
      </c>
      <c r="AN743" s="62" t="s">
        <v>216</v>
      </c>
      <c r="AO743" s="63" t="s">
        <v>216</v>
      </c>
    </row>
    <row r="744" spans="1:41">
      <c r="A744" s="48">
        <f t="shared" si="77"/>
        <v>742</v>
      </c>
      <c r="B744" s="49">
        <v>744</v>
      </c>
      <c r="C744" s="50">
        <f t="shared" si="78"/>
        <v>2</v>
      </c>
      <c r="D744" s="49">
        <f>COUNTIF($L$3:$L744,$L744)</f>
        <v>50</v>
      </c>
      <c r="E744" s="51">
        <v>51</v>
      </c>
      <c r="F744" s="50">
        <f t="shared" si="79"/>
        <v>1</v>
      </c>
      <c r="G744" s="52" t="s">
        <v>270</v>
      </c>
      <c r="H744" s="53" t="s">
        <v>1333</v>
      </c>
      <c r="I744" s="53" t="s">
        <v>1121</v>
      </c>
      <c r="J744" s="53" t="s">
        <v>1122</v>
      </c>
      <c r="K744" s="54">
        <v>2004</v>
      </c>
      <c r="L744" s="64" t="s">
        <v>222</v>
      </c>
      <c r="M744" s="55" t="s">
        <v>52</v>
      </c>
      <c r="N744" s="56">
        <v>2</v>
      </c>
      <c r="O744" s="57">
        <v>185</v>
      </c>
      <c r="P744" s="57" t="str">
        <f>IFERROR( VLOOKUP($G744,Liga16_1!$B:$Q,16,0), "")</f>
        <v/>
      </c>
      <c r="Q744" s="58">
        <f t="shared" si="80"/>
        <v>185</v>
      </c>
      <c r="R744" s="59">
        <f>AVERAGE(O744:P744)</f>
        <v>185</v>
      </c>
      <c r="S744" s="60" t="s">
        <v>216</v>
      </c>
      <c r="T744" s="61" t="s">
        <v>216</v>
      </c>
      <c r="U744" s="61" t="s">
        <v>216</v>
      </c>
      <c r="V744" s="61" t="s">
        <v>216</v>
      </c>
      <c r="W744" s="61" t="s">
        <v>216</v>
      </c>
      <c r="X744" s="61" t="s">
        <v>216</v>
      </c>
      <c r="Y744" s="61">
        <v>-15</v>
      </c>
      <c r="Z744" s="61" t="s">
        <v>216</v>
      </c>
      <c r="AA744" s="61" t="s">
        <v>216</v>
      </c>
      <c r="AB744" s="62" t="s">
        <v>216</v>
      </c>
      <c r="AC744" s="63"/>
      <c r="AD744" s="62" t="s">
        <v>216</v>
      </c>
      <c r="AE744" s="62" t="s">
        <v>216</v>
      </c>
      <c r="AF744" s="67" t="s">
        <v>216</v>
      </c>
      <c r="AG744" s="62" t="s">
        <v>216</v>
      </c>
      <c r="AH744" s="62" t="s">
        <v>216</v>
      </c>
      <c r="AI744" s="62" t="s">
        <v>216</v>
      </c>
      <c r="AJ744" s="62" t="s">
        <v>216</v>
      </c>
      <c r="AK744" s="62" t="s">
        <v>216</v>
      </c>
      <c r="AL744" s="62" t="s">
        <v>216</v>
      </c>
      <c r="AM744" s="62" t="s">
        <v>216</v>
      </c>
      <c r="AN744" s="62" t="s">
        <v>216</v>
      </c>
      <c r="AO744" s="63" t="s">
        <v>216</v>
      </c>
    </row>
    <row r="745" spans="1:41">
      <c r="A745" s="48">
        <f t="shared" si="77"/>
        <v>743</v>
      </c>
      <c r="B745" s="49">
        <v>745</v>
      </c>
      <c r="C745" s="50">
        <f t="shared" si="78"/>
        <v>2</v>
      </c>
      <c r="D745" s="49">
        <f>COUNTIF($L$3:$L745,$L745)</f>
        <v>10</v>
      </c>
      <c r="E745" s="51">
        <v>9</v>
      </c>
      <c r="F745" s="50">
        <f t="shared" si="79"/>
        <v>-1</v>
      </c>
      <c r="G745" s="52">
        <v>20940</v>
      </c>
      <c r="H745" s="53" t="s">
        <v>1334</v>
      </c>
      <c r="I745" s="53" t="s">
        <v>1112</v>
      </c>
      <c r="J745" s="53" t="s">
        <v>1107</v>
      </c>
      <c r="K745" s="54">
        <v>2008</v>
      </c>
      <c r="L745" s="64" t="s">
        <v>218</v>
      </c>
      <c r="M745" s="55" t="s">
        <v>52</v>
      </c>
      <c r="N745" s="56">
        <v>2</v>
      </c>
      <c r="O745" s="57">
        <v>184</v>
      </c>
      <c r="P745" s="57" t="str">
        <f>IFERROR( VLOOKUP($G745,Liga16_1!$B:$Q,16,0), "")</f>
        <v/>
      </c>
      <c r="Q745" s="58">
        <f t="shared" si="80"/>
        <v>184</v>
      </c>
      <c r="R745" s="59">
        <f>AVERAGE(O745:P745)</f>
        <v>184</v>
      </c>
      <c r="S745" s="60" t="s">
        <v>216</v>
      </c>
      <c r="T745" s="61" t="s">
        <v>216</v>
      </c>
      <c r="U745" s="61" t="s">
        <v>216</v>
      </c>
      <c r="V745" s="61">
        <v>14</v>
      </c>
      <c r="W745" s="61" t="s">
        <v>216</v>
      </c>
      <c r="X745" s="61">
        <v>-37</v>
      </c>
      <c r="Y745" s="61" t="s">
        <v>216</v>
      </c>
      <c r="Z745" s="61">
        <v>-64</v>
      </c>
      <c r="AA745" s="61" t="s">
        <v>216</v>
      </c>
      <c r="AB745" s="62" t="s">
        <v>216</v>
      </c>
      <c r="AC745" s="63"/>
      <c r="AD745" s="62" t="s">
        <v>216</v>
      </c>
      <c r="AE745" s="62" t="s">
        <v>216</v>
      </c>
      <c r="AF745" s="67" t="s">
        <v>216</v>
      </c>
      <c r="AG745" s="62" t="s">
        <v>216</v>
      </c>
      <c r="AH745" s="62" t="s">
        <v>216</v>
      </c>
      <c r="AI745" s="62" t="s">
        <v>216</v>
      </c>
      <c r="AJ745" s="62" t="s">
        <v>216</v>
      </c>
      <c r="AK745" s="62" t="s">
        <v>216</v>
      </c>
      <c r="AL745" s="62" t="s">
        <v>216</v>
      </c>
      <c r="AM745" s="62" t="s">
        <v>216</v>
      </c>
      <c r="AN745" s="62" t="s">
        <v>216</v>
      </c>
      <c r="AO745" s="63" t="s">
        <v>216</v>
      </c>
    </row>
    <row r="746" spans="1:41">
      <c r="A746" s="48">
        <f t="shared" si="77"/>
        <v>744</v>
      </c>
      <c r="B746" s="49">
        <v>746</v>
      </c>
      <c r="C746" s="50">
        <f t="shared" si="78"/>
        <v>2</v>
      </c>
      <c r="D746" s="49">
        <f>COUNTIF($L$3:$L746,$L746)</f>
        <v>27</v>
      </c>
      <c r="E746" s="51">
        <v>27</v>
      </c>
      <c r="F746" s="50" t="str">
        <f t="shared" si="79"/>
        <v>=</v>
      </c>
      <c r="G746" s="52">
        <v>27937</v>
      </c>
      <c r="H746" s="53" t="s">
        <v>1335</v>
      </c>
      <c r="I746" s="53" t="s">
        <v>1109</v>
      </c>
      <c r="J746" s="53" t="s">
        <v>1107</v>
      </c>
      <c r="K746" s="54">
        <v>2006</v>
      </c>
      <c r="L746" s="64" t="s">
        <v>220</v>
      </c>
      <c r="M746" s="55" t="s">
        <v>52</v>
      </c>
      <c r="N746" s="56">
        <v>2</v>
      </c>
      <c r="O746" s="57"/>
      <c r="P746" s="57" t="str">
        <f>IFERROR( VLOOKUP($G746,Liga16_1!$B:$Q,16,0), "")</f>
        <v/>
      </c>
      <c r="Q746" s="58">
        <f t="shared" si="80"/>
        <v>184</v>
      </c>
      <c r="R746" s="59">
        <v>150</v>
      </c>
      <c r="S746" s="60" t="s">
        <v>216</v>
      </c>
      <c r="T746" s="61" t="s">
        <v>216</v>
      </c>
      <c r="U746" s="61" t="s">
        <v>216</v>
      </c>
      <c r="V746" s="61" t="s">
        <v>216</v>
      </c>
      <c r="W746" s="61" t="s">
        <v>216</v>
      </c>
      <c r="X746" s="61"/>
      <c r="Y746" s="61"/>
      <c r="Z746" s="61"/>
      <c r="AA746" s="61"/>
      <c r="AB746" s="62" t="s">
        <v>216</v>
      </c>
      <c r="AC746" s="63"/>
      <c r="AD746" s="62" t="s">
        <v>216</v>
      </c>
      <c r="AE746" s="62">
        <v>19</v>
      </c>
      <c r="AF746" s="67">
        <v>15</v>
      </c>
      <c r="AG746" s="62" t="s">
        <v>216</v>
      </c>
      <c r="AH746" s="62" t="s">
        <v>216</v>
      </c>
      <c r="AI746" s="62" t="s">
        <v>216</v>
      </c>
      <c r="AJ746" s="62" t="s">
        <v>216</v>
      </c>
      <c r="AK746" s="62" t="s">
        <v>216</v>
      </c>
      <c r="AL746" s="62" t="s">
        <v>216</v>
      </c>
      <c r="AM746" s="62" t="s">
        <v>216</v>
      </c>
      <c r="AN746" s="62" t="s">
        <v>216</v>
      </c>
      <c r="AO746" s="63" t="s">
        <v>216</v>
      </c>
    </row>
    <row r="747" spans="1:41">
      <c r="A747" s="48">
        <f t="shared" si="77"/>
        <v>745</v>
      </c>
      <c r="B747" s="49">
        <v>727</v>
      </c>
      <c r="C747" s="50">
        <f t="shared" si="78"/>
        <v>-18</v>
      </c>
      <c r="D747" s="49">
        <f>COUNTIF($L$3:$L747,$L747)</f>
        <v>15</v>
      </c>
      <c r="E747" s="51">
        <v>14</v>
      </c>
      <c r="F747" s="50">
        <f t="shared" si="79"/>
        <v>-1</v>
      </c>
      <c r="G747" s="52" t="s">
        <v>389</v>
      </c>
      <c r="H747" s="53" t="s">
        <v>1336</v>
      </c>
      <c r="I747" s="53" t="s">
        <v>1194</v>
      </c>
      <c r="J747" s="53" t="s">
        <v>1122</v>
      </c>
      <c r="K747" s="54">
        <v>2003</v>
      </c>
      <c r="L747" s="64" t="s">
        <v>223</v>
      </c>
      <c r="M747" s="55" t="s">
        <v>55</v>
      </c>
      <c r="N747" s="56">
        <v>2</v>
      </c>
      <c r="O747" s="57"/>
      <c r="P747" s="57" t="str">
        <f>IFERROR( VLOOKUP($G747,Liga16_1!$B:$Q,16,0), "")</f>
        <v/>
      </c>
      <c r="Q747" s="58">
        <f t="shared" ca="1" si="80"/>
        <v>182</v>
      </c>
      <c r="R747" s="59">
        <v>200</v>
      </c>
      <c r="S747" s="60" t="s">
        <v>216</v>
      </c>
      <c r="T747" s="61" t="s">
        <v>216</v>
      </c>
      <c r="U747" s="61" t="s">
        <v>216</v>
      </c>
      <c r="V747" s="61" t="s">
        <v>216</v>
      </c>
      <c r="W747" s="61" t="s">
        <v>216</v>
      </c>
      <c r="X747" s="61"/>
      <c r="Y747" s="61"/>
      <c r="Z747" s="61"/>
      <c r="AA747" s="61"/>
      <c r="AB747" s="62">
        <v>-18</v>
      </c>
      <c r="AC747" s="63"/>
      <c r="AD747" s="62" t="str">
        <f ca="1" xml:space="preserve"> IF(AND(
IFERROR( COUNTIF(  INDIRECT(CONCATENATE("[CampeonatosGallegos_2017.xlsx]",AD$2,"M","!$S:$S")),  $G747), 0)=0,
IFERROR( COUNTIF(  INDIRECT(CONCATENATE("[CampeonatosGallegos_2017.xlsx]",AD$2,"M","!$V:$V")),  $G747), 0)=0,
IFERROR( COUNTIF(  INDIRECT(CONCATENATE("[CampeonatosGallegos_2017.xlsx]",AD$2,"F","!$S:$S")),  $G747), 0)=0,
IFERROR( COUNTIF(  INDIRECT(CONCATENATE("[CampeonatosGallegos_2017.xlsx]",AD$2,"F","!$V:$V")),  $G747), 0)=0
), "",
IFERROR( HLOOKUP(CONCATENATE(AD$2,"F"),#REF!,ROW($G747)-1,0),0) +
IFERROR( HLOOKUP(CONCATENATE(AD$2,"F_FF"),#REF!,ROW($G747)-1,0),0) +
IFERROR( HLOOKUP(CONCATENATE(AD$2,"M"),#REF!,ROW($G747)-1,0),0) +
IFERROR( HLOOKUP(CONCATENATE(AD$2,"M_FF"),#REF!,ROW($G747)-1,0),0)
+25)</f>
        <v/>
      </c>
      <c r="AE747" s="62" t="str">
        <f ca="1" xml:space="preserve"> IF(AND(
IFERROR( COUNTIF(  INDIRECT(CONCATENATE("[CampeonatosGallegos_2017.xlsx]",AE$2,"M","!$S:$S")),  $G747), 0)=0,
IFERROR( COUNTIF(  INDIRECT(CONCATENATE("[CampeonatosGallegos_2017.xlsx]",AE$2,"M","!$V:$V")),  $G747), 0)=0,
IFERROR( COUNTIF(  INDIRECT(CONCATENATE("[CampeonatosGallegos_2017.xlsx]",AE$2,"F","!$S:$S")),  $G747), 0)=0,
IFERROR( COUNTIF(  INDIRECT(CONCATENATE("[CampeonatosGallegos_2017.xlsx]",AE$2,"F","!$V:$V")),  $G747), 0)=0
), "",
IFERROR( HLOOKUP(CONCATENATE(AE$2,"F"),#REF!,ROW($G747)-1,0),0) +
IFERROR( HLOOKUP(CONCATENATE(AE$2,"F_FF"),#REF!,ROW($G747)-1,0),0) +
IFERROR( HLOOKUP(CONCATENATE(AE$2,"M"),#REF!,ROW($G747)-1,0),0) +
IFERROR( HLOOKUP(CONCATENATE(AE$2,"M_FF"),#REF!,ROW($G747)-1,0),0)
+25)</f>
        <v/>
      </c>
      <c r="AF747" s="67" t="str">
        <f ca="1" xml:space="preserve"> IF(AND(
IFERROR( COUNTIF(  INDIRECT(CONCATENATE("[CampeonatosGallegos_2017.xlsx]",AF$2,"M","!$S:$S")),  $G747), 0)=0,
IFERROR( COUNTIF(  INDIRECT(CONCATENATE("[CampeonatosGallegos_2017.xlsx]",AF$2,"M","!$V:$V")),  $G747), 0)=0,
IFERROR( COUNTIF(  INDIRECT(CONCATENATE("[CampeonatosGallegos_2017.xlsx]",AF$2,"F","!$S:$S")),  $G747), 0)=0,
IFERROR( COUNTIF(  INDIRECT(CONCATENATE("[CampeonatosGallegos_2017.xlsx]",AF$2,"F","!$V:$V")),  $G747), 0)=0
), "",
IFERROR( HLOOKUP(CONCATENATE(AF$2,"F"),#REF!,ROW($G747)-1,0),0) +
IFERROR( HLOOKUP(CONCATENATE(AF$2,"F_FF"),#REF!,ROW($G747)-1,0),0) +
IFERROR( HLOOKUP(CONCATENATE(AF$2,"M"),#REF!,ROW($G747)-1,0),0) +
IFERROR( HLOOKUP(CONCATENATE(AF$2,"M_FF"),#REF!,ROW($G747)-1,0),0)
+25)</f>
        <v/>
      </c>
      <c r="AG747" s="62" t="str">
        <f ca="1" xml:space="preserve"> IF(AND(
IFERROR( COUNTIF(  INDIRECT(CONCATENATE("[CampeonatosGallegos_2017.xlsx]",AG$2,"M","!$S:$S")),  $G747), 0)=0,
IFERROR( COUNTIF(  INDIRECT(CONCATENATE("[CampeonatosGallegos_2017.xlsx]",AG$2,"M","!$V:$V")),  $G747), 0)=0,
IFERROR( COUNTIF(  INDIRECT(CONCATENATE("[CampeonatosGallegos_2017.xlsx]",AG$2,"F","!$S:$S")),  $G747), 0)=0,
IFERROR( COUNTIF(  INDIRECT(CONCATENATE("[CampeonatosGallegos_2017.xlsx]",AG$2,"F","!$V:$V")),  $G747), 0)=0
), "",
IFERROR( HLOOKUP(CONCATENATE(AG$2,"F"),#REF!,ROW($G747)-1,0),0) +
IFERROR( HLOOKUP(CONCATENATE(AG$2,"F_FF"),#REF!,ROW($G747)-1,0),0) +
IFERROR( HLOOKUP(CONCATENATE(AG$2,"M"),#REF!,ROW($G747)-1,0),0) +
IFERROR( HLOOKUP(CONCATENATE(AG$2,"M_FF"),#REF!,ROW($G747)-1,0),0)
+25)</f>
        <v/>
      </c>
      <c r="AH747" s="62" t="str">
        <f ca="1" xml:space="preserve"> IF(AND(
IFERROR( COUNTIF(  INDIRECT(CONCATENATE("[CampeonatosGallegos_2017.xlsx]",AH$2,"M","!$S:$S")),  $G747), 0)=0,
IFERROR( COUNTIF(  INDIRECT(CONCATENATE("[CampeonatosGallegos_2017.xlsx]",AH$2,"M","!$V:$V")),  $G747), 0)=0,
IFERROR( COUNTIF(  INDIRECT(CONCATENATE("[CampeonatosGallegos_2017.xlsx]",AH$2,"F","!$S:$S")),  $G747), 0)=0,
IFERROR( COUNTIF(  INDIRECT(CONCATENATE("[CampeonatosGallegos_2017.xlsx]",AH$2,"F","!$V:$V")),  $G747), 0)=0
), "",
IFERROR( HLOOKUP(CONCATENATE(AH$2,"F"),#REF!,ROW($G747)-1,0),0) +
IFERROR( HLOOKUP(CONCATENATE(AH$2,"F_FF"),#REF!,ROW($G747)-1,0),0) +
IFERROR( HLOOKUP(CONCATENATE(AH$2,"M"),#REF!,ROW($G747)-1,0),0) +
IFERROR( HLOOKUP(CONCATENATE(AH$2,"M_FF"),#REF!,ROW($G747)-1,0),0)
+25)</f>
        <v/>
      </c>
      <c r="AI747" s="62" t="str">
        <f ca="1" xml:space="preserve"> IF(AND(
IFERROR( COUNTIF(  INDIRECT(CONCATENATE("[CampeonatosGallegos_2017.xlsx]",AI$2,"M","!$S:$S")),  $G747), 0)=0,
IFERROR( COUNTIF(  INDIRECT(CONCATENATE("[CampeonatosGallegos_2017.xlsx]",AI$2,"M","!$V:$V")),  $G747), 0)=0,
IFERROR( COUNTIF(  INDIRECT(CONCATENATE("[CampeonatosGallegos_2017.xlsx]",AI$2,"F","!$S:$S")),  $G747), 0)=0,
IFERROR( COUNTIF(  INDIRECT(CONCATENATE("[CampeonatosGallegos_2017.xlsx]",AI$2,"F","!$V:$V")),  $G747), 0)=0
), "",
IFERROR( HLOOKUP(CONCATENATE(AI$2,"F"),#REF!,ROW($G747)-1,0),0) +
IFERROR( HLOOKUP(CONCATENATE(AI$2,"F_FF"),#REF!,ROW($G747)-1,0),0) +
IFERROR( HLOOKUP(CONCATENATE(AI$2,"M"),#REF!,ROW($G747)-1,0),0) +
IFERROR( HLOOKUP(CONCATENATE(AI$2,"M_FF"),#REF!,ROW($G747)-1,0),0)
+25)</f>
        <v/>
      </c>
      <c r="AJ747" s="62" t="str">
        <f ca="1" xml:space="preserve"> IF(AND(
IFERROR( COUNTIF(  INDIRECT(CONCATENATE("[CampeonatosGallegos_2017.xlsx]",AJ$2,"M","!$S:$S")),  $G747), 0)=0,
IFERROR( COUNTIF(  INDIRECT(CONCATENATE("[CampeonatosGallegos_2017.xlsx]",AJ$2,"M","!$V:$V")),  $G747), 0)=0,
IFERROR( COUNTIF(  INDIRECT(CONCATENATE("[CampeonatosGallegos_2017.xlsx]",AJ$2,"F","!$S:$S")),  $G747), 0)=0,
IFERROR( COUNTIF(  INDIRECT(CONCATENATE("[CampeonatosGallegos_2017.xlsx]",AJ$2,"F","!$V:$V")),  $G747), 0)=0
), "",
IFERROR( HLOOKUP(CONCATENATE(AJ$2,"F"),#REF!,ROW($G747)-1,0),0) +
IFERROR( HLOOKUP(CONCATENATE(AJ$2,"F_FF"),#REF!,ROW($G747)-1,0),0) +
IFERROR( HLOOKUP(CONCATENATE(AJ$2,"M"),#REF!,ROW($G747)-1,0),0) +
IFERROR( HLOOKUP(CONCATENATE(AJ$2,"M_FF"),#REF!,ROW($G747)-1,0),0)
+25)</f>
        <v/>
      </c>
      <c r="AK747" s="62" t="str">
        <f ca="1" xml:space="preserve"> IF(AND(
IFERROR( COUNTIF(  INDIRECT(CONCATENATE("[CampeonatosGallegos_2017.xlsx]",AK$2,"M","!$S:$S")),  $G747), 0)=0,
IFERROR( COUNTIF(  INDIRECT(CONCATENATE("[CampeonatosGallegos_2017.xlsx]",AK$2,"M","!$V:$V")),  $G747), 0)=0,
IFERROR( COUNTIF(  INDIRECT(CONCATENATE("[CampeonatosGallegos_2017.xlsx]",AK$2,"F","!$S:$S")),  $G747), 0)=0,
IFERROR( COUNTIF(  INDIRECT(CONCATENATE("[CampeonatosGallegos_2017.xlsx]",AK$2,"F","!$V:$V")),  $G747), 0)=0
), "",
IFERROR( HLOOKUP(CONCATENATE(AK$2,"F"),#REF!,ROW($G747)-1,0),0) +
IFERROR( HLOOKUP(CONCATENATE(AK$2,"F_FF"),#REF!,ROW($G747)-1,0),0) +
IFERROR( HLOOKUP(CONCATENATE(AK$2,"M"),#REF!,ROW($G747)-1,0),0) +
IFERROR( HLOOKUP(CONCATENATE(AK$2,"M_FF"),#REF!,ROW($G747)-1,0),0)
+25)</f>
        <v/>
      </c>
      <c r="AL747" s="62" t="str">
        <f ca="1" xml:space="preserve"> IF(AND(
IFERROR( COUNTIF(  INDIRECT(CONCATENATE("[CampeonatosGallegos_2017.xlsx]",AL$2,"M","!$S:$S")),  $G747), 0)=0,
IFERROR( COUNTIF(  INDIRECT(CONCATENATE("[CampeonatosGallegos_2017.xlsx]",AL$2,"M","!$V:$V")),  $G747), 0)=0,
IFERROR( COUNTIF(  INDIRECT(CONCATENATE("[CampeonatosGallegos_2017.xlsx]",AL$2,"F","!$S:$S")),  $G747), 0)=0,
IFERROR( COUNTIF(  INDIRECT(CONCATENATE("[CampeonatosGallegos_2017.xlsx]",AL$2,"F","!$V:$V")),  $G747), 0)=0
), "",
IFERROR( HLOOKUP(CONCATENATE(AL$2,"F"),#REF!,ROW($G747)-1,0),0) +
IFERROR( HLOOKUP(CONCATENATE(AL$2,"F_FF"),#REF!,ROW($G747)-1,0),0) +
IFERROR( HLOOKUP(CONCATENATE(AL$2,"M"),#REF!,ROW($G747)-1,0),0) +
IFERROR( HLOOKUP(CONCATENATE(AL$2,"M_FF"),#REF!,ROW($G747)-1,0),0)
+25)</f>
        <v/>
      </c>
      <c r="AM747" s="62" t="str">
        <f ca="1" xml:space="preserve"> IF(AND(
IFERROR( COUNTIF(  INDIRECT(CONCATENATE("[CampeonatosGallegos_2017.xlsx]",AM$2,"M","!$S:$S")),  $G747), 0)=0,
IFERROR( COUNTIF(  INDIRECT(CONCATENATE("[CampeonatosGallegos_2017.xlsx]",AM$2,"M","!$V:$V")),  $G747), 0)=0,
IFERROR( COUNTIF(  INDIRECT(CONCATENATE("[CampeonatosGallegos_2017.xlsx]",AM$2,"F","!$S:$S")),  $G747), 0)=0,
IFERROR( COUNTIF(  INDIRECT(CONCATENATE("[CampeonatosGallegos_2017.xlsx]",AM$2,"F","!$V:$V")),  $G747), 0)=0
), "",
IFERROR( HLOOKUP(CONCATENATE(AM$2,"F"),#REF!,ROW($G747)-1,0),0) +
IFERROR( HLOOKUP(CONCATENATE(AM$2,"F_FF"),#REF!,ROW($G747)-1,0),0) +
IFERROR( HLOOKUP(CONCATENATE(AM$2,"M"),#REF!,ROW($G747)-1,0),0) +
IFERROR( HLOOKUP(CONCATENATE(AM$2,"M_FF"),#REF!,ROW($G747)-1,0),0)
+25)</f>
        <v/>
      </c>
      <c r="AN747" s="62" t="str">
        <f ca="1" xml:space="preserve"> IF(AND(
IFERROR( COUNTIF(  INDIRECT(CONCATENATE("[CampeonatosGallegos_2017.xlsx]",AN$2,"M","!$S:$S")),  $G747), 0)=0,
IFERROR( COUNTIF(  INDIRECT(CONCATENATE("[CampeonatosGallegos_2017.xlsx]",AN$2,"M","!$V:$V")),  $G747), 0)=0,
IFERROR( COUNTIF(  INDIRECT(CONCATENATE("[CampeonatosGallegos_2017.xlsx]",AN$2,"F","!$S:$S")),  $G747), 0)=0,
IFERROR( COUNTIF(  INDIRECT(CONCATENATE("[CampeonatosGallegos_2017.xlsx]",AN$2,"F","!$V:$V")),  $G747), 0)=0
), "",
IFERROR( HLOOKUP(CONCATENATE(AN$2,"F"),#REF!,ROW($G747)-1,0),0) +
IFERROR( HLOOKUP(CONCATENATE(AN$2,"F_FF"),#REF!,ROW($G747)-1,0),0) +
IFERROR( HLOOKUP(CONCATENATE(AN$2,"M"),#REF!,ROW($G747)-1,0),0) +
IFERROR( HLOOKUP(CONCATENATE(AN$2,"M_FF"),#REF!,ROW($G747)-1,0),0)
+25)</f>
        <v/>
      </c>
      <c r="AO747" s="63" t="str">
        <f ca="1" xml:space="preserve"> IF(AND(
IFERROR( COUNTIF(  INDIRECT(CONCATENATE("[CampeonatosGallegos_2017.xlsx]",AO$2,"M","!$S:$S")),  $G747), 0)=0,
IFERROR( COUNTIF(  INDIRECT(CONCATENATE("[CampeonatosGallegos_2017.xlsx]",AO$2,"M","!$V:$V")),  $G747), 0)=0,
IFERROR( COUNTIF(  INDIRECT(CONCATENATE("[CampeonatosGallegos_2017.xlsx]",AO$2,"F","!$S:$S")),  $G747), 0)=0,
IFERROR( COUNTIF(  INDIRECT(CONCATENATE("[CampeonatosGallegos_2017.xlsx]",AO$2,"F","!$V:$V")),  $G747), 0)=0
), "",
IFERROR( HLOOKUP(CONCATENATE(AO$2,"F"),#REF!,ROW($G747)-1,0),0) +
IFERROR( HLOOKUP(CONCATENATE(AO$2,"F_FF"),#REF!,ROW($G747)-1,0),0) +
IFERROR( HLOOKUP(CONCATENATE(AO$2,"M"),#REF!,ROW($G747)-1,0),0) +
IFERROR( HLOOKUP(CONCATENATE(AO$2,"M_FF"),#REF!,ROW($G747)-1,0),0)
+25)</f>
        <v/>
      </c>
    </row>
    <row r="748" spans="1:41">
      <c r="A748" s="48">
        <f t="shared" si="77"/>
        <v>746</v>
      </c>
      <c r="B748" s="49">
        <v>747</v>
      </c>
      <c r="C748" s="50">
        <f t="shared" si="78"/>
        <v>1</v>
      </c>
      <c r="D748" s="49">
        <f>COUNTIF($L$3:$L748,$L748)</f>
        <v>20</v>
      </c>
      <c r="E748" s="51">
        <v>20</v>
      </c>
      <c r="F748" s="50" t="str">
        <f t="shared" si="79"/>
        <v>=</v>
      </c>
      <c r="G748" s="52">
        <v>24014</v>
      </c>
      <c r="H748" s="53" t="s">
        <v>600</v>
      </c>
      <c r="I748" s="53" t="s">
        <v>1106</v>
      </c>
      <c r="J748" s="53" t="s">
        <v>1107</v>
      </c>
      <c r="K748" s="54">
        <v>1981</v>
      </c>
      <c r="L748" s="64" t="s">
        <v>229</v>
      </c>
      <c r="M748" s="55" t="s">
        <v>55</v>
      </c>
      <c r="N748" s="56">
        <v>2</v>
      </c>
      <c r="O748" s="57"/>
      <c r="P748" s="57">
        <f>IFERROR( VLOOKUP($G748,Liga16_1!$B:$Q,16,0), "")</f>
        <v>182</v>
      </c>
      <c r="Q748" s="58">
        <f t="shared" si="80"/>
        <v>182</v>
      </c>
      <c r="R748" s="59">
        <f>AVERAGE(O748:P748)</f>
        <v>182</v>
      </c>
      <c r="S748" s="60" t="s">
        <v>216</v>
      </c>
      <c r="T748" s="61" t="s">
        <v>216</v>
      </c>
      <c r="U748" s="61" t="s">
        <v>216</v>
      </c>
      <c r="V748" s="61" t="s">
        <v>216</v>
      </c>
      <c r="W748" s="61" t="s">
        <v>216</v>
      </c>
      <c r="X748" s="61"/>
      <c r="Y748" s="61"/>
      <c r="Z748" s="61"/>
      <c r="AA748" s="61"/>
      <c r="AB748" s="62" t="s">
        <v>216</v>
      </c>
      <c r="AC748" s="63"/>
      <c r="AD748" s="62" t="s">
        <v>216</v>
      </c>
      <c r="AE748" s="62" t="s">
        <v>216</v>
      </c>
      <c r="AF748" s="67" t="s">
        <v>216</v>
      </c>
      <c r="AG748" s="62" t="s">
        <v>216</v>
      </c>
      <c r="AH748" s="62" t="s">
        <v>216</v>
      </c>
      <c r="AI748" s="62" t="s">
        <v>216</v>
      </c>
      <c r="AJ748" s="62" t="s">
        <v>216</v>
      </c>
      <c r="AK748" s="62" t="s">
        <v>216</v>
      </c>
      <c r="AL748" s="62" t="s">
        <v>216</v>
      </c>
      <c r="AM748" s="62" t="s">
        <v>216</v>
      </c>
      <c r="AN748" s="62" t="s">
        <v>216</v>
      </c>
      <c r="AO748" s="63" t="s">
        <v>216</v>
      </c>
    </row>
    <row r="749" spans="1:41">
      <c r="A749" s="48">
        <f t="shared" si="77"/>
        <v>747</v>
      </c>
      <c r="B749" s="49">
        <v>771</v>
      </c>
      <c r="C749" s="50">
        <f t="shared" si="78"/>
        <v>24</v>
      </c>
      <c r="D749" s="49">
        <f>COUNTIF($L$3:$L749,$L749)</f>
        <v>28</v>
      </c>
      <c r="E749" s="51">
        <v>39</v>
      </c>
      <c r="F749" s="50">
        <f t="shared" si="79"/>
        <v>11</v>
      </c>
      <c r="G749" s="52">
        <v>29222</v>
      </c>
      <c r="H749" s="53" t="s">
        <v>1337</v>
      </c>
      <c r="I749" s="53" t="s">
        <v>1119</v>
      </c>
      <c r="J749" s="53" t="s">
        <v>1107</v>
      </c>
      <c r="K749" s="54">
        <v>2007</v>
      </c>
      <c r="L749" s="64" t="s">
        <v>220</v>
      </c>
      <c r="M749" s="55" t="s">
        <v>52</v>
      </c>
      <c r="N749" s="56">
        <v>2</v>
      </c>
      <c r="O749" s="57"/>
      <c r="P749" s="57" t="str">
        <f>IFERROR( VLOOKUP($G749,Liga16_1!$B:$Q,16,0), "")</f>
        <v/>
      </c>
      <c r="Q749" s="58">
        <f t="shared" ca="1" si="80"/>
        <v>173</v>
      </c>
      <c r="R749" s="59">
        <v>150</v>
      </c>
      <c r="S749" s="60" t="s">
        <v>216</v>
      </c>
      <c r="T749" s="61" t="s">
        <v>216</v>
      </c>
      <c r="U749" s="61" t="s">
        <v>216</v>
      </c>
      <c r="V749" s="61" t="s">
        <v>216</v>
      </c>
      <c r="W749" s="61" t="s">
        <v>216</v>
      </c>
      <c r="X749" s="61"/>
      <c r="Y749" s="61"/>
      <c r="Z749" s="61"/>
      <c r="AA749" s="61"/>
      <c r="AB749" s="62">
        <v>23</v>
      </c>
      <c r="AC749" s="63"/>
      <c r="AD749" s="62" t="str">
        <f ca="1" xml:space="preserve"> IF(AND(
IFERROR( COUNTIF(  INDIRECT(CONCATENATE("[CampeonatosGallegos_2017.xlsx]",AD$2,"M","!$S:$S")),  $G749), 0)=0,
IFERROR( COUNTIF(  INDIRECT(CONCATENATE("[CampeonatosGallegos_2017.xlsx]",AD$2,"M","!$V:$V")),  $G749), 0)=0,
IFERROR( COUNTIF(  INDIRECT(CONCATENATE("[CampeonatosGallegos_2017.xlsx]",AD$2,"F","!$S:$S")),  $G749), 0)=0,
IFERROR( COUNTIF(  INDIRECT(CONCATENATE("[CampeonatosGallegos_2017.xlsx]",AD$2,"F","!$V:$V")),  $G749), 0)=0
), "",
IFERROR( HLOOKUP(CONCATENATE(AD$2,"F"),#REF!,ROW($G749)-1,0),0) +
IFERROR( HLOOKUP(CONCATENATE(AD$2,"F_FF"),#REF!,ROW($G749)-1,0),0) +
IFERROR( HLOOKUP(CONCATENATE(AD$2,"M"),#REF!,ROW($G749)-1,0),0) +
IFERROR( HLOOKUP(CONCATENATE(AD$2,"M_FF"),#REF!,ROW($G749)-1,0),0)
+25)</f>
        <v/>
      </c>
      <c r="AE749" s="62" t="str">
        <f ca="1" xml:space="preserve"> IF(AND(
IFERROR( COUNTIF(  INDIRECT(CONCATENATE("[CampeonatosGallegos_2017.xlsx]",AE$2,"M","!$S:$S")),  $G749), 0)=0,
IFERROR( COUNTIF(  INDIRECT(CONCATENATE("[CampeonatosGallegos_2017.xlsx]",AE$2,"M","!$V:$V")),  $G749), 0)=0,
IFERROR( COUNTIF(  INDIRECT(CONCATENATE("[CampeonatosGallegos_2017.xlsx]",AE$2,"F","!$S:$S")),  $G749), 0)=0,
IFERROR( COUNTIF(  INDIRECT(CONCATENATE("[CampeonatosGallegos_2017.xlsx]",AE$2,"F","!$V:$V")),  $G749), 0)=0
), "",
IFERROR( HLOOKUP(CONCATENATE(AE$2,"F"),#REF!,ROW($G749)-1,0),0) +
IFERROR( HLOOKUP(CONCATENATE(AE$2,"F_FF"),#REF!,ROW($G749)-1,0),0) +
IFERROR( HLOOKUP(CONCATENATE(AE$2,"M"),#REF!,ROW($G749)-1,0),0) +
IFERROR( HLOOKUP(CONCATENATE(AE$2,"M_FF"),#REF!,ROW($G749)-1,0),0)
+25)</f>
        <v/>
      </c>
      <c r="AF749" s="67" t="str">
        <f ca="1" xml:space="preserve"> IF(AND(
IFERROR( COUNTIF(  INDIRECT(CONCATENATE("[CampeonatosGallegos_2017.xlsx]",AF$2,"M","!$S:$S")),  $G749), 0)=0,
IFERROR( COUNTIF(  INDIRECT(CONCATENATE("[CampeonatosGallegos_2017.xlsx]",AF$2,"M","!$V:$V")),  $G749), 0)=0,
IFERROR( COUNTIF(  INDIRECT(CONCATENATE("[CampeonatosGallegos_2017.xlsx]",AF$2,"F","!$S:$S")),  $G749), 0)=0,
IFERROR( COUNTIF(  INDIRECT(CONCATENATE("[CampeonatosGallegos_2017.xlsx]",AF$2,"F","!$V:$V")),  $G749), 0)=0
), "",
IFERROR( HLOOKUP(CONCATENATE(AF$2,"F"),#REF!,ROW($G749)-1,0),0) +
IFERROR( HLOOKUP(CONCATENATE(AF$2,"F_FF"),#REF!,ROW($G749)-1,0),0) +
IFERROR( HLOOKUP(CONCATENATE(AF$2,"M"),#REF!,ROW($G749)-1,0),0) +
IFERROR( HLOOKUP(CONCATENATE(AF$2,"M_FF"),#REF!,ROW($G749)-1,0),0)
+25)</f>
        <v/>
      </c>
      <c r="AG749" s="62" t="str">
        <f ca="1" xml:space="preserve"> IF(AND(
IFERROR( COUNTIF(  INDIRECT(CONCATENATE("[CampeonatosGallegos_2017.xlsx]",AG$2,"M","!$S:$S")),  $G749), 0)=0,
IFERROR( COUNTIF(  INDIRECT(CONCATENATE("[CampeonatosGallegos_2017.xlsx]",AG$2,"M","!$V:$V")),  $G749), 0)=0,
IFERROR( COUNTIF(  INDIRECT(CONCATENATE("[CampeonatosGallegos_2017.xlsx]",AG$2,"F","!$S:$S")),  $G749), 0)=0,
IFERROR( COUNTIF(  INDIRECT(CONCATENATE("[CampeonatosGallegos_2017.xlsx]",AG$2,"F","!$V:$V")),  $G749), 0)=0
), "",
IFERROR( HLOOKUP(CONCATENATE(AG$2,"F"),#REF!,ROW($G749)-1,0),0) +
IFERROR( HLOOKUP(CONCATENATE(AG$2,"F_FF"),#REF!,ROW($G749)-1,0),0) +
IFERROR( HLOOKUP(CONCATENATE(AG$2,"M"),#REF!,ROW($G749)-1,0),0) +
IFERROR( HLOOKUP(CONCATENATE(AG$2,"M_FF"),#REF!,ROW($G749)-1,0),0)
+25)</f>
        <v/>
      </c>
      <c r="AH749" s="62" t="str">
        <f ca="1" xml:space="preserve"> IF(AND(
IFERROR( COUNTIF(  INDIRECT(CONCATENATE("[CampeonatosGallegos_2017.xlsx]",AH$2,"M","!$S:$S")),  $G749), 0)=0,
IFERROR( COUNTIF(  INDIRECT(CONCATENATE("[CampeonatosGallegos_2017.xlsx]",AH$2,"M","!$V:$V")),  $G749), 0)=0,
IFERROR( COUNTIF(  INDIRECT(CONCATENATE("[CampeonatosGallegos_2017.xlsx]",AH$2,"F","!$S:$S")),  $G749), 0)=0,
IFERROR( COUNTIF(  INDIRECT(CONCATENATE("[CampeonatosGallegos_2017.xlsx]",AH$2,"F","!$V:$V")),  $G749), 0)=0
), "",
IFERROR( HLOOKUP(CONCATENATE(AH$2,"F"),#REF!,ROW($G749)-1,0),0) +
IFERROR( HLOOKUP(CONCATENATE(AH$2,"F_FF"),#REF!,ROW($G749)-1,0),0) +
IFERROR( HLOOKUP(CONCATENATE(AH$2,"M"),#REF!,ROW($G749)-1,0),0) +
IFERROR( HLOOKUP(CONCATENATE(AH$2,"M_FF"),#REF!,ROW($G749)-1,0),0)
+25)</f>
        <v/>
      </c>
      <c r="AI749" s="62" t="str">
        <f ca="1" xml:space="preserve"> IF(AND(
IFERROR( COUNTIF(  INDIRECT(CONCATENATE("[CampeonatosGallegos_2017.xlsx]",AI$2,"M","!$S:$S")),  $G749), 0)=0,
IFERROR( COUNTIF(  INDIRECT(CONCATENATE("[CampeonatosGallegos_2017.xlsx]",AI$2,"M","!$V:$V")),  $G749), 0)=0,
IFERROR( COUNTIF(  INDIRECT(CONCATENATE("[CampeonatosGallegos_2017.xlsx]",AI$2,"F","!$S:$S")),  $G749), 0)=0,
IFERROR( COUNTIF(  INDIRECT(CONCATENATE("[CampeonatosGallegos_2017.xlsx]",AI$2,"F","!$V:$V")),  $G749), 0)=0
), "",
IFERROR( HLOOKUP(CONCATENATE(AI$2,"F"),#REF!,ROW($G749)-1,0),0) +
IFERROR( HLOOKUP(CONCATENATE(AI$2,"F_FF"),#REF!,ROW($G749)-1,0),0) +
IFERROR( HLOOKUP(CONCATENATE(AI$2,"M"),#REF!,ROW($G749)-1,0),0) +
IFERROR( HLOOKUP(CONCATENATE(AI$2,"M_FF"),#REF!,ROW($G749)-1,0),0)
+25)</f>
        <v/>
      </c>
      <c r="AJ749" s="62" t="str">
        <f ca="1" xml:space="preserve"> IF(AND(
IFERROR( COUNTIF(  INDIRECT(CONCATENATE("[CampeonatosGallegos_2017.xlsx]",AJ$2,"M","!$S:$S")),  $G749), 0)=0,
IFERROR( COUNTIF(  INDIRECT(CONCATENATE("[CampeonatosGallegos_2017.xlsx]",AJ$2,"M","!$V:$V")),  $G749), 0)=0,
IFERROR( COUNTIF(  INDIRECT(CONCATENATE("[CampeonatosGallegos_2017.xlsx]",AJ$2,"F","!$S:$S")),  $G749), 0)=0,
IFERROR( COUNTIF(  INDIRECT(CONCATENATE("[CampeonatosGallegos_2017.xlsx]",AJ$2,"F","!$V:$V")),  $G749), 0)=0
), "",
IFERROR( HLOOKUP(CONCATENATE(AJ$2,"F"),#REF!,ROW($G749)-1,0),0) +
IFERROR( HLOOKUP(CONCATENATE(AJ$2,"F_FF"),#REF!,ROW($G749)-1,0),0) +
IFERROR( HLOOKUP(CONCATENATE(AJ$2,"M"),#REF!,ROW($G749)-1,0),0) +
IFERROR( HLOOKUP(CONCATENATE(AJ$2,"M_FF"),#REF!,ROW($G749)-1,0),0)
+25)</f>
        <v/>
      </c>
      <c r="AK749" s="62" t="str">
        <f ca="1" xml:space="preserve"> IF(AND(
IFERROR( COUNTIF(  INDIRECT(CONCATENATE("[CampeonatosGallegos_2017.xlsx]",AK$2,"M","!$S:$S")),  $G749), 0)=0,
IFERROR( COUNTIF(  INDIRECT(CONCATENATE("[CampeonatosGallegos_2017.xlsx]",AK$2,"M","!$V:$V")),  $G749), 0)=0,
IFERROR( COUNTIF(  INDIRECT(CONCATENATE("[CampeonatosGallegos_2017.xlsx]",AK$2,"F","!$S:$S")),  $G749), 0)=0,
IFERROR( COUNTIF(  INDIRECT(CONCATENATE("[CampeonatosGallegos_2017.xlsx]",AK$2,"F","!$V:$V")),  $G749), 0)=0
), "",
IFERROR( HLOOKUP(CONCATENATE(AK$2,"F"),#REF!,ROW($G749)-1,0),0) +
IFERROR( HLOOKUP(CONCATENATE(AK$2,"F_FF"),#REF!,ROW($G749)-1,0),0) +
IFERROR( HLOOKUP(CONCATENATE(AK$2,"M"),#REF!,ROW($G749)-1,0),0) +
IFERROR( HLOOKUP(CONCATENATE(AK$2,"M_FF"),#REF!,ROW($G749)-1,0),0)
+25)</f>
        <v/>
      </c>
      <c r="AL749" s="62" t="str">
        <f ca="1" xml:space="preserve"> IF(AND(
IFERROR( COUNTIF(  INDIRECT(CONCATENATE("[CampeonatosGallegos_2017.xlsx]",AL$2,"M","!$S:$S")),  $G749), 0)=0,
IFERROR( COUNTIF(  INDIRECT(CONCATENATE("[CampeonatosGallegos_2017.xlsx]",AL$2,"M","!$V:$V")),  $G749), 0)=0,
IFERROR( COUNTIF(  INDIRECT(CONCATENATE("[CampeonatosGallegos_2017.xlsx]",AL$2,"F","!$S:$S")),  $G749), 0)=0,
IFERROR( COUNTIF(  INDIRECT(CONCATENATE("[CampeonatosGallegos_2017.xlsx]",AL$2,"F","!$V:$V")),  $G749), 0)=0
), "",
IFERROR( HLOOKUP(CONCATENATE(AL$2,"F"),#REF!,ROW($G749)-1,0),0) +
IFERROR( HLOOKUP(CONCATENATE(AL$2,"F_FF"),#REF!,ROW($G749)-1,0),0) +
IFERROR( HLOOKUP(CONCATENATE(AL$2,"M"),#REF!,ROW($G749)-1,0),0) +
IFERROR( HLOOKUP(CONCATENATE(AL$2,"M_FF"),#REF!,ROW($G749)-1,0),0)
+25)</f>
        <v/>
      </c>
      <c r="AM749" s="62" t="str">
        <f ca="1" xml:space="preserve"> IF(AND(
IFERROR( COUNTIF(  INDIRECT(CONCATENATE("[CampeonatosGallegos_2017.xlsx]",AM$2,"M","!$S:$S")),  $G749), 0)=0,
IFERROR( COUNTIF(  INDIRECT(CONCATENATE("[CampeonatosGallegos_2017.xlsx]",AM$2,"M","!$V:$V")),  $G749), 0)=0,
IFERROR( COUNTIF(  INDIRECT(CONCATENATE("[CampeonatosGallegos_2017.xlsx]",AM$2,"F","!$S:$S")),  $G749), 0)=0,
IFERROR( COUNTIF(  INDIRECT(CONCATENATE("[CampeonatosGallegos_2017.xlsx]",AM$2,"F","!$V:$V")),  $G749), 0)=0
), "",
IFERROR( HLOOKUP(CONCATENATE(AM$2,"F"),#REF!,ROW($G749)-1,0),0) +
IFERROR( HLOOKUP(CONCATENATE(AM$2,"F_FF"),#REF!,ROW($G749)-1,0),0) +
IFERROR( HLOOKUP(CONCATENATE(AM$2,"M"),#REF!,ROW($G749)-1,0),0) +
IFERROR( HLOOKUP(CONCATENATE(AM$2,"M_FF"),#REF!,ROW($G749)-1,0),0)
+25)</f>
        <v/>
      </c>
      <c r="AN749" s="62" t="str">
        <f ca="1" xml:space="preserve"> IF(AND(
IFERROR( COUNTIF(  INDIRECT(CONCATENATE("[CampeonatosGallegos_2017.xlsx]",AN$2,"M","!$S:$S")),  $G749), 0)=0,
IFERROR( COUNTIF(  INDIRECT(CONCATENATE("[CampeonatosGallegos_2017.xlsx]",AN$2,"M","!$V:$V")),  $G749), 0)=0,
IFERROR( COUNTIF(  INDIRECT(CONCATENATE("[CampeonatosGallegos_2017.xlsx]",AN$2,"F","!$S:$S")),  $G749), 0)=0,
IFERROR( COUNTIF(  INDIRECT(CONCATENATE("[CampeonatosGallegos_2017.xlsx]",AN$2,"F","!$V:$V")),  $G749), 0)=0
), "",
IFERROR( HLOOKUP(CONCATENATE(AN$2,"F"),#REF!,ROW($G749)-1,0),0) +
IFERROR( HLOOKUP(CONCATENATE(AN$2,"F_FF"),#REF!,ROW($G749)-1,0),0) +
IFERROR( HLOOKUP(CONCATENATE(AN$2,"M"),#REF!,ROW($G749)-1,0),0) +
IFERROR( HLOOKUP(CONCATENATE(AN$2,"M_FF"),#REF!,ROW($G749)-1,0),0)
+25)</f>
        <v/>
      </c>
      <c r="AO749" s="63" t="str">
        <f ca="1" xml:space="preserve"> IF(AND(
IFERROR( COUNTIF(  INDIRECT(CONCATENATE("[CampeonatosGallegos_2017.xlsx]",AO$2,"M","!$S:$S")),  $G749), 0)=0,
IFERROR( COUNTIF(  INDIRECT(CONCATENATE("[CampeonatosGallegos_2017.xlsx]",AO$2,"M","!$V:$V")),  $G749), 0)=0,
IFERROR( COUNTIF(  INDIRECT(CONCATENATE("[CampeonatosGallegos_2017.xlsx]",AO$2,"F","!$S:$S")),  $G749), 0)=0,
IFERROR( COUNTIF(  INDIRECT(CONCATENATE("[CampeonatosGallegos_2017.xlsx]",AO$2,"F","!$V:$V")),  $G749), 0)=0
), "",
IFERROR( HLOOKUP(CONCATENATE(AO$2,"F"),#REF!,ROW($G749)-1,0),0) +
IFERROR( HLOOKUP(CONCATENATE(AO$2,"F_FF"),#REF!,ROW($G749)-1,0),0) +
IFERROR( HLOOKUP(CONCATENATE(AO$2,"M"),#REF!,ROW($G749)-1,0),0) +
IFERROR( HLOOKUP(CONCATENATE(AO$2,"M_FF"),#REF!,ROW($G749)-1,0),0)
+25)</f>
        <v/>
      </c>
    </row>
    <row r="750" spans="1:41">
      <c r="A750" s="48">
        <f t="shared" si="77"/>
        <v>748</v>
      </c>
      <c r="B750" s="49">
        <v>750</v>
      </c>
      <c r="C750" s="50">
        <f t="shared" si="78"/>
        <v>2</v>
      </c>
      <c r="D750" s="49">
        <f>COUNTIF($L$3:$L750,$L750)</f>
        <v>67</v>
      </c>
      <c r="E750" s="51">
        <v>67</v>
      </c>
      <c r="F750" s="50" t="str">
        <f t="shared" si="79"/>
        <v>=</v>
      </c>
      <c r="G750" s="52">
        <v>19324</v>
      </c>
      <c r="H750" s="53" t="s">
        <v>1338</v>
      </c>
      <c r="I750" s="53" t="s">
        <v>1130</v>
      </c>
      <c r="J750" s="53" t="s">
        <v>1107</v>
      </c>
      <c r="K750" s="54">
        <v>1996</v>
      </c>
      <c r="L750" s="64" t="s">
        <v>228</v>
      </c>
      <c r="M750" s="55" t="s">
        <v>52</v>
      </c>
      <c r="N750" s="56">
        <v>2</v>
      </c>
      <c r="O750" s="57">
        <v>171</v>
      </c>
      <c r="P750" s="57" t="str">
        <f>IFERROR( VLOOKUP($G750,Liga16_1!$B:$Q,16,0), "")</f>
        <v/>
      </c>
      <c r="Q750" s="58">
        <f t="shared" si="80"/>
        <v>171</v>
      </c>
      <c r="R750" s="59">
        <f>AVERAGE(O750:P750)</f>
        <v>171</v>
      </c>
      <c r="S750" s="60">
        <v>-8</v>
      </c>
      <c r="T750" s="61" t="s">
        <v>216</v>
      </c>
      <c r="U750" s="61" t="s">
        <v>216</v>
      </c>
      <c r="V750" s="61" t="s">
        <v>216</v>
      </c>
      <c r="W750" s="61" t="s">
        <v>216</v>
      </c>
      <c r="X750" s="61" t="s">
        <v>216</v>
      </c>
      <c r="Y750" s="61" t="s">
        <v>216</v>
      </c>
      <c r="Z750" s="61" t="s">
        <v>216</v>
      </c>
      <c r="AA750" s="61" t="s">
        <v>216</v>
      </c>
      <c r="AB750" s="62" t="s">
        <v>216</v>
      </c>
      <c r="AC750" s="63"/>
      <c r="AD750" s="62" t="s">
        <v>216</v>
      </c>
      <c r="AE750" s="62" t="s">
        <v>216</v>
      </c>
      <c r="AF750" s="67" t="s">
        <v>216</v>
      </c>
      <c r="AG750" s="62" t="s">
        <v>216</v>
      </c>
      <c r="AH750" s="62" t="s">
        <v>216</v>
      </c>
      <c r="AI750" s="62" t="s">
        <v>216</v>
      </c>
      <c r="AJ750" s="62" t="s">
        <v>216</v>
      </c>
      <c r="AK750" s="62" t="s">
        <v>216</v>
      </c>
      <c r="AL750" s="62" t="s">
        <v>216</v>
      </c>
      <c r="AM750" s="62" t="s">
        <v>216</v>
      </c>
      <c r="AN750" s="62" t="s">
        <v>216</v>
      </c>
      <c r="AO750" s="63" t="s">
        <v>216</v>
      </c>
    </row>
    <row r="751" spans="1:41">
      <c r="A751" s="48">
        <f t="shared" si="77"/>
        <v>749</v>
      </c>
      <c r="B751" s="49">
        <v>751</v>
      </c>
      <c r="C751" s="50">
        <f t="shared" si="78"/>
        <v>2</v>
      </c>
      <c r="D751" s="49">
        <f>COUNTIF($L$3:$L751,$L751)</f>
        <v>29</v>
      </c>
      <c r="E751" s="51">
        <v>29</v>
      </c>
      <c r="F751" s="50" t="str">
        <f t="shared" si="79"/>
        <v>=</v>
      </c>
      <c r="G751" s="52">
        <v>27078</v>
      </c>
      <c r="H751" s="53" t="s">
        <v>1339</v>
      </c>
      <c r="I751" s="53" t="s">
        <v>1113</v>
      </c>
      <c r="J751" s="53" t="s">
        <v>1107</v>
      </c>
      <c r="K751" s="54">
        <v>2007</v>
      </c>
      <c r="L751" s="64" t="s">
        <v>220</v>
      </c>
      <c r="M751" s="55" t="s">
        <v>52</v>
      </c>
      <c r="N751" s="56">
        <v>2</v>
      </c>
      <c r="O751" s="57"/>
      <c r="P751" s="57" t="str">
        <f>IFERROR( VLOOKUP($G751,Liga16_1!$B:$Q,16,0), "")</f>
        <v/>
      </c>
      <c r="Q751" s="58">
        <f t="shared" si="80"/>
        <v>170</v>
      </c>
      <c r="R751" s="59">
        <v>150</v>
      </c>
      <c r="S751" s="60" t="s">
        <v>216</v>
      </c>
      <c r="T751" s="61" t="s">
        <v>216</v>
      </c>
      <c r="U751" s="61" t="s">
        <v>216</v>
      </c>
      <c r="V751" s="61" t="s">
        <v>216</v>
      </c>
      <c r="W751" s="61" t="s">
        <v>216</v>
      </c>
      <c r="X751" s="61"/>
      <c r="Y751" s="61"/>
      <c r="Z751" s="61"/>
      <c r="AA751" s="61"/>
      <c r="AB751" s="62">
        <v>0</v>
      </c>
      <c r="AC751" s="63"/>
      <c r="AD751" s="62" t="s">
        <v>216</v>
      </c>
      <c r="AE751" s="62">
        <v>20</v>
      </c>
      <c r="AF751" s="67" t="s">
        <v>216</v>
      </c>
      <c r="AG751" s="62" t="s">
        <v>216</v>
      </c>
      <c r="AH751" s="62" t="s">
        <v>216</v>
      </c>
      <c r="AI751" s="62" t="s">
        <v>216</v>
      </c>
      <c r="AJ751" s="62" t="s">
        <v>216</v>
      </c>
      <c r="AK751" s="62" t="s">
        <v>216</v>
      </c>
      <c r="AL751" s="62" t="s">
        <v>216</v>
      </c>
      <c r="AM751" s="62" t="s">
        <v>216</v>
      </c>
      <c r="AN751" s="62" t="s">
        <v>216</v>
      </c>
      <c r="AO751" s="63" t="s">
        <v>216</v>
      </c>
    </row>
    <row r="752" spans="1:41">
      <c r="A752" s="48">
        <f t="shared" si="77"/>
        <v>750</v>
      </c>
      <c r="B752" s="49">
        <v>752</v>
      </c>
      <c r="C752" s="50">
        <f t="shared" si="78"/>
        <v>2</v>
      </c>
      <c r="D752" s="49">
        <f>COUNTIF($L$3:$L752,$L752)</f>
        <v>30</v>
      </c>
      <c r="E752" s="51">
        <v>30</v>
      </c>
      <c r="F752" s="50" t="str">
        <f t="shared" si="79"/>
        <v>=</v>
      </c>
      <c r="G752" s="52">
        <v>28554</v>
      </c>
      <c r="H752" s="53" t="s">
        <v>1340</v>
      </c>
      <c r="I752" s="53" t="s">
        <v>1109</v>
      </c>
      <c r="J752" s="53" t="s">
        <v>1107</v>
      </c>
      <c r="K752" s="54">
        <v>2001</v>
      </c>
      <c r="L752" s="64" t="s">
        <v>225</v>
      </c>
      <c r="M752" s="55" t="s">
        <v>55</v>
      </c>
      <c r="N752" s="56">
        <v>2</v>
      </c>
      <c r="O752" s="57"/>
      <c r="P752" s="57" t="str">
        <f>IFERROR( VLOOKUP($G752,Liga16_1!$B:$Q,16,0), "")</f>
        <v/>
      </c>
      <c r="Q752" s="58">
        <f t="shared" si="80"/>
        <v>170</v>
      </c>
      <c r="R752" s="59">
        <v>150</v>
      </c>
      <c r="S752" s="60" t="s">
        <v>216</v>
      </c>
      <c r="T752" s="61" t="s">
        <v>216</v>
      </c>
      <c r="U752" s="61" t="s">
        <v>216</v>
      </c>
      <c r="V752" s="61" t="s">
        <v>216</v>
      </c>
      <c r="W752" s="61" t="s">
        <v>216</v>
      </c>
      <c r="X752" s="61"/>
      <c r="Y752" s="61"/>
      <c r="Z752" s="61"/>
      <c r="AA752" s="61"/>
      <c r="AB752" s="62" t="s">
        <v>216</v>
      </c>
      <c r="AC752" s="63"/>
      <c r="AD752" s="62" t="s">
        <v>216</v>
      </c>
      <c r="AE752" s="62" t="s">
        <v>216</v>
      </c>
      <c r="AF752" s="67" t="s">
        <v>216</v>
      </c>
      <c r="AG752" s="62" t="s">
        <v>216</v>
      </c>
      <c r="AH752" s="62">
        <v>20</v>
      </c>
      <c r="AI752" s="62" t="s">
        <v>216</v>
      </c>
      <c r="AJ752" s="62" t="s">
        <v>216</v>
      </c>
      <c r="AK752" s="62" t="s">
        <v>216</v>
      </c>
      <c r="AL752" s="62" t="s">
        <v>216</v>
      </c>
      <c r="AM752" s="62" t="s">
        <v>216</v>
      </c>
      <c r="AN752" s="62" t="s">
        <v>216</v>
      </c>
      <c r="AO752" s="63" t="s">
        <v>216</v>
      </c>
    </row>
    <row r="753" spans="1:41">
      <c r="A753" s="48">
        <f t="shared" si="77"/>
        <v>751</v>
      </c>
      <c r="B753" s="49">
        <v>753</v>
      </c>
      <c r="C753" s="50">
        <f t="shared" si="78"/>
        <v>2</v>
      </c>
      <c r="D753" s="49">
        <f>COUNTIF($L$3:$L753,$L753)</f>
        <v>30</v>
      </c>
      <c r="E753" s="51">
        <v>30</v>
      </c>
      <c r="F753" s="50" t="str">
        <f t="shared" si="79"/>
        <v>=</v>
      </c>
      <c r="G753" s="52">
        <v>29129</v>
      </c>
      <c r="H753" s="53" t="s">
        <v>1341</v>
      </c>
      <c r="I753" s="53" t="s">
        <v>1119</v>
      </c>
      <c r="J753" s="53" t="s">
        <v>1107</v>
      </c>
      <c r="K753" s="54">
        <v>2007</v>
      </c>
      <c r="L753" s="64" t="s">
        <v>220</v>
      </c>
      <c r="M753" s="55" t="s">
        <v>52</v>
      </c>
      <c r="N753" s="56">
        <v>2</v>
      </c>
      <c r="O753" s="57"/>
      <c r="P753" s="57" t="str">
        <f>IFERROR( VLOOKUP($G753,Liga16_1!$B:$Q,16,0), "")</f>
        <v/>
      </c>
      <c r="Q753" s="58">
        <f t="shared" si="80"/>
        <v>170</v>
      </c>
      <c r="R753" s="59">
        <v>150</v>
      </c>
      <c r="S753" s="60" t="s">
        <v>216</v>
      </c>
      <c r="T753" s="61" t="s">
        <v>216</v>
      </c>
      <c r="U753" s="61" t="s">
        <v>216</v>
      </c>
      <c r="V753" s="61" t="s">
        <v>216</v>
      </c>
      <c r="W753" s="61" t="s">
        <v>216</v>
      </c>
      <c r="X753" s="61"/>
      <c r="Y753" s="61"/>
      <c r="Z753" s="61"/>
      <c r="AA753" s="61"/>
      <c r="AB753" s="62" t="s">
        <v>216</v>
      </c>
      <c r="AC753" s="63"/>
      <c r="AD753" s="62" t="s">
        <v>216</v>
      </c>
      <c r="AE753" s="62">
        <v>20</v>
      </c>
      <c r="AF753" s="67" t="s">
        <v>216</v>
      </c>
      <c r="AG753" s="62" t="s">
        <v>216</v>
      </c>
      <c r="AH753" s="62" t="s">
        <v>216</v>
      </c>
      <c r="AI753" s="62" t="s">
        <v>216</v>
      </c>
      <c r="AJ753" s="62" t="s">
        <v>216</v>
      </c>
      <c r="AK753" s="62" t="s">
        <v>216</v>
      </c>
      <c r="AL753" s="62" t="s">
        <v>216</v>
      </c>
      <c r="AM753" s="62" t="s">
        <v>216</v>
      </c>
      <c r="AN753" s="62" t="s">
        <v>216</v>
      </c>
      <c r="AO753" s="63" t="s">
        <v>216</v>
      </c>
    </row>
    <row r="754" spans="1:41">
      <c r="A754" s="48">
        <f t="shared" si="77"/>
        <v>752</v>
      </c>
      <c r="B754" s="49">
        <v>754</v>
      </c>
      <c r="C754" s="50">
        <f t="shared" si="78"/>
        <v>2</v>
      </c>
      <c r="D754" s="49">
        <f>COUNTIF($L$3:$L754,$L754)</f>
        <v>14</v>
      </c>
      <c r="E754" s="51">
        <v>14</v>
      </c>
      <c r="F754" s="50" t="str">
        <f t="shared" si="79"/>
        <v>=</v>
      </c>
      <c r="G754" s="52">
        <v>20945</v>
      </c>
      <c r="H754" s="53" t="s">
        <v>1024</v>
      </c>
      <c r="I754" s="53" t="s">
        <v>1112</v>
      </c>
      <c r="J754" s="53" t="s">
        <v>1107</v>
      </c>
      <c r="K754" s="54">
        <v>2004</v>
      </c>
      <c r="L754" s="64" t="s">
        <v>221</v>
      </c>
      <c r="M754" s="55" t="s">
        <v>55</v>
      </c>
      <c r="N754" s="56">
        <v>2</v>
      </c>
      <c r="O754" s="57">
        <v>169</v>
      </c>
      <c r="P754" s="57" t="str">
        <f>IFERROR( VLOOKUP($G754,Liga16_1!$B:$Q,16,0), "")</f>
        <v/>
      </c>
      <c r="Q754" s="58">
        <f t="shared" si="80"/>
        <v>169</v>
      </c>
      <c r="R754" s="59">
        <f t="shared" ref="R754:R762" si="81">AVERAGE(O754:P754)</f>
        <v>169</v>
      </c>
      <c r="S754" s="60" t="s">
        <v>216</v>
      </c>
      <c r="T754" s="61">
        <v>-42</v>
      </c>
      <c r="U754" s="61" t="s">
        <v>216</v>
      </c>
      <c r="V754" s="61">
        <v>-19</v>
      </c>
      <c r="W754" s="61" t="s">
        <v>216</v>
      </c>
      <c r="X754" s="61">
        <v>22</v>
      </c>
      <c r="Y754" s="61">
        <v>-4</v>
      </c>
      <c r="Z754" s="61">
        <v>-29</v>
      </c>
      <c r="AA754" s="61" t="s">
        <v>216</v>
      </c>
      <c r="AB754" s="62" t="s">
        <v>216</v>
      </c>
      <c r="AC754" s="63"/>
      <c r="AD754" s="62" t="s">
        <v>216</v>
      </c>
      <c r="AE754" s="62" t="s">
        <v>216</v>
      </c>
      <c r="AF754" s="67" t="s">
        <v>216</v>
      </c>
      <c r="AG754" s="62" t="s">
        <v>216</v>
      </c>
      <c r="AH754" s="62" t="s">
        <v>216</v>
      </c>
      <c r="AI754" s="62" t="s">
        <v>216</v>
      </c>
      <c r="AJ754" s="62" t="s">
        <v>216</v>
      </c>
      <c r="AK754" s="62" t="s">
        <v>216</v>
      </c>
      <c r="AL754" s="62" t="s">
        <v>216</v>
      </c>
      <c r="AM754" s="62" t="s">
        <v>216</v>
      </c>
      <c r="AN754" s="62" t="s">
        <v>216</v>
      </c>
      <c r="AO754" s="63" t="s">
        <v>216</v>
      </c>
    </row>
    <row r="755" spans="1:41">
      <c r="A755" s="48">
        <f t="shared" si="77"/>
        <v>753</v>
      </c>
      <c r="B755" s="49">
        <v>755</v>
      </c>
      <c r="C755" s="50">
        <f t="shared" si="78"/>
        <v>2</v>
      </c>
      <c r="D755" s="49">
        <f>COUNTIF($L$3:$L755,$L755)</f>
        <v>10</v>
      </c>
      <c r="E755" s="51">
        <v>10</v>
      </c>
      <c r="F755" s="50" t="str">
        <f t="shared" si="79"/>
        <v>=</v>
      </c>
      <c r="G755" s="52">
        <v>19269</v>
      </c>
      <c r="H755" s="53" t="s">
        <v>1342</v>
      </c>
      <c r="I755" s="53" t="s">
        <v>1232</v>
      </c>
      <c r="J755" s="53" t="s">
        <v>1107</v>
      </c>
      <c r="K755" s="54">
        <v>-1</v>
      </c>
      <c r="L755" s="64" t="s">
        <v>238</v>
      </c>
      <c r="M755" s="55" t="s">
        <v>52</v>
      </c>
      <c r="N755" s="56">
        <v>2</v>
      </c>
      <c r="O755" s="57">
        <v>169</v>
      </c>
      <c r="P755" s="57" t="str">
        <f>IFERROR( VLOOKUP($G755,Liga16_1!$B:$Q,16,0), "")</f>
        <v/>
      </c>
      <c r="Q755" s="58">
        <f t="shared" si="80"/>
        <v>169</v>
      </c>
      <c r="R755" s="59">
        <f t="shared" si="81"/>
        <v>169</v>
      </c>
      <c r="S755" s="60" t="s">
        <v>216</v>
      </c>
      <c r="T755" s="61" t="s">
        <v>216</v>
      </c>
      <c r="U755" s="61">
        <v>-4</v>
      </c>
      <c r="V755" s="61" t="s">
        <v>216</v>
      </c>
      <c r="W755" s="61">
        <v>-6</v>
      </c>
      <c r="X755" s="61" t="s">
        <v>216</v>
      </c>
      <c r="Y755" s="61" t="s">
        <v>216</v>
      </c>
      <c r="Z755" s="61" t="s">
        <v>216</v>
      </c>
      <c r="AA755" s="61" t="s">
        <v>216</v>
      </c>
      <c r="AB755" s="62" t="s">
        <v>216</v>
      </c>
      <c r="AC755" s="63"/>
      <c r="AD755" s="62" t="s">
        <v>216</v>
      </c>
      <c r="AE755" s="62" t="s">
        <v>216</v>
      </c>
      <c r="AF755" s="67" t="s">
        <v>216</v>
      </c>
      <c r="AG755" s="62" t="s">
        <v>216</v>
      </c>
      <c r="AH755" s="62" t="s">
        <v>216</v>
      </c>
      <c r="AI755" s="62" t="s">
        <v>216</v>
      </c>
      <c r="AJ755" s="62" t="s">
        <v>216</v>
      </c>
      <c r="AK755" s="62" t="s">
        <v>216</v>
      </c>
      <c r="AL755" s="62" t="s">
        <v>216</v>
      </c>
      <c r="AM755" s="62" t="s">
        <v>216</v>
      </c>
      <c r="AN755" s="62" t="s">
        <v>216</v>
      </c>
      <c r="AO755" s="63" t="s">
        <v>216</v>
      </c>
    </row>
    <row r="756" spans="1:41">
      <c r="A756" s="48">
        <f t="shared" si="77"/>
        <v>754</v>
      </c>
      <c r="B756" s="49">
        <v>756</v>
      </c>
      <c r="C756" s="50">
        <f t="shared" si="78"/>
        <v>2</v>
      </c>
      <c r="D756" s="49">
        <f>COUNTIF($L$3:$L756,$L756)</f>
        <v>66</v>
      </c>
      <c r="E756" s="51">
        <v>66</v>
      </c>
      <c r="F756" s="50" t="str">
        <f t="shared" si="79"/>
        <v>=</v>
      </c>
      <c r="G756" s="52">
        <v>23311</v>
      </c>
      <c r="H756" s="53" t="s">
        <v>1084</v>
      </c>
      <c r="I756" s="53" t="s">
        <v>1136</v>
      </c>
      <c r="J756" s="53" t="s">
        <v>1107</v>
      </c>
      <c r="K756" s="54">
        <v>2002</v>
      </c>
      <c r="L756" s="64" t="s">
        <v>224</v>
      </c>
      <c r="M756" s="55" t="s">
        <v>52</v>
      </c>
      <c r="N756" s="56">
        <v>2</v>
      </c>
      <c r="O756" s="57">
        <v>135.5</v>
      </c>
      <c r="P756" s="57">
        <f>IFERROR( VLOOKUP($G756,Liga16_1!$B:$Q,16,0), "")</f>
        <v>201</v>
      </c>
      <c r="Q756" s="58">
        <f t="shared" si="80"/>
        <v>168.25</v>
      </c>
      <c r="R756" s="59">
        <f t="shared" si="81"/>
        <v>168.25</v>
      </c>
      <c r="S756" s="60" t="s">
        <v>216</v>
      </c>
      <c r="T756" s="61" t="s">
        <v>216</v>
      </c>
      <c r="U756" s="61" t="s">
        <v>216</v>
      </c>
      <c r="V756" s="61" t="s">
        <v>216</v>
      </c>
      <c r="W756" s="61" t="s">
        <v>216</v>
      </c>
      <c r="X756" s="61" t="s">
        <v>216</v>
      </c>
      <c r="Y756" s="61" t="s">
        <v>216</v>
      </c>
      <c r="Z756" s="61" t="s">
        <v>216</v>
      </c>
      <c r="AA756" s="61">
        <v>-64</v>
      </c>
      <c r="AB756" s="62" t="s">
        <v>216</v>
      </c>
      <c r="AC756" s="63"/>
      <c r="AD756" s="62" t="s">
        <v>216</v>
      </c>
      <c r="AE756" s="62" t="s">
        <v>216</v>
      </c>
      <c r="AF756" s="67" t="s">
        <v>216</v>
      </c>
      <c r="AG756" s="62" t="s">
        <v>216</v>
      </c>
      <c r="AH756" s="62" t="s">
        <v>216</v>
      </c>
      <c r="AI756" s="62" t="s">
        <v>216</v>
      </c>
      <c r="AJ756" s="62" t="s">
        <v>216</v>
      </c>
      <c r="AK756" s="62" t="s">
        <v>216</v>
      </c>
      <c r="AL756" s="62" t="s">
        <v>216</v>
      </c>
      <c r="AM756" s="62" t="s">
        <v>216</v>
      </c>
      <c r="AN756" s="62" t="s">
        <v>216</v>
      </c>
      <c r="AO756" s="63" t="s">
        <v>216</v>
      </c>
    </row>
    <row r="757" spans="1:41">
      <c r="A757" s="48">
        <f t="shared" si="77"/>
        <v>755</v>
      </c>
      <c r="B757" s="49">
        <v>757</v>
      </c>
      <c r="C757" s="50">
        <f t="shared" si="78"/>
        <v>2</v>
      </c>
      <c r="D757" s="49">
        <f>COUNTIF($L$3:$L757,$L757)</f>
        <v>67</v>
      </c>
      <c r="E757" s="51">
        <v>67</v>
      </c>
      <c r="F757" s="50" t="str">
        <f t="shared" si="79"/>
        <v>=</v>
      </c>
      <c r="G757" s="52">
        <v>26974</v>
      </c>
      <c r="H757" s="53" t="s">
        <v>1343</v>
      </c>
      <c r="I757" s="53" t="s">
        <v>1106</v>
      </c>
      <c r="J757" s="53" t="s">
        <v>1107</v>
      </c>
      <c r="K757" s="54">
        <v>2003</v>
      </c>
      <c r="L757" s="64" t="s">
        <v>224</v>
      </c>
      <c r="M757" s="55" t="s">
        <v>52</v>
      </c>
      <c r="N757" s="56">
        <v>2</v>
      </c>
      <c r="O757" s="57">
        <v>166</v>
      </c>
      <c r="P757" s="57" t="str">
        <f>IFERROR( VLOOKUP($G757,Liga16_1!$B:$Q,16,0), "")</f>
        <v/>
      </c>
      <c r="Q757" s="58">
        <f t="shared" si="80"/>
        <v>166</v>
      </c>
      <c r="R757" s="59">
        <f t="shared" si="81"/>
        <v>166</v>
      </c>
      <c r="S757" s="60" t="s">
        <v>216</v>
      </c>
      <c r="T757" s="61" t="s">
        <v>216</v>
      </c>
      <c r="U757" s="61" t="s">
        <v>216</v>
      </c>
      <c r="V757" s="61" t="s">
        <v>216</v>
      </c>
      <c r="W757" s="61" t="s">
        <v>216</v>
      </c>
      <c r="X757" s="61" t="s">
        <v>216</v>
      </c>
      <c r="Y757" s="61">
        <v>-64</v>
      </c>
      <c r="Z757" s="61" t="s">
        <v>216</v>
      </c>
      <c r="AA757" s="61" t="s">
        <v>216</v>
      </c>
      <c r="AB757" s="62" t="s">
        <v>216</v>
      </c>
      <c r="AC757" s="63"/>
      <c r="AD757" s="62" t="s">
        <v>216</v>
      </c>
      <c r="AE757" s="62" t="s">
        <v>216</v>
      </c>
      <c r="AF757" s="67" t="s">
        <v>216</v>
      </c>
      <c r="AG757" s="62" t="s">
        <v>216</v>
      </c>
      <c r="AH757" s="62" t="s">
        <v>216</v>
      </c>
      <c r="AI757" s="62" t="s">
        <v>216</v>
      </c>
      <c r="AJ757" s="62" t="s">
        <v>216</v>
      </c>
      <c r="AK757" s="62" t="s">
        <v>216</v>
      </c>
      <c r="AL757" s="62" t="s">
        <v>216</v>
      </c>
      <c r="AM757" s="62" t="s">
        <v>216</v>
      </c>
      <c r="AN757" s="62" t="s">
        <v>216</v>
      </c>
      <c r="AO757" s="63" t="s">
        <v>216</v>
      </c>
    </row>
    <row r="758" spans="1:41">
      <c r="A758" s="48">
        <f t="shared" si="77"/>
        <v>756</v>
      </c>
      <c r="B758" s="49">
        <v>748</v>
      </c>
      <c r="C758" s="50">
        <f t="shared" si="78"/>
        <v>-8</v>
      </c>
      <c r="D758" s="49">
        <f>COUNTIF($L$3:$L758,$L758)</f>
        <v>51</v>
      </c>
      <c r="E758" s="51">
        <v>52</v>
      </c>
      <c r="F758" s="50">
        <f t="shared" si="79"/>
        <v>1</v>
      </c>
      <c r="G758" s="52">
        <v>22326</v>
      </c>
      <c r="H758" s="53" t="s">
        <v>884</v>
      </c>
      <c r="I758" s="53" t="s">
        <v>1168</v>
      </c>
      <c r="J758" s="53" t="s">
        <v>1107</v>
      </c>
      <c r="K758" s="54">
        <v>2005</v>
      </c>
      <c r="L758" s="64" t="s">
        <v>222</v>
      </c>
      <c r="M758" s="55" t="s">
        <v>52</v>
      </c>
      <c r="N758" s="56">
        <v>2</v>
      </c>
      <c r="O758" s="57">
        <v>164</v>
      </c>
      <c r="P758" s="57" t="str">
        <f>IFERROR( VLOOKUP($G758,Liga16_1!$B:$Q,16,0), "")</f>
        <v/>
      </c>
      <c r="Q758" s="58">
        <f t="shared" si="80"/>
        <v>163</v>
      </c>
      <c r="R758" s="59">
        <f t="shared" si="81"/>
        <v>164</v>
      </c>
      <c r="S758" s="60" t="s">
        <v>216</v>
      </c>
      <c r="T758" s="61" t="s">
        <v>216</v>
      </c>
      <c r="U758" s="61" t="s">
        <v>216</v>
      </c>
      <c r="V758" s="61" t="s">
        <v>216</v>
      </c>
      <c r="W758" s="61" t="s">
        <v>216</v>
      </c>
      <c r="X758" s="61" t="s">
        <v>216</v>
      </c>
      <c r="Y758" s="61" t="s">
        <v>216</v>
      </c>
      <c r="Z758" s="61" t="s">
        <v>216</v>
      </c>
      <c r="AA758" s="61" t="s">
        <v>216</v>
      </c>
      <c r="AB758" s="62">
        <v>-14</v>
      </c>
      <c r="AC758" s="63"/>
      <c r="AD758" s="62" t="s">
        <v>216</v>
      </c>
      <c r="AE758" s="62" t="s">
        <v>216</v>
      </c>
      <c r="AF758" s="67">
        <v>13</v>
      </c>
      <c r="AG758" s="62" t="s">
        <v>216</v>
      </c>
      <c r="AH758" s="62" t="s">
        <v>216</v>
      </c>
      <c r="AI758" s="62" t="s">
        <v>216</v>
      </c>
      <c r="AJ758" s="62" t="s">
        <v>216</v>
      </c>
      <c r="AK758" s="62" t="s">
        <v>216</v>
      </c>
      <c r="AL758" s="62" t="s">
        <v>216</v>
      </c>
      <c r="AM758" s="62" t="s">
        <v>216</v>
      </c>
      <c r="AN758" s="62" t="s">
        <v>216</v>
      </c>
      <c r="AO758" s="63" t="s">
        <v>216</v>
      </c>
    </row>
    <row r="759" spans="1:41">
      <c r="A759" s="48">
        <f t="shared" si="77"/>
        <v>757</v>
      </c>
      <c r="B759" s="49">
        <v>758</v>
      </c>
      <c r="C759" s="50">
        <f t="shared" si="78"/>
        <v>1</v>
      </c>
      <c r="D759" s="49">
        <f>COUNTIF($L$3:$L759,$L759)</f>
        <v>52</v>
      </c>
      <c r="E759" s="51">
        <v>53</v>
      </c>
      <c r="F759" s="50">
        <f t="shared" si="79"/>
        <v>1</v>
      </c>
      <c r="G759" s="52">
        <v>22459</v>
      </c>
      <c r="H759" s="53" t="s">
        <v>1344</v>
      </c>
      <c r="I759" s="53" t="s">
        <v>1123</v>
      </c>
      <c r="J759" s="53" t="s">
        <v>1107</v>
      </c>
      <c r="K759" s="54">
        <v>2005</v>
      </c>
      <c r="L759" s="64" t="s">
        <v>222</v>
      </c>
      <c r="M759" s="55" t="s">
        <v>52</v>
      </c>
      <c r="N759" s="56">
        <v>2</v>
      </c>
      <c r="O759" s="57">
        <v>145.5</v>
      </c>
      <c r="P759" s="57" t="str">
        <f>IFERROR( VLOOKUP($G759,Liga16_1!$B:$Q,16,0), "")</f>
        <v/>
      </c>
      <c r="Q759" s="58">
        <f t="shared" si="80"/>
        <v>161.5</v>
      </c>
      <c r="R759" s="59">
        <f t="shared" si="81"/>
        <v>145.5</v>
      </c>
      <c r="S759" s="60" t="s">
        <v>216</v>
      </c>
      <c r="T759" s="61" t="s">
        <v>216</v>
      </c>
      <c r="U759" s="61">
        <v>-24</v>
      </c>
      <c r="V759" s="61" t="s">
        <v>216</v>
      </c>
      <c r="W759" s="61" t="s">
        <v>216</v>
      </c>
      <c r="X759" s="61" t="s">
        <v>216</v>
      </c>
      <c r="Y759" s="61" t="s">
        <v>216</v>
      </c>
      <c r="Z759" s="61" t="s">
        <v>216</v>
      </c>
      <c r="AA759" s="61" t="s">
        <v>216</v>
      </c>
      <c r="AB759" s="62" t="s">
        <v>216</v>
      </c>
      <c r="AC759" s="63"/>
      <c r="AD759" s="62" t="s">
        <v>216</v>
      </c>
      <c r="AE759" s="62" t="s">
        <v>216</v>
      </c>
      <c r="AF759" s="67">
        <v>16</v>
      </c>
      <c r="AG759" s="62" t="s">
        <v>216</v>
      </c>
      <c r="AH759" s="62" t="s">
        <v>216</v>
      </c>
      <c r="AI759" s="62" t="s">
        <v>216</v>
      </c>
      <c r="AJ759" s="62" t="s">
        <v>216</v>
      </c>
      <c r="AK759" s="62" t="s">
        <v>216</v>
      </c>
      <c r="AL759" s="62" t="s">
        <v>216</v>
      </c>
      <c r="AM759" s="62" t="s">
        <v>216</v>
      </c>
      <c r="AN759" s="62" t="s">
        <v>216</v>
      </c>
      <c r="AO759" s="63" t="s">
        <v>216</v>
      </c>
    </row>
    <row r="760" spans="1:41">
      <c r="A760" s="48">
        <f t="shared" si="77"/>
        <v>758</v>
      </c>
      <c r="B760" s="49">
        <v>759</v>
      </c>
      <c r="C760" s="50">
        <f t="shared" si="78"/>
        <v>1</v>
      </c>
      <c r="D760" s="49">
        <f>COUNTIF($L$3:$L760,$L760)</f>
        <v>11</v>
      </c>
      <c r="E760" s="51">
        <v>11</v>
      </c>
      <c r="F760" s="50" t="str">
        <f t="shared" si="79"/>
        <v>=</v>
      </c>
      <c r="G760" s="52">
        <v>22679</v>
      </c>
      <c r="H760" s="53" t="s">
        <v>974</v>
      </c>
      <c r="I760" s="53" t="s">
        <v>1218</v>
      </c>
      <c r="J760" s="53" t="s">
        <v>1107</v>
      </c>
      <c r="K760" s="54">
        <v>-1</v>
      </c>
      <c r="L760" s="64" t="s">
        <v>238</v>
      </c>
      <c r="M760" s="55" t="s">
        <v>52</v>
      </c>
      <c r="N760" s="56">
        <v>2</v>
      </c>
      <c r="O760" s="57">
        <v>149</v>
      </c>
      <c r="P760" s="57" t="str">
        <f>IFERROR( VLOOKUP($G760,Liga16_1!$B:$Q,16,0), "")</f>
        <v/>
      </c>
      <c r="Q760" s="58">
        <f t="shared" si="80"/>
        <v>160</v>
      </c>
      <c r="R760" s="59">
        <f t="shared" si="81"/>
        <v>149</v>
      </c>
      <c r="S760" s="60" t="s">
        <v>216</v>
      </c>
      <c r="T760" s="61" t="s">
        <v>216</v>
      </c>
      <c r="U760" s="61" t="s">
        <v>216</v>
      </c>
      <c r="V760" s="61" t="s">
        <v>216</v>
      </c>
      <c r="W760" s="61" t="s">
        <v>216</v>
      </c>
      <c r="X760" s="61" t="s">
        <v>216</v>
      </c>
      <c r="Y760" s="61" t="s">
        <v>216</v>
      </c>
      <c r="Z760" s="61" t="s">
        <v>216</v>
      </c>
      <c r="AA760" s="61" t="s">
        <v>216</v>
      </c>
      <c r="AB760" s="62" t="s">
        <v>216</v>
      </c>
      <c r="AC760" s="63"/>
      <c r="AD760" s="62" t="s">
        <v>216</v>
      </c>
      <c r="AE760" s="62" t="s">
        <v>216</v>
      </c>
      <c r="AF760" s="67" t="s">
        <v>216</v>
      </c>
      <c r="AG760" s="62" t="s">
        <v>216</v>
      </c>
      <c r="AH760" s="62" t="s">
        <v>216</v>
      </c>
      <c r="AI760" s="62" t="s">
        <v>216</v>
      </c>
      <c r="AJ760" s="62" t="s">
        <v>216</v>
      </c>
      <c r="AK760" s="62" t="s">
        <v>216</v>
      </c>
      <c r="AL760" s="62" t="s">
        <v>216</v>
      </c>
      <c r="AM760" s="62" t="s">
        <v>216</v>
      </c>
      <c r="AN760" s="62">
        <v>11</v>
      </c>
      <c r="AO760" s="63" t="s">
        <v>216</v>
      </c>
    </row>
    <row r="761" spans="1:41">
      <c r="A761" s="48">
        <f t="shared" si="77"/>
        <v>759</v>
      </c>
      <c r="B761" s="49">
        <v>760</v>
      </c>
      <c r="C761" s="50">
        <f t="shared" si="78"/>
        <v>1</v>
      </c>
      <c r="D761" s="49">
        <f>COUNTIF($L$3:$L761,$L761)</f>
        <v>11</v>
      </c>
      <c r="E761" s="51">
        <v>10</v>
      </c>
      <c r="F761" s="50">
        <f t="shared" si="79"/>
        <v>-1</v>
      </c>
      <c r="G761" s="52">
        <v>26305</v>
      </c>
      <c r="H761" s="53" t="s">
        <v>1029</v>
      </c>
      <c r="I761" s="53" t="s">
        <v>1123</v>
      </c>
      <c r="J761" s="53" t="s">
        <v>1107</v>
      </c>
      <c r="K761" s="54">
        <v>2008</v>
      </c>
      <c r="L761" s="64" t="s">
        <v>218</v>
      </c>
      <c r="M761" s="55" t="s">
        <v>52</v>
      </c>
      <c r="N761" s="56">
        <v>2</v>
      </c>
      <c r="O761" s="57">
        <v>159</v>
      </c>
      <c r="P761" s="57" t="str">
        <f>IFERROR( VLOOKUP($G761,Liga16_1!$B:$Q,16,0), "")</f>
        <v/>
      </c>
      <c r="Q761" s="58">
        <f t="shared" si="80"/>
        <v>159</v>
      </c>
      <c r="R761" s="59">
        <f t="shared" si="81"/>
        <v>159</v>
      </c>
      <c r="S761" s="60" t="s">
        <v>216</v>
      </c>
      <c r="T761" s="61" t="s">
        <v>216</v>
      </c>
      <c r="U761" s="61" t="s">
        <v>216</v>
      </c>
      <c r="V761" s="61" t="s">
        <v>216</v>
      </c>
      <c r="W761" s="61">
        <v>16</v>
      </c>
      <c r="X761" s="61">
        <v>-64</v>
      </c>
      <c r="Y761" s="61" t="s">
        <v>216</v>
      </c>
      <c r="Z761" s="61">
        <v>-22</v>
      </c>
      <c r="AA761" s="61">
        <v>44</v>
      </c>
      <c r="AB761" s="62" t="s">
        <v>216</v>
      </c>
      <c r="AC761" s="63"/>
      <c r="AD761" s="62" t="s">
        <v>216</v>
      </c>
      <c r="AE761" s="62" t="s">
        <v>216</v>
      </c>
      <c r="AF761" s="67" t="s">
        <v>216</v>
      </c>
      <c r="AG761" s="62" t="s">
        <v>216</v>
      </c>
      <c r="AH761" s="62" t="s">
        <v>216</v>
      </c>
      <c r="AI761" s="62" t="s">
        <v>216</v>
      </c>
      <c r="AJ761" s="62" t="s">
        <v>216</v>
      </c>
      <c r="AK761" s="62" t="s">
        <v>216</v>
      </c>
      <c r="AL761" s="62" t="s">
        <v>216</v>
      </c>
      <c r="AM761" s="62" t="s">
        <v>216</v>
      </c>
      <c r="AN761" s="62" t="s">
        <v>216</v>
      </c>
      <c r="AO761" s="63" t="s">
        <v>216</v>
      </c>
    </row>
    <row r="762" spans="1:41">
      <c r="A762" s="48">
        <f t="shared" si="77"/>
        <v>760</v>
      </c>
      <c r="B762" s="49">
        <v>761</v>
      </c>
      <c r="C762" s="50">
        <f t="shared" si="78"/>
        <v>1</v>
      </c>
      <c r="D762" s="49">
        <f>COUNTIF($L$3:$L762,$L762)</f>
        <v>31</v>
      </c>
      <c r="E762" s="51">
        <v>31</v>
      </c>
      <c r="F762" s="50" t="str">
        <f t="shared" si="79"/>
        <v>=</v>
      </c>
      <c r="G762" s="52" t="s">
        <v>32</v>
      </c>
      <c r="H762" s="53" t="s">
        <v>1345</v>
      </c>
      <c r="I762" s="53" t="s">
        <v>1121</v>
      </c>
      <c r="J762" s="53" t="s">
        <v>1122</v>
      </c>
      <c r="K762" s="54">
        <v>2007</v>
      </c>
      <c r="L762" s="64" t="s">
        <v>220</v>
      </c>
      <c r="M762" s="55" t="s">
        <v>52</v>
      </c>
      <c r="N762" s="56">
        <v>2</v>
      </c>
      <c r="O762" s="57">
        <v>159</v>
      </c>
      <c r="P762" s="57" t="str">
        <f>IFERROR( VLOOKUP($G762,Liga16_1!$B:$Q,16,0), "")</f>
        <v/>
      </c>
      <c r="Q762" s="58">
        <f t="shared" si="80"/>
        <v>159</v>
      </c>
      <c r="R762" s="59">
        <f t="shared" si="81"/>
        <v>159</v>
      </c>
      <c r="S762" s="60" t="s">
        <v>216</v>
      </c>
      <c r="T762" s="61" t="s">
        <v>216</v>
      </c>
      <c r="U762" s="61" t="s">
        <v>216</v>
      </c>
      <c r="V762" s="61" t="s">
        <v>216</v>
      </c>
      <c r="W762" s="61" t="s">
        <v>216</v>
      </c>
      <c r="X762" s="61" t="s">
        <v>216</v>
      </c>
      <c r="Y762" s="61">
        <v>-67</v>
      </c>
      <c r="Z762" s="61" t="s">
        <v>216</v>
      </c>
      <c r="AA762" s="61" t="s">
        <v>216</v>
      </c>
      <c r="AB762" s="62" t="s">
        <v>216</v>
      </c>
      <c r="AC762" s="63"/>
      <c r="AD762" s="62" t="s">
        <v>216</v>
      </c>
      <c r="AE762" s="62" t="s">
        <v>216</v>
      </c>
      <c r="AF762" s="67" t="s">
        <v>216</v>
      </c>
      <c r="AG762" s="62" t="s">
        <v>216</v>
      </c>
      <c r="AH762" s="62" t="s">
        <v>216</v>
      </c>
      <c r="AI762" s="62" t="s">
        <v>216</v>
      </c>
      <c r="AJ762" s="62" t="s">
        <v>216</v>
      </c>
      <c r="AK762" s="62" t="s">
        <v>216</v>
      </c>
      <c r="AL762" s="62" t="s">
        <v>216</v>
      </c>
      <c r="AM762" s="62" t="s">
        <v>216</v>
      </c>
      <c r="AN762" s="62" t="s">
        <v>216</v>
      </c>
      <c r="AO762" s="63" t="s">
        <v>216</v>
      </c>
    </row>
    <row r="763" spans="1:41">
      <c r="A763" s="48">
        <f t="shared" si="77"/>
        <v>761</v>
      </c>
      <c r="B763" s="49">
        <v>763</v>
      </c>
      <c r="C763" s="50">
        <f t="shared" si="78"/>
        <v>2</v>
      </c>
      <c r="D763" s="49">
        <f>COUNTIF($L$3:$L763,$L763)</f>
        <v>32</v>
      </c>
      <c r="E763" s="51">
        <v>32</v>
      </c>
      <c r="F763" s="50" t="str">
        <f t="shared" si="79"/>
        <v>=</v>
      </c>
      <c r="G763" s="52">
        <v>23026</v>
      </c>
      <c r="H763" s="53" t="s">
        <v>1346</v>
      </c>
      <c r="I763" s="53" t="s">
        <v>1130</v>
      </c>
      <c r="J763" s="53" t="s">
        <v>1107</v>
      </c>
      <c r="K763" s="54">
        <v>2007</v>
      </c>
      <c r="L763" s="64" t="s">
        <v>220</v>
      </c>
      <c r="M763" s="55" t="s">
        <v>52</v>
      </c>
      <c r="N763" s="56">
        <v>2</v>
      </c>
      <c r="O763" s="57"/>
      <c r="P763" s="57" t="str">
        <f>IFERROR( VLOOKUP($G763,Liga16_1!$B:$Q,16,0), "")</f>
        <v/>
      </c>
      <c r="Q763" s="58">
        <f t="shared" si="80"/>
        <v>159</v>
      </c>
      <c r="R763" s="59">
        <v>150</v>
      </c>
      <c r="S763" s="60" t="s">
        <v>216</v>
      </c>
      <c r="T763" s="61" t="s">
        <v>216</v>
      </c>
      <c r="U763" s="61" t="s">
        <v>216</v>
      </c>
      <c r="V763" s="61" t="s">
        <v>216</v>
      </c>
      <c r="W763" s="61" t="s">
        <v>216</v>
      </c>
      <c r="X763" s="61"/>
      <c r="Y763" s="61"/>
      <c r="Z763" s="61"/>
      <c r="AA763" s="61"/>
      <c r="AB763" s="62" t="s">
        <v>216</v>
      </c>
      <c r="AC763" s="63"/>
      <c r="AD763" s="62" t="s">
        <v>216</v>
      </c>
      <c r="AE763" s="62">
        <v>9</v>
      </c>
      <c r="AF763" s="67" t="s">
        <v>216</v>
      </c>
      <c r="AG763" s="62" t="s">
        <v>216</v>
      </c>
      <c r="AH763" s="62" t="s">
        <v>216</v>
      </c>
      <c r="AI763" s="62" t="s">
        <v>216</v>
      </c>
      <c r="AJ763" s="62" t="s">
        <v>216</v>
      </c>
      <c r="AK763" s="62" t="s">
        <v>216</v>
      </c>
      <c r="AL763" s="62" t="s">
        <v>216</v>
      </c>
      <c r="AM763" s="62" t="s">
        <v>216</v>
      </c>
      <c r="AN763" s="62" t="s">
        <v>216</v>
      </c>
      <c r="AO763" s="63" t="s">
        <v>216</v>
      </c>
    </row>
    <row r="764" spans="1:41">
      <c r="A764" s="48">
        <f t="shared" si="77"/>
        <v>762</v>
      </c>
      <c r="B764" s="49">
        <v>780</v>
      </c>
      <c r="C764" s="50">
        <f t="shared" si="78"/>
        <v>18</v>
      </c>
      <c r="D764" s="49">
        <f>COUNTIF($L$3:$L764,$L764)</f>
        <v>33</v>
      </c>
      <c r="E764" s="51">
        <v>42</v>
      </c>
      <c r="F764" s="50">
        <f t="shared" si="79"/>
        <v>9</v>
      </c>
      <c r="G764" s="52">
        <v>27465</v>
      </c>
      <c r="H764" s="53" t="s">
        <v>1347</v>
      </c>
      <c r="I764" s="53" t="s">
        <v>1206</v>
      </c>
      <c r="J764" s="53" t="s">
        <v>1107</v>
      </c>
      <c r="K764" s="54">
        <v>2006</v>
      </c>
      <c r="L764" s="64" t="s">
        <v>220</v>
      </c>
      <c r="M764" s="55" t="s">
        <v>52</v>
      </c>
      <c r="N764" s="56">
        <v>2</v>
      </c>
      <c r="O764" s="57">
        <v>147</v>
      </c>
      <c r="P764" s="57" t="str">
        <f>IFERROR( VLOOKUP($G764,Liga16_1!$B:$Q,16,0), "")</f>
        <v/>
      </c>
      <c r="Q764" s="58">
        <f t="shared" si="80"/>
        <v>158</v>
      </c>
      <c r="R764" s="59">
        <f>AVERAGE(O764:P764)</f>
        <v>147</v>
      </c>
      <c r="S764" s="60" t="s">
        <v>216</v>
      </c>
      <c r="T764" s="61" t="s">
        <v>216</v>
      </c>
      <c r="U764" s="61" t="s">
        <v>216</v>
      </c>
      <c r="V764" s="61" t="s">
        <v>216</v>
      </c>
      <c r="W764" s="61" t="s">
        <v>216</v>
      </c>
      <c r="X764" s="61"/>
      <c r="Y764" s="61"/>
      <c r="Z764" s="61"/>
      <c r="AA764" s="61">
        <v>-3</v>
      </c>
      <c r="AB764" s="62">
        <v>11</v>
      </c>
      <c r="AC764" s="63"/>
      <c r="AD764" s="62" t="s">
        <v>216</v>
      </c>
      <c r="AE764" s="62" t="s">
        <v>216</v>
      </c>
      <c r="AF764" s="67" t="s">
        <v>216</v>
      </c>
      <c r="AG764" s="62" t="s">
        <v>216</v>
      </c>
      <c r="AH764" s="62" t="s">
        <v>216</v>
      </c>
      <c r="AI764" s="62" t="s">
        <v>216</v>
      </c>
      <c r="AJ764" s="62" t="s">
        <v>216</v>
      </c>
      <c r="AK764" s="62" t="s">
        <v>216</v>
      </c>
      <c r="AL764" s="62" t="s">
        <v>216</v>
      </c>
      <c r="AM764" s="62" t="s">
        <v>216</v>
      </c>
      <c r="AN764" s="62" t="s">
        <v>216</v>
      </c>
      <c r="AO764" s="63" t="s">
        <v>216</v>
      </c>
    </row>
    <row r="765" spans="1:41">
      <c r="A765" s="48">
        <f t="shared" si="77"/>
        <v>763</v>
      </c>
      <c r="B765" s="49">
        <v>778</v>
      </c>
      <c r="C765" s="50">
        <f t="shared" si="78"/>
        <v>15</v>
      </c>
      <c r="D765" s="49">
        <f>COUNTIF($L$3:$L765,$L765)</f>
        <v>5</v>
      </c>
      <c r="E765" s="51">
        <v>6</v>
      </c>
      <c r="F765" s="50">
        <f t="shared" si="79"/>
        <v>1</v>
      </c>
      <c r="G765" s="52">
        <v>50506</v>
      </c>
      <c r="H765" s="53" t="s">
        <v>1032</v>
      </c>
      <c r="I765" s="53" t="s">
        <v>1119</v>
      </c>
      <c r="J765" s="53" t="s">
        <v>1107</v>
      </c>
      <c r="K765" s="54">
        <v>2009</v>
      </c>
      <c r="L765" s="64" t="s">
        <v>217</v>
      </c>
      <c r="M765" s="55" t="s">
        <v>55</v>
      </c>
      <c r="N765" s="56">
        <v>2</v>
      </c>
      <c r="O765" s="57">
        <v>65</v>
      </c>
      <c r="P765" s="57" t="str">
        <f>IFERROR( VLOOKUP($G765,Liga16_1!$B:$Q,16,0), "")</f>
        <v/>
      </c>
      <c r="Q765" s="58">
        <f t="shared" si="80"/>
        <v>158</v>
      </c>
      <c r="R765" s="59">
        <f>AVERAGE(O765:P765)</f>
        <v>65</v>
      </c>
      <c r="S765" s="60" t="s">
        <v>216</v>
      </c>
      <c r="T765" s="61">
        <v>-14</v>
      </c>
      <c r="U765" s="61" t="s">
        <v>216</v>
      </c>
      <c r="V765" s="61" t="s">
        <v>216</v>
      </c>
      <c r="W765" s="61" t="s">
        <v>216</v>
      </c>
      <c r="X765" s="61" t="s">
        <v>216</v>
      </c>
      <c r="Y765" s="61" t="s">
        <v>216</v>
      </c>
      <c r="Z765" s="61" t="s">
        <v>216</v>
      </c>
      <c r="AA765" s="61" t="s">
        <v>216</v>
      </c>
      <c r="AB765" s="62">
        <v>10</v>
      </c>
      <c r="AC765" s="63"/>
      <c r="AD765" s="62">
        <v>62</v>
      </c>
      <c r="AE765" s="62">
        <v>21</v>
      </c>
      <c r="AF765" s="67" t="s">
        <v>216</v>
      </c>
      <c r="AG765" s="62" t="s">
        <v>216</v>
      </c>
      <c r="AH765" s="62" t="s">
        <v>216</v>
      </c>
      <c r="AI765" s="62" t="s">
        <v>216</v>
      </c>
      <c r="AJ765" s="62" t="s">
        <v>216</v>
      </c>
      <c r="AK765" s="62" t="s">
        <v>216</v>
      </c>
      <c r="AL765" s="62" t="s">
        <v>216</v>
      </c>
      <c r="AM765" s="62" t="s">
        <v>216</v>
      </c>
      <c r="AN765" s="62" t="s">
        <v>216</v>
      </c>
      <c r="AO765" s="63" t="s">
        <v>216</v>
      </c>
    </row>
    <row r="766" spans="1:41">
      <c r="A766" s="48">
        <f t="shared" si="77"/>
        <v>764</v>
      </c>
      <c r="B766" s="49">
        <v>764</v>
      </c>
      <c r="C766" s="50" t="str">
        <f t="shared" si="78"/>
        <v>=</v>
      </c>
      <c r="D766" s="49">
        <f>COUNTIF($L$3:$L766,$L766)</f>
        <v>53</v>
      </c>
      <c r="E766" s="51">
        <v>54</v>
      </c>
      <c r="F766" s="50">
        <f t="shared" si="79"/>
        <v>1</v>
      </c>
      <c r="G766" s="52">
        <v>50189</v>
      </c>
      <c r="H766" s="53" t="s">
        <v>468</v>
      </c>
      <c r="I766" s="53" t="s">
        <v>1136</v>
      </c>
      <c r="J766" s="53" t="s">
        <v>1107</v>
      </c>
      <c r="K766" s="54">
        <v>2004</v>
      </c>
      <c r="L766" s="64" t="s">
        <v>222</v>
      </c>
      <c r="M766" s="55" t="s">
        <v>52</v>
      </c>
      <c r="N766" s="56">
        <v>2</v>
      </c>
      <c r="O766" s="57">
        <v>157.5</v>
      </c>
      <c r="P766" s="57" t="str">
        <f>IFERROR( VLOOKUP($G766,Liga16_1!$B:$Q,16,0), "")</f>
        <v/>
      </c>
      <c r="Q766" s="58">
        <f t="shared" si="80"/>
        <v>157.5</v>
      </c>
      <c r="R766" s="59">
        <f>AVERAGE(O766:P766)</f>
        <v>157.5</v>
      </c>
      <c r="S766" s="60" t="s">
        <v>216</v>
      </c>
      <c r="T766" s="61" t="s">
        <v>216</v>
      </c>
      <c r="U766" s="61">
        <v>-43</v>
      </c>
      <c r="V766" s="61" t="s">
        <v>216</v>
      </c>
      <c r="W766" s="61" t="s">
        <v>216</v>
      </c>
      <c r="X766" s="61" t="s">
        <v>216</v>
      </c>
      <c r="Y766" s="61" t="s">
        <v>216</v>
      </c>
      <c r="Z766" s="61" t="s">
        <v>216</v>
      </c>
      <c r="AA766" s="61">
        <v>-64</v>
      </c>
      <c r="AB766" s="62" t="s">
        <v>216</v>
      </c>
      <c r="AC766" s="63"/>
      <c r="AD766" s="62" t="s">
        <v>216</v>
      </c>
      <c r="AE766" s="62" t="s">
        <v>216</v>
      </c>
      <c r="AF766" s="67" t="s">
        <v>216</v>
      </c>
      <c r="AG766" s="62" t="s">
        <v>216</v>
      </c>
      <c r="AH766" s="62" t="s">
        <v>216</v>
      </c>
      <c r="AI766" s="62" t="s">
        <v>216</v>
      </c>
      <c r="AJ766" s="62" t="s">
        <v>216</v>
      </c>
      <c r="AK766" s="62" t="s">
        <v>216</v>
      </c>
      <c r="AL766" s="62" t="s">
        <v>216</v>
      </c>
      <c r="AM766" s="62" t="s">
        <v>216</v>
      </c>
      <c r="AN766" s="62" t="s">
        <v>216</v>
      </c>
      <c r="AO766" s="63" t="s">
        <v>216</v>
      </c>
    </row>
    <row r="767" spans="1:41">
      <c r="A767" s="48">
        <f t="shared" si="77"/>
        <v>765</v>
      </c>
      <c r="B767" s="49">
        <v>787</v>
      </c>
      <c r="C767" s="50">
        <f t="shared" si="78"/>
        <v>22</v>
      </c>
      <c r="D767" s="49">
        <f>COUNTIF($L$3:$L767,$L767)</f>
        <v>16</v>
      </c>
      <c r="E767" s="51">
        <v>18</v>
      </c>
      <c r="F767" s="50">
        <f t="shared" si="79"/>
        <v>2</v>
      </c>
      <c r="G767" s="52">
        <v>23976</v>
      </c>
      <c r="H767" s="53" t="s">
        <v>770</v>
      </c>
      <c r="I767" s="53" t="s">
        <v>1113</v>
      </c>
      <c r="J767" s="53" t="s">
        <v>1107</v>
      </c>
      <c r="K767" s="54">
        <v>2003</v>
      </c>
      <c r="L767" s="64" t="s">
        <v>223</v>
      </c>
      <c r="M767" s="55" t="s">
        <v>55</v>
      </c>
      <c r="N767" s="56">
        <v>2</v>
      </c>
      <c r="O767" s="57">
        <v>109</v>
      </c>
      <c r="P767" s="57" t="str">
        <f>IFERROR( VLOOKUP($G767,Liga16_1!$B:$Q,16,0), "")</f>
        <v/>
      </c>
      <c r="Q767" s="58">
        <f t="shared" si="80"/>
        <v>155</v>
      </c>
      <c r="R767" s="59">
        <f>AVERAGE(O767:P767)</f>
        <v>109</v>
      </c>
      <c r="S767" s="60" t="s">
        <v>216</v>
      </c>
      <c r="T767" s="61">
        <v>1</v>
      </c>
      <c r="U767" s="61" t="s">
        <v>216</v>
      </c>
      <c r="V767" s="61" t="s">
        <v>216</v>
      </c>
      <c r="W767" s="61" t="s">
        <v>216</v>
      </c>
      <c r="X767" s="61" t="s">
        <v>216</v>
      </c>
      <c r="Y767" s="61" t="s">
        <v>216</v>
      </c>
      <c r="Z767" s="61" t="s">
        <v>216</v>
      </c>
      <c r="AA767" s="61" t="s">
        <v>216</v>
      </c>
      <c r="AB767" s="62">
        <v>26</v>
      </c>
      <c r="AC767" s="63"/>
      <c r="AD767" s="62" t="s">
        <v>216</v>
      </c>
      <c r="AE767" s="62" t="s">
        <v>216</v>
      </c>
      <c r="AF767" s="67" t="s">
        <v>216</v>
      </c>
      <c r="AG767" s="62">
        <v>20</v>
      </c>
      <c r="AH767" s="62" t="s">
        <v>216</v>
      </c>
      <c r="AI767" s="62" t="s">
        <v>216</v>
      </c>
      <c r="AJ767" s="62" t="s">
        <v>216</v>
      </c>
      <c r="AK767" s="62" t="s">
        <v>216</v>
      </c>
      <c r="AL767" s="62" t="s">
        <v>216</v>
      </c>
      <c r="AM767" s="62" t="s">
        <v>216</v>
      </c>
      <c r="AN767" s="62" t="s">
        <v>216</v>
      </c>
      <c r="AO767" s="63" t="s">
        <v>216</v>
      </c>
    </row>
    <row r="768" spans="1:41">
      <c r="A768" s="48">
        <f t="shared" si="77"/>
        <v>766</v>
      </c>
      <c r="B768" s="49">
        <v>766</v>
      </c>
      <c r="C768" s="50" t="str">
        <f t="shared" si="78"/>
        <v>=</v>
      </c>
      <c r="D768" s="49">
        <f>COUNTIF($L$3:$L768,$L768)</f>
        <v>34</v>
      </c>
      <c r="E768" s="51">
        <v>34</v>
      </c>
      <c r="F768" s="50" t="str">
        <f t="shared" si="79"/>
        <v>=</v>
      </c>
      <c r="G768" s="52">
        <v>29128</v>
      </c>
      <c r="H768" s="53" t="s">
        <v>1348</v>
      </c>
      <c r="I768" s="53" t="s">
        <v>1119</v>
      </c>
      <c r="J768" s="53" t="s">
        <v>1107</v>
      </c>
      <c r="K768" s="54">
        <v>2006</v>
      </c>
      <c r="L768" s="64" t="s">
        <v>220</v>
      </c>
      <c r="M768" s="55" t="s">
        <v>52</v>
      </c>
      <c r="N768" s="56">
        <v>2</v>
      </c>
      <c r="O768" s="57"/>
      <c r="P768" s="57" t="str">
        <f>IFERROR( VLOOKUP($G768,Liga16_1!$B:$Q,16,0), "")</f>
        <v/>
      </c>
      <c r="Q768" s="58">
        <f t="shared" si="80"/>
        <v>154</v>
      </c>
      <c r="R768" s="59">
        <v>150</v>
      </c>
      <c r="S768" s="60" t="s">
        <v>216</v>
      </c>
      <c r="T768" s="61" t="s">
        <v>216</v>
      </c>
      <c r="U768" s="61" t="s">
        <v>216</v>
      </c>
      <c r="V768" s="61" t="s">
        <v>216</v>
      </c>
      <c r="W768" s="61" t="s">
        <v>216</v>
      </c>
      <c r="X768" s="61"/>
      <c r="Y768" s="61"/>
      <c r="Z768" s="61"/>
      <c r="AA768" s="61"/>
      <c r="AB768" s="62" t="s">
        <v>216</v>
      </c>
      <c r="AC768" s="63"/>
      <c r="AD768" s="62" t="s">
        <v>216</v>
      </c>
      <c r="AE768" s="62">
        <v>4</v>
      </c>
      <c r="AF768" s="67" t="s">
        <v>216</v>
      </c>
      <c r="AG768" s="62" t="s">
        <v>216</v>
      </c>
      <c r="AH768" s="62" t="s">
        <v>216</v>
      </c>
      <c r="AI768" s="62" t="s">
        <v>216</v>
      </c>
      <c r="AJ768" s="62" t="s">
        <v>216</v>
      </c>
      <c r="AK768" s="62" t="s">
        <v>216</v>
      </c>
      <c r="AL768" s="62" t="s">
        <v>216</v>
      </c>
      <c r="AM768" s="62" t="s">
        <v>216</v>
      </c>
      <c r="AN768" s="62" t="s">
        <v>216</v>
      </c>
      <c r="AO768" s="63" t="s">
        <v>216</v>
      </c>
    </row>
    <row r="769" spans="1:41">
      <c r="A769" s="48">
        <f t="shared" si="77"/>
        <v>767</v>
      </c>
      <c r="B769" s="49">
        <v>767</v>
      </c>
      <c r="C769" s="50" t="str">
        <f t="shared" si="78"/>
        <v>=</v>
      </c>
      <c r="D769" s="49">
        <f>COUNTIF($L$3:$L769,$L769)</f>
        <v>35</v>
      </c>
      <c r="E769" s="51">
        <v>35</v>
      </c>
      <c r="F769" s="50" t="str">
        <f t="shared" si="79"/>
        <v>=</v>
      </c>
      <c r="G769" s="52">
        <v>29130</v>
      </c>
      <c r="H769" s="53" t="s">
        <v>1349</v>
      </c>
      <c r="I769" s="53" t="s">
        <v>1119</v>
      </c>
      <c r="J769" s="53" t="s">
        <v>1107</v>
      </c>
      <c r="K769" s="54">
        <v>2006</v>
      </c>
      <c r="L769" s="64" t="s">
        <v>220</v>
      </c>
      <c r="M769" s="55" t="s">
        <v>52</v>
      </c>
      <c r="N769" s="56">
        <v>2</v>
      </c>
      <c r="O769" s="57"/>
      <c r="P769" s="57" t="str">
        <f>IFERROR( VLOOKUP($G769,Liga16_1!$B:$Q,16,0), "")</f>
        <v/>
      </c>
      <c r="Q769" s="58">
        <f t="shared" si="80"/>
        <v>154</v>
      </c>
      <c r="R769" s="59">
        <v>150</v>
      </c>
      <c r="S769" s="60" t="s">
        <v>216</v>
      </c>
      <c r="T769" s="61" t="s">
        <v>216</v>
      </c>
      <c r="U769" s="61" t="s">
        <v>216</v>
      </c>
      <c r="V769" s="61" t="s">
        <v>216</v>
      </c>
      <c r="W769" s="61" t="s">
        <v>216</v>
      </c>
      <c r="X769" s="61"/>
      <c r="Y769" s="61"/>
      <c r="Z769" s="61"/>
      <c r="AA769" s="61"/>
      <c r="AB769" s="62" t="s">
        <v>216</v>
      </c>
      <c r="AC769" s="63"/>
      <c r="AD769" s="62" t="s">
        <v>216</v>
      </c>
      <c r="AE769" s="62">
        <v>4</v>
      </c>
      <c r="AF769" s="67" t="s">
        <v>216</v>
      </c>
      <c r="AG769" s="62" t="s">
        <v>216</v>
      </c>
      <c r="AH769" s="62" t="s">
        <v>216</v>
      </c>
      <c r="AI769" s="62" t="s">
        <v>216</v>
      </c>
      <c r="AJ769" s="62" t="s">
        <v>216</v>
      </c>
      <c r="AK769" s="62" t="s">
        <v>216</v>
      </c>
      <c r="AL769" s="62" t="s">
        <v>216</v>
      </c>
      <c r="AM769" s="62" t="s">
        <v>216</v>
      </c>
      <c r="AN769" s="62" t="s">
        <v>216</v>
      </c>
      <c r="AO769" s="63" t="s">
        <v>216</v>
      </c>
    </row>
    <row r="770" spans="1:41">
      <c r="A770" s="48">
        <f t="shared" si="77"/>
        <v>768</v>
      </c>
      <c r="B770" s="49">
        <v>768</v>
      </c>
      <c r="C770" s="50" t="str">
        <f t="shared" si="78"/>
        <v>=</v>
      </c>
      <c r="D770" s="49">
        <f>COUNTIF($L$3:$L770,$L770)</f>
        <v>36</v>
      </c>
      <c r="E770" s="51">
        <v>36</v>
      </c>
      <c r="F770" s="50" t="str">
        <f t="shared" si="79"/>
        <v>=</v>
      </c>
      <c r="G770" s="52">
        <v>28827</v>
      </c>
      <c r="H770" s="53" t="s">
        <v>1350</v>
      </c>
      <c r="I770" s="53" t="s">
        <v>1179</v>
      </c>
      <c r="J770" s="53" t="s">
        <v>1107</v>
      </c>
      <c r="K770" s="54">
        <v>2007</v>
      </c>
      <c r="L770" s="64" t="s">
        <v>220</v>
      </c>
      <c r="M770" s="55" t="s">
        <v>52</v>
      </c>
      <c r="N770" s="56">
        <v>2</v>
      </c>
      <c r="O770" s="57"/>
      <c r="P770" s="57" t="str">
        <f>IFERROR( VLOOKUP($G770,Liga16_1!$B:$Q,16,0), "")</f>
        <v/>
      </c>
      <c r="Q770" s="58">
        <f t="shared" si="80"/>
        <v>150</v>
      </c>
      <c r="R770" s="59">
        <v>150</v>
      </c>
      <c r="S770" s="60" t="s">
        <v>216</v>
      </c>
      <c r="T770" s="61" t="s">
        <v>216</v>
      </c>
      <c r="U770" s="61" t="s">
        <v>216</v>
      </c>
      <c r="V770" s="61" t="s">
        <v>216</v>
      </c>
      <c r="W770" s="61" t="s">
        <v>216</v>
      </c>
      <c r="X770" s="61"/>
      <c r="Y770" s="61"/>
      <c r="Z770" s="61"/>
      <c r="AA770" s="61"/>
      <c r="AB770" s="62" t="s">
        <v>216</v>
      </c>
      <c r="AC770" s="63"/>
      <c r="AD770" s="62" t="s">
        <v>216</v>
      </c>
      <c r="AE770" s="62" t="s">
        <v>216</v>
      </c>
      <c r="AF770" s="67" t="s">
        <v>216</v>
      </c>
      <c r="AG770" s="62" t="s">
        <v>216</v>
      </c>
      <c r="AH770" s="62" t="s">
        <v>216</v>
      </c>
      <c r="AI770" s="62" t="s">
        <v>216</v>
      </c>
      <c r="AJ770" s="62" t="s">
        <v>216</v>
      </c>
      <c r="AK770" s="62" t="s">
        <v>216</v>
      </c>
      <c r="AL770" s="62" t="s">
        <v>216</v>
      </c>
      <c r="AM770" s="62" t="s">
        <v>216</v>
      </c>
      <c r="AN770" s="62" t="s">
        <v>216</v>
      </c>
      <c r="AO770" s="63" t="s">
        <v>216</v>
      </c>
    </row>
    <row r="771" spans="1:41">
      <c r="A771" s="48">
        <f t="shared" ref="A771:A834" si="82">ROW(G771)-2</f>
        <v>769</v>
      </c>
      <c r="B771" s="49">
        <v>777</v>
      </c>
      <c r="C771" s="50">
        <f t="shared" ref="C771:C834" si="83">IF(B771="","",IF(B771=A771,"=",B771-A771))</f>
        <v>8</v>
      </c>
      <c r="D771" s="49">
        <f>COUNTIF($L$3:$L771,$L771)</f>
        <v>6</v>
      </c>
      <c r="E771" s="51">
        <v>5</v>
      </c>
      <c r="F771" s="50">
        <f t="shared" ref="F771:F834" si="84">IF(E771="","",IF(E771=D771,"=",E771-D771))</f>
        <v>-1</v>
      </c>
      <c r="G771" s="52">
        <v>50604</v>
      </c>
      <c r="H771" s="53" t="s">
        <v>958</v>
      </c>
      <c r="I771" s="53" t="s">
        <v>1109</v>
      </c>
      <c r="J771" s="53" t="s">
        <v>1107</v>
      </c>
      <c r="K771" s="54">
        <v>2008</v>
      </c>
      <c r="L771" s="64" t="s">
        <v>217</v>
      </c>
      <c r="M771" s="55" t="s">
        <v>55</v>
      </c>
      <c r="N771" s="56">
        <v>1</v>
      </c>
      <c r="O771" s="57">
        <v>125</v>
      </c>
      <c r="P771" s="57" t="str">
        <f>IFERROR( VLOOKUP($G771,Liga16_1!$B:$Q,16,0), "")</f>
        <v/>
      </c>
      <c r="Q771" s="58">
        <f t="shared" ref="Q771:Q834" si="85">IFERROR(SUM(R771,AB771:AO771), R771)</f>
        <v>148</v>
      </c>
      <c r="R771" s="59">
        <f>AVERAGE(O771:P771)</f>
        <v>125</v>
      </c>
      <c r="S771" s="60" t="s">
        <v>216</v>
      </c>
      <c r="T771" s="61" t="s">
        <v>216</v>
      </c>
      <c r="U771" s="61" t="s">
        <v>216</v>
      </c>
      <c r="V771" s="61" t="s">
        <v>216</v>
      </c>
      <c r="W771" s="61">
        <v>35</v>
      </c>
      <c r="X771" s="61" t="s">
        <v>216</v>
      </c>
      <c r="Y771" s="61" t="s">
        <v>216</v>
      </c>
      <c r="Z771" s="61">
        <v>40</v>
      </c>
      <c r="AA771" s="61" t="s">
        <v>216</v>
      </c>
      <c r="AB771" s="62" t="s">
        <v>216</v>
      </c>
      <c r="AC771" s="63"/>
      <c r="AD771" s="62" t="s">
        <v>216</v>
      </c>
      <c r="AE771" s="62">
        <v>23</v>
      </c>
      <c r="AF771" s="67" t="s">
        <v>216</v>
      </c>
      <c r="AG771" s="62" t="s">
        <v>216</v>
      </c>
      <c r="AH771" s="62" t="s">
        <v>216</v>
      </c>
      <c r="AI771" s="62" t="s">
        <v>216</v>
      </c>
      <c r="AJ771" s="62" t="s">
        <v>216</v>
      </c>
      <c r="AK771" s="62" t="s">
        <v>216</v>
      </c>
      <c r="AL771" s="62" t="s">
        <v>216</v>
      </c>
      <c r="AM771" s="62" t="s">
        <v>216</v>
      </c>
      <c r="AN771" s="62" t="s">
        <v>216</v>
      </c>
      <c r="AO771" s="63" t="s">
        <v>216</v>
      </c>
    </row>
    <row r="772" spans="1:41">
      <c r="A772" s="48">
        <f t="shared" si="82"/>
        <v>770</v>
      </c>
      <c r="B772" s="49">
        <v>779</v>
      </c>
      <c r="C772" s="50">
        <f t="shared" si="83"/>
        <v>9</v>
      </c>
      <c r="D772" s="49">
        <f>COUNTIF($L$3:$L772,$L772)</f>
        <v>7</v>
      </c>
      <c r="E772" s="51">
        <v>7</v>
      </c>
      <c r="F772" s="50" t="str">
        <f t="shared" si="84"/>
        <v>=</v>
      </c>
      <c r="G772" s="52">
        <v>26947</v>
      </c>
      <c r="H772" s="53" t="s">
        <v>743</v>
      </c>
      <c r="I772" s="53" t="s">
        <v>1123</v>
      </c>
      <c r="J772" s="53" t="s">
        <v>1107</v>
      </c>
      <c r="K772" s="54">
        <v>2010</v>
      </c>
      <c r="L772" s="64" t="s">
        <v>217</v>
      </c>
      <c r="M772" s="55" t="s">
        <v>55</v>
      </c>
      <c r="N772" s="56">
        <v>1</v>
      </c>
      <c r="O772" s="57">
        <v>19</v>
      </c>
      <c r="P772" s="57">
        <f>IFERROR( VLOOKUP($G772,Liga16_1!$B:$Q,16,0), "")</f>
        <v>246</v>
      </c>
      <c r="Q772" s="58">
        <f t="shared" si="85"/>
        <v>147.5</v>
      </c>
      <c r="R772" s="59">
        <f>AVERAGE(O772:P772)</f>
        <v>132.5</v>
      </c>
      <c r="S772" s="60" t="s">
        <v>216</v>
      </c>
      <c r="T772" s="61" t="s">
        <v>216</v>
      </c>
      <c r="U772" s="61" t="s">
        <v>216</v>
      </c>
      <c r="V772" s="61" t="s">
        <v>216</v>
      </c>
      <c r="W772" s="61">
        <v>-31</v>
      </c>
      <c r="X772" s="61" t="s">
        <v>216</v>
      </c>
      <c r="Y772" s="61" t="s">
        <v>216</v>
      </c>
      <c r="Z772" s="61" t="s">
        <v>216</v>
      </c>
      <c r="AA772" s="61" t="s">
        <v>216</v>
      </c>
      <c r="AB772" s="62" t="s">
        <v>216</v>
      </c>
      <c r="AC772" s="63"/>
      <c r="AD772" s="62">
        <v>11</v>
      </c>
      <c r="AE772" s="62">
        <v>4</v>
      </c>
      <c r="AF772" s="67" t="s">
        <v>216</v>
      </c>
      <c r="AG772" s="62" t="s">
        <v>216</v>
      </c>
      <c r="AH772" s="62" t="s">
        <v>216</v>
      </c>
      <c r="AI772" s="62" t="s">
        <v>216</v>
      </c>
      <c r="AJ772" s="62" t="s">
        <v>216</v>
      </c>
      <c r="AK772" s="62" t="s">
        <v>216</v>
      </c>
      <c r="AL772" s="62" t="s">
        <v>216</v>
      </c>
      <c r="AM772" s="62" t="s">
        <v>216</v>
      </c>
      <c r="AN772" s="62" t="s">
        <v>216</v>
      </c>
      <c r="AO772" s="63" t="s">
        <v>216</v>
      </c>
    </row>
    <row r="773" spans="1:41">
      <c r="A773" s="48">
        <f t="shared" si="82"/>
        <v>771</v>
      </c>
      <c r="B773" s="49">
        <v>781</v>
      </c>
      <c r="C773" s="50">
        <f t="shared" si="83"/>
        <v>10</v>
      </c>
      <c r="D773" s="49">
        <f>COUNTIF($L$3:$L773,$L773)</f>
        <v>12</v>
      </c>
      <c r="E773" s="51">
        <v>12</v>
      </c>
      <c r="F773" s="50" t="str">
        <f t="shared" si="84"/>
        <v>=</v>
      </c>
      <c r="G773" s="52">
        <v>50233</v>
      </c>
      <c r="H773" s="53" t="s">
        <v>509</v>
      </c>
      <c r="I773" s="53" t="s">
        <v>1232</v>
      </c>
      <c r="J773" s="53" t="s">
        <v>1107</v>
      </c>
      <c r="K773" s="54">
        <v>-1</v>
      </c>
      <c r="L773" s="64" t="s">
        <v>238</v>
      </c>
      <c r="M773" s="55" t="s">
        <v>52</v>
      </c>
      <c r="N773" s="56">
        <v>1</v>
      </c>
      <c r="O773" s="57">
        <v>-19</v>
      </c>
      <c r="P773" s="57">
        <f>IFERROR( VLOOKUP($G773,Liga16_1!$B:$Q,16,0), "")</f>
        <v>251</v>
      </c>
      <c r="Q773" s="58">
        <f t="shared" si="85"/>
        <v>147</v>
      </c>
      <c r="R773" s="59">
        <f>AVERAGE(O773:P773)</f>
        <v>116</v>
      </c>
      <c r="S773" s="60" t="s">
        <v>216</v>
      </c>
      <c r="T773" s="61" t="s">
        <v>216</v>
      </c>
      <c r="U773" s="61">
        <v>-5</v>
      </c>
      <c r="V773" s="61" t="s">
        <v>216</v>
      </c>
      <c r="W773" s="61" t="s">
        <v>216</v>
      </c>
      <c r="X773" s="61" t="s">
        <v>216</v>
      </c>
      <c r="Y773" s="61" t="s">
        <v>216</v>
      </c>
      <c r="Z773" s="61" t="s">
        <v>216</v>
      </c>
      <c r="AA773" s="61">
        <v>-64</v>
      </c>
      <c r="AB773" s="62" t="s">
        <v>216</v>
      </c>
      <c r="AC773" s="63"/>
      <c r="AD773" s="62" t="s">
        <v>216</v>
      </c>
      <c r="AE773" s="62" t="s">
        <v>216</v>
      </c>
      <c r="AF773" s="67" t="s">
        <v>216</v>
      </c>
      <c r="AG773" s="62" t="s">
        <v>216</v>
      </c>
      <c r="AH773" s="62" t="s">
        <v>216</v>
      </c>
      <c r="AI773" s="62" t="s">
        <v>216</v>
      </c>
      <c r="AJ773" s="62" t="s">
        <v>216</v>
      </c>
      <c r="AK773" s="62" t="s">
        <v>216</v>
      </c>
      <c r="AL773" s="62" t="s">
        <v>216</v>
      </c>
      <c r="AM773" s="62" t="s">
        <v>216</v>
      </c>
      <c r="AN773" s="62">
        <v>31</v>
      </c>
      <c r="AO773" s="63" t="s">
        <v>216</v>
      </c>
    </row>
    <row r="774" spans="1:41">
      <c r="A774" s="48">
        <f t="shared" si="82"/>
        <v>772</v>
      </c>
      <c r="B774" s="49">
        <v>782</v>
      </c>
      <c r="C774" s="50">
        <f t="shared" si="83"/>
        <v>10</v>
      </c>
      <c r="D774" s="49">
        <f>COUNTIF($L$3:$L774,$L774)</f>
        <v>74</v>
      </c>
      <c r="E774" s="51">
        <v>74</v>
      </c>
      <c r="F774" s="50" t="str">
        <f t="shared" si="84"/>
        <v>=</v>
      </c>
      <c r="G774" s="52">
        <v>19959</v>
      </c>
      <c r="H774" s="53" t="s">
        <v>682</v>
      </c>
      <c r="I774" s="53" t="s">
        <v>1201</v>
      </c>
      <c r="J774" s="53" t="s">
        <v>1107</v>
      </c>
      <c r="K774" s="54">
        <v>1973</v>
      </c>
      <c r="L774" s="64" t="s">
        <v>232</v>
      </c>
      <c r="M774" s="55" t="s">
        <v>52</v>
      </c>
      <c r="N774" s="56">
        <v>1</v>
      </c>
      <c r="O774" s="57">
        <v>146</v>
      </c>
      <c r="P774" s="57" t="str">
        <f>IFERROR( VLOOKUP($G774,Liga16_1!$B:$Q,16,0), "")</f>
        <v/>
      </c>
      <c r="Q774" s="58">
        <f t="shared" si="85"/>
        <v>146</v>
      </c>
      <c r="R774" s="59">
        <f>AVERAGE(O774:P774)</f>
        <v>146</v>
      </c>
      <c r="S774" s="60" t="s">
        <v>216</v>
      </c>
      <c r="T774" s="61" t="s">
        <v>216</v>
      </c>
      <c r="U774" s="61" t="s">
        <v>216</v>
      </c>
      <c r="V774" s="61" t="s">
        <v>216</v>
      </c>
      <c r="W774" s="61" t="s">
        <v>216</v>
      </c>
      <c r="X774" s="61" t="s">
        <v>216</v>
      </c>
      <c r="Y774" s="61" t="s">
        <v>216</v>
      </c>
      <c r="Z774" s="61" t="s">
        <v>216</v>
      </c>
      <c r="AA774" s="61">
        <v>-5</v>
      </c>
      <c r="AB774" s="62" t="s">
        <v>216</v>
      </c>
      <c r="AC774" s="63"/>
      <c r="AD774" s="62" t="s">
        <v>216</v>
      </c>
      <c r="AE774" s="62" t="s">
        <v>216</v>
      </c>
      <c r="AF774" s="67" t="s">
        <v>216</v>
      </c>
      <c r="AG774" s="62" t="s">
        <v>216</v>
      </c>
      <c r="AH774" s="62" t="s">
        <v>216</v>
      </c>
      <c r="AI774" s="62" t="s">
        <v>216</v>
      </c>
      <c r="AJ774" s="62" t="s">
        <v>216</v>
      </c>
      <c r="AK774" s="62" t="s">
        <v>216</v>
      </c>
      <c r="AL774" s="62" t="s">
        <v>216</v>
      </c>
      <c r="AM774" s="62" t="s">
        <v>216</v>
      </c>
      <c r="AN774" s="62" t="s">
        <v>216</v>
      </c>
      <c r="AO774" s="63" t="s">
        <v>216</v>
      </c>
    </row>
    <row r="775" spans="1:41">
      <c r="A775" s="48">
        <f t="shared" si="82"/>
        <v>773</v>
      </c>
      <c r="B775" s="49">
        <v>783</v>
      </c>
      <c r="C775" s="50">
        <f t="shared" si="83"/>
        <v>10</v>
      </c>
      <c r="D775" s="49">
        <f>COUNTIF($L$3:$L775,$L775)</f>
        <v>54</v>
      </c>
      <c r="E775" s="51">
        <v>55</v>
      </c>
      <c r="F775" s="50">
        <f t="shared" si="84"/>
        <v>1</v>
      </c>
      <c r="G775" s="52">
        <v>50544</v>
      </c>
      <c r="H775" s="53" t="s">
        <v>1351</v>
      </c>
      <c r="I775" s="53" t="s">
        <v>1112</v>
      </c>
      <c r="J775" s="53" t="s">
        <v>1107</v>
      </c>
      <c r="K775" s="54">
        <v>2005</v>
      </c>
      <c r="L775" s="64" t="s">
        <v>222</v>
      </c>
      <c r="M775" s="55" t="s">
        <v>52</v>
      </c>
      <c r="N775" s="56">
        <v>1</v>
      </c>
      <c r="O775" s="57">
        <v>146</v>
      </c>
      <c r="P775" s="57" t="str">
        <f>IFERROR( VLOOKUP($G775,Liga16_1!$B:$Q,16,0), "")</f>
        <v/>
      </c>
      <c r="Q775" s="58">
        <f t="shared" si="85"/>
        <v>146</v>
      </c>
      <c r="R775" s="59">
        <f>AVERAGE(O775:P775)</f>
        <v>146</v>
      </c>
      <c r="S775" s="60" t="s">
        <v>216</v>
      </c>
      <c r="T775" s="61" t="s">
        <v>216</v>
      </c>
      <c r="U775" s="61" t="s">
        <v>216</v>
      </c>
      <c r="V775" s="61">
        <v>-18</v>
      </c>
      <c r="W775" s="61" t="s">
        <v>216</v>
      </c>
      <c r="X775" s="61">
        <v>-27</v>
      </c>
      <c r="Y775" s="61">
        <v>3</v>
      </c>
      <c r="Z775" s="61">
        <v>-12</v>
      </c>
      <c r="AA775" s="61" t="s">
        <v>216</v>
      </c>
      <c r="AB775" s="62" t="s">
        <v>216</v>
      </c>
      <c r="AC775" s="63"/>
      <c r="AD775" s="62" t="s">
        <v>216</v>
      </c>
      <c r="AE775" s="62" t="s">
        <v>216</v>
      </c>
      <c r="AF775" s="67" t="s">
        <v>216</v>
      </c>
      <c r="AG775" s="62" t="s">
        <v>216</v>
      </c>
      <c r="AH775" s="62" t="s">
        <v>216</v>
      </c>
      <c r="AI775" s="62" t="s">
        <v>216</v>
      </c>
      <c r="AJ775" s="62" t="s">
        <v>216</v>
      </c>
      <c r="AK775" s="62" t="s">
        <v>216</v>
      </c>
      <c r="AL775" s="62" t="s">
        <v>216</v>
      </c>
      <c r="AM775" s="62" t="s">
        <v>216</v>
      </c>
      <c r="AN775" s="62" t="s">
        <v>216</v>
      </c>
      <c r="AO775" s="63" t="s">
        <v>216</v>
      </c>
    </row>
    <row r="776" spans="1:41">
      <c r="A776" s="48">
        <f t="shared" si="82"/>
        <v>774</v>
      </c>
      <c r="B776" s="49">
        <v>775</v>
      </c>
      <c r="C776" s="50">
        <f t="shared" si="83"/>
        <v>1</v>
      </c>
      <c r="D776" s="49">
        <f>COUNTIF($L$3:$L776,$L776)</f>
        <v>17</v>
      </c>
      <c r="E776" s="51">
        <v>17</v>
      </c>
      <c r="F776" s="50" t="str">
        <f t="shared" si="84"/>
        <v>=</v>
      </c>
      <c r="G776" s="52" t="s">
        <v>415</v>
      </c>
      <c r="H776" s="53" t="s">
        <v>1352</v>
      </c>
      <c r="I776" s="53" t="s">
        <v>1194</v>
      </c>
      <c r="J776" s="53" t="s">
        <v>1122</v>
      </c>
      <c r="K776" s="54">
        <v>2002</v>
      </c>
      <c r="L776" s="64" t="s">
        <v>223</v>
      </c>
      <c r="M776" s="55" t="s">
        <v>55</v>
      </c>
      <c r="N776" s="56">
        <v>1</v>
      </c>
      <c r="O776" s="57"/>
      <c r="P776" s="57" t="str">
        <f>IFERROR( VLOOKUP($G776,Liga16_1!$B:$Q,16,0), "")</f>
        <v/>
      </c>
      <c r="Q776" s="58">
        <f t="shared" ca="1" si="85"/>
        <v>145</v>
      </c>
      <c r="R776" s="59">
        <v>150</v>
      </c>
      <c r="S776" s="60" t="s">
        <v>216</v>
      </c>
      <c r="T776" s="61" t="s">
        <v>216</v>
      </c>
      <c r="U776" s="61" t="s">
        <v>216</v>
      </c>
      <c r="V776" s="61" t="s">
        <v>216</v>
      </c>
      <c r="W776" s="61" t="s">
        <v>216</v>
      </c>
      <c r="X776" s="61"/>
      <c r="Y776" s="61"/>
      <c r="Z776" s="61"/>
      <c r="AA776" s="61"/>
      <c r="AB776" s="62">
        <v>-5</v>
      </c>
      <c r="AC776" s="63"/>
      <c r="AD776" s="62" t="str">
        <f ca="1" xml:space="preserve"> IF(AND(
IFERROR( COUNTIF(  INDIRECT(CONCATENATE("[CampeonatosGallegos_2017.xlsx]",AD$2,"M","!$S:$S")),  $G776), 0)=0,
IFERROR( COUNTIF(  INDIRECT(CONCATENATE("[CampeonatosGallegos_2017.xlsx]",AD$2,"M","!$V:$V")),  $G776), 0)=0,
IFERROR( COUNTIF(  INDIRECT(CONCATENATE("[CampeonatosGallegos_2017.xlsx]",AD$2,"F","!$S:$S")),  $G776), 0)=0,
IFERROR( COUNTIF(  INDIRECT(CONCATENATE("[CampeonatosGallegos_2017.xlsx]",AD$2,"F","!$V:$V")),  $G776), 0)=0
), "",
IFERROR( HLOOKUP(CONCATENATE(AD$2,"F"),#REF!,ROW($G776)-1,0),0) +
IFERROR( HLOOKUP(CONCATENATE(AD$2,"F_FF"),#REF!,ROW($G776)-1,0),0) +
IFERROR( HLOOKUP(CONCATENATE(AD$2,"M"),#REF!,ROW($G776)-1,0),0) +
IFERROR( HLOOKUP(CONCATENATE(AD$2,"M_FF"),#REF!,ROW($G776)-1,0),0)
+25)</f>
        <v/>
      </c>
      <c r="AE776" s="62" t="str">
        <f ca="1" xml:space="preserve"> IF(AND(
IFERROR( COUNTIF(  INDIRECT(CONCATENATE("[CampeonatosGallegos_2017.xlsx]",AE$2,"M","!$S:$S")),  $G776), 0)=0,
IFERROR( COUNTIF(  INDIRECT(CONCATENATE("[CampeonatosGallegos_2017.xlsx]",AE$2,"M","!$V:$V")),  $G776), 0)=0,
IFERROR( COUNTIF(  INDIRECT(CONCATENATE("[CampeonatosGallegos_2017.xlsx]",AE$2,"F","!$S:$S")),  $G776), 0)=0,
IFERROR( COUNTIF(  INDIRECT(CONCATENATE("[CampeonatosGallegos_2017.xlsx]",AE$2,"F","!$V:$V")),  $G776), 0)=0
), "",
IFERROR( HLOOKUP(CONCATENATE(AE$2,"F"),#REF!,ROW($G776)-1,0),0) +
IFERROR( HLOOKUP(CONCATENATE(AE$2,"F_FF"),#REF!,ROW($G776)-1,0),0) +
IFERROR( HLOOKUP(CONCATENATE(AE$2,"M"),#REF!,ROW($G776)-1,0),0) +
IFERROR( HLOOKUP(CONCATENATE(AE$2,"M_FF"),#REF!,ROW($G776)-1,0),0)
+25)</f>
        <v/>
      </c>
      <c r="AF776" s="67" t="str">
        <f ca="1" xml:space="preserve"> IF(AND(
IFERROR( COUNTIF(  INDIRECT(CONCATENATE("[CampeonatosGallegos_2017.xlsx]",AF$2,"M","!$S:$S")),  $G776), 0)=0,
IFERROR( COUNTIF(  INDIRECT(CONCATENATE("[CampeonatosGallegos_2017.xlsx]",AF$2,"M","!$V:$V")),  $G776), 0)=0,
IFERROR( COUNTIF(  INDIRECT(CONCATENATE("[CampeonatosGallegos_2017.xlsx]",AF$2,"F","!$S:$S")),  $G776), 0)=0,
IFERROR( COUNTIF(  INDIRECT(CONCATENATE("[CampeonatosGallegos_2017.xlsx]",AF$2,"F","!$V:$V")),  $G776), 0)=0
), "",
IFERROR( HLOOKUP(CONCATENATE(AF$2,"F"),#REF!,ROW($G776)-1,0),0) +
IFERROR( HLOOKUP(CONCATENATE(AF$2,"F_FF"),#REF!,ROW($G776)-1,0),0) +
IFERROR( HLOOKUP(CONCATENATE(AF$2,"M"),#REF!,ROW($G776)-1,0),0) +
IFERROR( HLOOKUP(CONCATENATE(AF$2,"M_FF"),#REF!,ROW($G776)-1,0),0)
+25)</f>
        <v/>
      </c>
      <c r="AG776" s="62" t="str">
        <f ca="1" xml:space="preserve"> IF(AND(
IFERROR( COUNTIF(  INDIRECT(CONCATENATE("[CampeonatosGallegos_2017.xlsx]",AG$2,"M","!$S:$S")),  $G776), 0)=0,
IFERROR( COUNTIF(  INDIRECT(CONCATENATE("[CampeonatosGallegos_2017.xlsx]",AG$2,"M","!$V:$V")),  $G776), 0)=0,
IFERROR( COUNTIF(  INDIRECT(CONCATENATE("[CampeonatosGallegos_2017.xlsx]",AG$2,"F","!$S:$S")),  $G776), 0)=0,
IFERROR( COUNTIF(  INDIRECT(CONCATENATE("[CampeonatosGallegos_2017.xlsx]",AG$2,"F","!$V:$V")),  $G776), 0)=0
), "",
IFERROR( HLOOKUP(CONCATENATE(AG$2,"F"),#REF!,ROW($G776)-1,0),0) +
IFERROR( HLOOKUP(CONCATENATE(AG$2,"F_FF"),#REF!,ROW($G776)-1,0),0) +
IFERROR( HLOOKUP(CONCATENATE(AG$2,"M"),#REF!,ROW($G776)-1,0),0) +
IFERROR( HLOOKUP(CONCATENATE(AG$2,"M_FF"),#REF!,ROW($G776)-1,0),0)
+25)</f>
        <v/>
      </c>
      <c r="AH776" s="62" t="str">
        <f ca="1" xml:space="preserve"> IF(AND(
IFERROR( COUNTIF(  INDIRECT(CONCATENATE("[CampeonatosGallegos_2017.xlsx]",AH$2,"M","!$S:$S")),  $G776), 0)=0,
IFERROR( COUNTIF(  INDIRECT(CONCATENATE("[CampeonatosGallegos_2017.xlsx]",AH$2,"M","!$V:$V")),  $G776), 0)=0,
IFERROR( COUNTIF(  INDIRECT(CONCATENATE("[CampeonatosGallegos_2017.xlsx]",AH$2,"F","!$S:$S")),  $G776), 0)=0,
IFERROR( COUNTIF(  INDIRECT(CONCATENATE("[CampeonatosGallegos_2017.xlsx]",AH$2,"F","!$V:$V")),  $G776), 0)=0
), "",
IFERROR( HLOOKUP(CONCATENATE(AH$2,"F"),#REF!,ROW($G776)-1,0),0) +
IFERROR( HLOOKUP(CONCATENATE(AH$2,"F_FF"),#REF!,ROW($G776)-1,0),0) +
IFERROR( HLOOKUP(CONCATENATE(AH$2,"M"),#REF!,ROW($G776)-1,0),0) +
IFERROR( HLOOKUP(CONCATENATE(AH$2,"M_FF"),#REF!,ROW($G776)-1,0),0)
+25)</f>
        <v/>
      </c>
      <c r="AI776" s="62" t="str">
        <f ca="1" xml:space="preserve"> IF(AND(
IFERROR( COUNTIF(  INDIRECT(CONCATENATE("[CampeonatosGallegos_2017.xlsx]",AI$2,"M","!$S:$S")),  $G776), 0)=0,
IFERROR( COUNTIF(  INDIRECT(CONCATENATE("[CampeonatosGallegos_2017.xlsx]",AI$2,"M","!$V:$V")),  $G776), 0)=0,
IFERROR( COUNTIF(  INDIRECT(CONCATENATE("[CampeonatosGallegos_2017.xlsx]",AI$2,"F","!$S:$S")),  $G776), 0)=0,
IFERROR( COUNTIF(  INDIRECT(CONCATENATE("[CampeonatosGallegos_2017.xlsx]",AI$2,"F","!$V:$V")),  $G776), 0)=0
), "",
IFERROR( HLOOKUP(CONCATENATE(AI$2,"F"),#REF!,ROW($G776)-1,0),0) +
IFERROR( HLOOKUP(CONCATENATE(AI$2,"F_FF"),#REF!,ROW($G776)-1,0),0) +
IFERROR( HLOOKUP(CONCATENATE(AI$2,"M"),#REF!,ROW($G776)-1,0),0) +
IFERROR( HLOOKUP(CONCATENATE(AI$2,"M_FF"),#REF!,ROW($G776)-1,0),0)
+25)</f>
        <v/>
      </c>
      <c r="AJ776" s="62" t="str">
        <f ca="1" xml:space="preserve"> IF(AND(
IFERROR( COUNTIF(  INDIRECT(CONCATENATE("[CampeonatosGallegos_2017.xlsx]",AJ$2,"M","!$S:$S")),  $G776), 0)=0,
IFERROR( COUNTIF(  INDIRECT(CONCATENATE("[CampeonatosGallegos_2017.xlsx]",AJ$2,"M","!$V:$V")),  $G776), 0)=0,
IFERROR( COUNTIF(  INDIRECT(CONCATENATE("[CampeonatosGallegos_2017.xlsx]",AJ$2,"F","!$S:$S")),  $G776), 0)=0,
IFERROR( COUNTIF(  INDIRECT(CONCATENATE("[CampeonatosGallegos_2017.xlsx]",AJ$2,"F","!$V:$V")),  $G776), 0)=0
), "",
IFERROR( HLOOKUP(CONCATENATE(AJ$2,"F"),#REF!,ROW($G776)-1,0),0) +
IFERROR( HLOOKUP(CONCATENATE(AJ$2,"F_FF"),#REF!,ROW($G776)-1,0),0) +
IFERROR( HLOOKUP(CONCATENATE(AJ$2,"M"),#REF!,ROW($G776)-1,0),0) +
IFERROR( HLOOKUP(CONCATENATE(AJ$2,"M_FF"),#REF!,ROW($G776)-1,0),0)
+25)</f>
        <v/>
      </c>
      <c r="AK776" s="62" t="str">
        <f ca="1" xml:space="preserve"> IF(AND(
IFERROR( COUNTIF(  INDIRECT(CONCATENATE("[CampeonatosGallegos_2017.xlsx]",AK$2,"M","!$S:$S")),  $G776), 0)=0,
IFERROR( COUNTIF(  INDIRECT(CONCATENATE("[CampeonatosGallegos_2017.xlsx]",AK$2,"M","!$V:$V")),  $G776), 0)=0,
IFERROR( COUNTIF(  INDIRECT(CONCATENATE("[CampeonatosGallegos_2017.xlsx]",AK$2,"F","!$S:$S")),  $G776), 0)=0,
IFERROR( COUNTIF(  INDIRECT(CONCATENATE("[CampeonatosGallegos_2017.xlsx]",AK$2,"F","!$V:$V")),  $G776), 0)=0
), "",
IFERROR( HLOOKUP(CONCATENATE(AK$2,"F"),#REF!,ROW($G776)-1,0),0) +
IFERROR( HLOOKUP(CONCATENATE(AK$2,"F_FF"),#REF!,ROW($G776)-1,0),0) +
IFERROR( HLOOKUP(CONCATENATE(AK$2,"M"),#REF!,ROW($G776)-1,0),0) +
IFERROR( HLOOKUP(CONCATENATE(AK$2,"M_FF"),#REF!,ROW($G776)-1,0),0)
+25)</f>
        <v/>
      </c>
      <c r="AL776" s="62" t="str">
        <f ca="1" xml:space="preserve"> IF(AND(
IFERROR( COUNTIF(  INDIRECT(CONCATENATE("[CampeonatosGallegos_2017.xlsx]",AL$2,"M","!$S:$S")),  $G776), 0)=0,
IFERROR( COUNTIF(  INDIRECT(CONCATENATE("[CampeonatosGallegos_2017.xlsx]",AL$2,"M","!$V:$V")),  $G776), 0)=0,
IFERROR( COUNTIF(  INDIRECT(CONCATENATE("[CampeonatosGallegos_2017.xlsx]",AL$2,"F","!$S:$S")),  $G776), 0)=0,
IFERROR( COUNTIF(  INDIRECT(CONCATENATE("[CampeonatosGallegos_2017.xlsx]",AL$2,"F","!$V:$V")),  $G776), 0)=0
), "",
IFERROR( HLOOKUP(CONCATENATE(AL$2,"F"),#REF!,ROW($G776)-1,0),0) +
IFERROR( HLOOKUP(CONCATENATE(AL$2,"F_FF"),#REF!,ROW($G776)-1,0),0) +
IFERROR( HLOOKUP(CONCATENATE(AL$2,"M"),#REF!,ROW($G776)-1,0),0) +
IFERROR( HLOOKUP(CONCATENATE(AL$2,"M_FF"),#REF!,ROW($G776)-1,0),0)
+25)</f>
        <v/>
      </c>
      <c r="AM776" s="62" t="str">
        <f ca="1" xml:space="preserve"> IF(AND(
IFERROR( COUNTIF(  INDIRECT(CONCATENATE("[CampeonatosGallegos_2017.xlsx]",AM$2,"M","!$S:$S")),  $G776), 0)=0,
IFERROR( COUNTIF(  INDIRECT(CONCATENATE("[CampeonatosGallegos_2017.xlsx]",AM$2,"M","!$V:$V")),  $G776), 0)=0,
IFERROR( COUNTIF(  INDIRECT(CONCATENATE("[CampeonatosGallegos_2017.xlsx]",AM$2,"F","!$S:$S")),  $G776), 0)=0,
IFERROR( COUNTIF(  INDIRECT(CONCATENATE("[CampeonatosGallegos_2017.xlsx]",AM$2,"F","!$V:$V")),  $G776), 0)=0
), "",
IFERROR( HLOOKUP(CONCATENATE(AM$2,"F"),#REF!,ROW($G776)-1,0),0) +
IFERROR( HLOOKUP(CONCATENATE(AM$2,"F_FF"),#REF!,ROW($G776)-1,0),0) +
IFERROR( HLOOKUP(CONCATENATE(AM$2,"M"),#REF!,ROW($G776)-1,0),0) +
IFERROR( HLOOKUP(CONCATENATE(AM$2,"M_FF"),#REF!,ROW($G776)-1,0),0)
+25)</f>
        <v/>
      </c>
      <c r="AN776" s="62" t="str">
        <f ca="1" xml:space="preserve"> IF(AND(
IFERROR( COUNTIF(  INDIRECT(CONCATENATE("[CampeonatosGallegos_2017.xlsx]",AN$2,"M","!$S:$S")),  $G776), 0)=0,
IFERROR( COUNTIF(  INDIRECT(CONCATENATE("[CampeonatosGallegos_2017.xlsx]",AN$2,"M","!$V:$V")),  $G776), 0)=0,
IFERROR( COUNTIF(  INDIRECT(CONCATENATE("[CampeonatosGallegos_2017.xlsx]",AN$2,"F","!$S:$S")),  $G776), 0)=0,
IFERROR( COUNTIF(  INDIRECT(CONCATENATE("[CampeonatosGallegos_2017.xlsx]",AN$2,"F","!$V:$V")),  $G776), 0)=0
), "",
IFERROR( HLOOKUP(CONCATENATE(AN$2,"F"),#REF!,ROW($G776)-1,0),0) +
IFERROR( HLOOKUP(CONCATENATE(AN$2,"F_FF"),#REF!,ROW($G776)-1,0),0) +
IFERROR( HLOOKUP(CONCATENATE(AN$2,"M"),#REF!,ROW($G776)-1,0),0) +
IFERROR( HLOOKUP(CONCATENATE(AN$2,"M_FF"),#REF!,ROW($G776)-1,0),0)
+25)</f>
        <v/>
      </c>
      <c r="AO776" s="63" t="str">
        <f ca="1" xml:space="preserve"> IF(AND(
IFERROR( COUNTIF(  INDIRECT(CONCATENATE("[CampeonatosGallegos_2017.xlsx]",AO$2,"M","!$S:$S")),  $G776), 0)=0,
IFERROR( COUNTIF(  INDIRECT(CONCATENATE("[CampeonatosGallegos_2017.xlsx]",AO$2,"M","!$V:$V")),  $G776), 0)=0,
IFERROR( COUNTIF(  INDIRECT(CONCATENATE("[CampeonatosGallegos_2017.xlsx]",AO$2,"F","!$S:$S")),  $G776), 0)=0,
IFERROR( COUNTIF(  INDIRECT(CONCATENATE("[CampeonatosGallegos_2017.xlsx]",AO$2,"F","!$V:$V")),  $G776), 0)=0
), "",
IFERROR( HLOOKUP(CONCATENATE(AO$2,"F"),#REF!,ROW($G776)-1,0),0) +
IFERROR( HLOOKUP(CONCATENATE(AO$2,"F_FF"),#REF!,ROW($G776)-1,0),0) +
IFERROR( HLOOKUP(CONCATENATE(AO$2,"M"),#REF!,ROW($G776)-1,0),0) +
IFERROR( HLOOKUP(CONCATENATE(AO$2,"M_FF"),#REF!,ROW($G776)-1,0),0)
+25)</f>
        <v/>
      </c>
    </row>
    <row r="777" spans="1:41">
      <c r="A777" s="48">
        <f t="shared" si="82"/>
        <v>775</v>
      </c>
      <c r="B777" s="49">
        <v>773</v>
      </c>
      <c r="C777" s="50">
        <f t="shared" si="83"/>
        <v>-2</v>
      </c>
      <c r="D777" s="49">
        <f>COUNTIF($L$3:$L777,$L777)</f>
        <v>37</v>
      </c>
      <c r="E777" s="51">
        <v>41</v>
      </c>
      <c r="F777" s="50">
        <f t="shared" si="84"/>
        <v>4</v>
      </c>
      <c r="G777" s="52" t="s">
        <v>407</v>
      </c>
      <c r="H777" s="53" t="s">
        <v>1353</v>
      </c>
      <c r="I777" s="53" t="s">
        <v>1270</v>
      </c>
      <c r="J777" s="53" t="s">
        <v>1122</v>
      </c>
      <c r="K777" s="54">
        <v>2006</v>
      </c>
      <c r="L777" s="64" t="s">
        <v>220</v>
      </c>
      <c r="M777" s="55" t="s">
        <v>52</v>
      </c>
      <c r="N777" s="56">
        <v>1</v>
      </c>
      <c r="O777" s="57"/>
      <c r="P777" s="57" t="str">
        <f>IFERROR( VLOOKUP($G777,Liga16_1!$B:$Q,16,0), "")</f>
        <v/>
      </c>
      <c r="Q777" s="58">
        <f t="shared" ca="1" si="85"/>
        <v>143</v>
      </c>
      <c r="R777" s="59">
        <v>150</v>
      </c>
      <c r="S777" s="60" t="s">
        <v>216</v>
      </c>
      <c r="T777" s="61" t="s">
        <v>216</v>
      </c>
      <c r="U777" s="61" t="s">
        <v>216</v>
      </c>
      <c r="V777" s="61" t="s">
        <v>216</v>
      </c>
      <c r="W777" s="61" t="s">
        <v>216</v>
      </c>
      <c r="X777" s="61"/>
      <c r="Y777" s="61"/>
      <c r="Z777" s="61"/>
      <c r="AA777" s="61"/>
      <c r="AB777" s="62">
        <v>-7</v>
      </c>
      <c r="AC777" s="63"/>
      <c r="AD777" s="62" t="str">
        <f ca="1" xml:space="preserve"> IF(AND(
IFERROR( COUNTIF(  INDIRECT(CONCATENATE("[CampeonatosGallegos_2017.xlsx]",AD$2,"M","!$S:$S")),  $G777), 0)=0,
IFERROR( COUNTIF(  INDIRECT(CONCATENATE("[CampeonatosGallegos_2017.xlsx]",AD$2,"M","!$V:$V")),  $G777), 0)=0,
IFERROR( COUNTIF(  INDIRECT(CONCATENATE("[CampeonatosGallegos_2017.xlsx]",AD$2,"F","!$S:$S")),  $G777), 0)=0,
IFERROR( COUNTIF(  INDIRECT(CONCATENATE("[CampeonatosGallegos_2017.xlsx]",AD$2,"F","!$V:$V")),  $G777), 0)=0
), "",
IFERROR( HLOOKUP(CONCATENATE(AD$2,"F"),#REF!,ROW($G777)-1,0),0) +
IFERROR( HLOOKUP(CONCATENATE(AD$2,"F_FF"),#REF!,ROW($G777)-1,0),0) +
IFERROR( HLOOKUP(CONCATENATE(AD$2,"M"),#REF!,ROW($G777)-1,0),0) +
IFERROR( HLOOKUP(CONCATENATE(AD$2,"M_FF"),#REF!,ROW($G777)-1,0),0)
+25)</f>
        <v/>
      </c>
      <c r="AE777" s="62" t="str">
        <f ca="1" xml:space="preserve"> IF(AND(
IFERROR( COUNTIF(  INDIRECT(CONCATENATE("[CampeonatosGallegos_2017.xlsx]",AE$2,"M","!$S:$S")),  $G777), 0)=0,
IFERROR( COUNTIF(  INDIRECT(CONCATENATE("[CampeonatosGallegos_2017.xlsx]",AE$2,"M","!$V:$V")),  $G777), 0)=0,
IFERROR( COUNTIF(  INDIRECT(CONCATENATE("[CampeonatosGallegos_2017.xlsx]",AE$2,"F","!$S:$S")),  $G777), 0)=0,
IFERROR( COUNTIF(  INDIRECT(CONCATENATE("[CampeonatosGallegos_2017.xlsx]",AE$2,"F","!$V:$V")),  $G777), 0)=0
), "",
IFERROR( HLOOKUP(CONCATENATE(AE$2,"F"),#REF!,ROW($G777)-1,0),0) +
IFERROR( HLOOKUP(CONCATENATE(AE$2,"F_FF"),#REF!,ROW($G777)-1,0),0) +
IFERROR( HLOOKUP(CONCATENATE(AE$2,"M"),#REF!,ROW($G777)-1,0),0) +
IFERROR( HLOOKUP(CONCATENATE(AE$2,"M_FF"),#REF!,ROW($G777)-1,0),0)
+25)</f>
        <v/>
      </c>
      <c r="AF777" s="67" t="str">
        <f ca="1" xml:space="preserve"> IF(AND(
IFERROR( COUNTIF(  INDIRECT(CONCATENATE("[CampeonatosGallegos_2017.xlsx]",AF$2,"M","!$S:$S")),  $G777), 0)=0,
IFERROR( COUNTIF(  INDIRECT(CONCATENATE("[CampeonatosGallegos_2017.xlsx]",AF$2,"M","!$V:$V")),  $G777), 0)=0,
IFERROR( COUNTIF(  INDIRECT(CONCATENATE("[CampeonatosGallegos_2017.xlsx]",AF$2,"F","!$S:$S")),  $G777), 0)=0,
IFERROR( COUNTIF(  INDIRECT(CONCATENATE("[CampeonatosGallegos_2017.xlsx]",AF$2,"F","!$V:$V")),  $G777), 0)=0
), "",
IFERROR( HLOOKUP(CONCATENATE(AF$2,"F"),#REF!,ROW($G777)-1,0),0) +
IFERROR( HLOOKUP(CONCATENATE(AF$2,"F_FF"),#REF!,ROW($G777)-1,0),0) +
IFERROR( HLOOKUP(CONCATENATE(AF$2,"M"),#REF!,ROW($G777)-1,0),0) +
IFERROR( HLOOKUP(CONCATENATE(AF$2,"M_FF"),#REF!,ROW($G777)-1,0),0)
+25)</f>
        <v/>
      </c>
      <c r="AG777" s="62" t="str">
        <f ca="1" xml:space="preserve"> IF(AND(
IFERROR( COUNTIF(  INDIRECT(CONCATENATE("[CampeonatosGallegos_2017.xlsx]",AG$2,"M","!$S:$S")),  $G777), 0)=0,
IFERROR( COUNTIF(  INDIRECT(CONCATENATE("[CampeonatosGallegos_2017.xlsx]",AG$2,"M","!$V:$V")),  $G777), 0)=0,
IFERROR( COUNTIF(  INDIRECT(CONCATENATE("[CampeonatosGallegos_2017.xlsx]",AG$2,"F","!$S:$S")),  $G777), 0)=0,
IFERROR( COUNTIF(  INDIRECT(CONCATENATE("[CampeonatosGallegos_2017.xlsx]",AG$2,"F","!$V:$V")),  $G777), 0)=0
), "",
IFERROR( HLOOKUP(CONCATENATE(AG$2,"F"),#REF!,ROW($G777)-1,0),0) +
IFERROR( HLOOKUP(CONCATENATE(AG$2,"F_FF"),#REF!,ROW($G777)-1,0),0) +
IFERROR( HLOOKUP(CONCATENATE(AG$2,"M"),#REF!,ROW($G777)-1,0),0) +
IFERROR( HLOOKUP(CONCATENATE(AG$2,"M_FF"),#REF!,ROW($G777)-1,0),0)
+25)</f>
        <v/>
      </c>
      <c r="AH777" s="62" t="str">
        <f ca="1" xml:space="preserve"> IF(AND(
IFERROR( COUNTIF(  INDIRECT(CONCATENATE("[CampeonatosGallegos_2017.xlsx]",AH$2,"M","!$S:$S")),  $G777), 0)=0,
IFERROR( COUNTIF(  INDIRECT(CONCATENATE("[CampeonatosGallegos_2017.xlsx]",AH$2,"M","!$V:$V")),  $G777), 0)=0,
IFERROR( COUNTIF(  INDIRECT(CONCATENATE("[CampeonatosGallegos_2017.xlsx]",AH$2,"F","!$S:$S")),  $G777), 0)=0,
IFERROR( COUNTIF(  INDIRECT(CONCATENATE("[CampeonatosGallegos_2017.xlsx]",AH$2,"F","!$V:$V")),  $G777), 0)=0
), "",
IFERROR( HLOOKUP(CONCATENATE(AH$2,"F"),#REF!,ROW($G777)-1,0),0) +
IFERROR( HLOOKUP(CONCATENATE(AH$2,"F_FF"),#REF!,ROW($G777)-1,0),0) +
IFERROR( HLOOKUP(CONCATENATE(AH$2,"M"),#REF!,ROW($G777)-1,0),0) +
IFERROR( HLOOKUP(CONCATENATE(AH$2,"M_FF"),#REF!,ROW($G777)-1,0),0)
+25)</f>
        <v/>
      </c>
      <c r="AI777" s="62" t="str">
        <f ca="1" xml:space="preserve"> IF(AND(
IFERROR( COUNTIF(  INDIRECT(CONCATENATE("[CampeonatosGallegos_2017.xlsx]",AI$2,"M","!$S:$S")),  $G777), 0)=0,
IFERROR( COUNTIF(  INDIRECT(CONCATENATE("[CampeonatosGallegos_2017.xlsx]",AI$2,"M","!$V:$V")),  $G777), 0)=0,
IFERROR( COUNTIF(  INDIRECT(CONCATENATE("[CampeonatosGallegos_2017.xlsx]",AI$2,"F","!$S:$S")),  $G777), 0)=0,
IFERROR( COUNTIF(  INDIRECT(CONCATENATE("[CampeonatosGallegos_2017.xlsx]",AI$2,"F","!$V:$V")),  $G777), 0)=0
), "",
IFERROR( HLOOKUP(CONCATENATE(AI$2,"F"),#REF!,ROW($G777)-1,0),0) +
IFERROR( HLOOKUP(CONCATENATE(AI$2,"F_FF"),#REF!,ROW($G777)-1,0),0) +
IFERROR( HLOOKUP(CONCATENATE(AI$2,"M"),#REF!,ROW($G777)-1,0),0) +
IFERROR( HLOOKUP(CONCATENATE(AI$2,"M_FF"),#REF!,ROW($G777)-1,0),0)
+25)</f>
        <v/>
      </c>
      <c r="AJ777" s="62" t="str">
        <f ca="1" xml:space="preserve"> IF(AND(
IFERROR( COUNTIF(  INDIRECT(CONCATENATE("[CampeonatosGallegos_2017.xlsx]",AJ$2,"M","!$S:$S")),  $G777), 0)=0,
IFERROR( COUNTIF(  INDIRECT(CONCATENATE("[CampeonatosGallegos_2017.xlsx]",AJ$2,"M","!$V:$V")),  $G777), 0)=0,
IFERROR( COUNTIF(  INDIRECT(CONCATENATE("[CampeonatosGallegos_2017.xlsx]",AJ$2,"F","!$S:$S")),  $G777), 0)=0,
IFERROR( COUNTIF(  INDIRECT(CONCATENATE("[CampeonatosGallegos_2017.xlsx]",AJ$2,"F","!$V:$V")),  $G777), 0)=0
), "",
IFERROR( HLOOKUP(CONCATENATE(AJ$2,"F"),#REF!,ROW($G777)-1,0),0) +
IFERROR( HLOOKUP(CONCATENATE(AJ$2,"F_FF"),#REF!,ROW($G777)-1,0),0) +
IFERROR( HLOOKUP(CONCATENATE(AJ$2,"M"),#REF!,ROW($G777)-1,0),0) +
IFERROR( HLOOKUP(CONCATENATE(AJ$2,"M_FF"),#REF!,ROW($G777)-1,0),0)
+25)</f>
        <v/>
      </c>
      <c r="AK777" s="62" t="str">
        <f ca="1" xml:space="preserve"> IF(AND(
IFERROR( COUNTIF(  INDIRECT(CONCATENATE("[CampeonatosGallegos_2017.xlsx]",AK$2,"M","!$S:$S")),  $G777), 0)=0,
IFERROR( COUNTIF(  INDIRECT(CONCATENATE("[CampeonatosGallegos_2017.xlsx]",AK$2,"M","!$V:$V")),  $G777), 0)=0,
IFERROR( COUNTIF(  INDIRECT(CONCATENATE("[CampeonatosGallegos_2017.xlsx]",AK$2,"F","!$S:$S")),  $G777), 0)=0,
IFERROR( COUNTIF(  INDIRECT(CONCATENATE("[CampeonatosGallegos_2017.xlsx]",AK$2,"F","!$V:$V")),  $G777), 0)=0
), "",
IFERROR( HLOOKUP(CONCATENATE(AK$2,"F"),#REF!,ROW($G777)-1,0),0) +
IFERROR( HLOOKUP(CONCATENATE(AK$2,"F_FF"),#REF!,ROW($G777)-1,0),0) +
IFERROR( HLOOKUP(CONCATENATE(AK$2,"M"),#REF!,ROW($G777)-1,0),0) +
IFERROR( HLOOKUP(CONCATENATE(AK$2,"M_FF"),#REF!,ROW($G777)-1,0),0)
+25)</f>
        <v/>
      </c>
      <c r="AL777" s="62" t="str">
        <f ca="1" xml:space="preserve"> IF(AND(
IFERROR( COUNTIF(  INDIRECT(CONCATENATE("[CampeonatosGallegos_2017.xlsx]",AL$2,"M","!$S:$S")),  $G777), 0)=0,
IFERROR( COUNTIF(  INDIRECT(CONCATENATE("[CampeonatosGallegos_2017.xlsx]",AL$2,"M","!$V:$V")),  $G777), 0)=0,
IFERROR( COUNTIF(  INDIRECT(CONCATENATE("[CampeonatosGallegos_2017.xlsx]",AL$2,"F","!$S:$S")),  $G777), 0)=0,
IFERROR( COUNTIF(  INDIRECT(CONCATENATE("[CampeonatosGallegos_2017.xlsx]",AL$2,"F","!$V:$V")),  $G777), 0)=0
), "",
IFERROR( HLOOKUP(CONCATENATE(AL$2,"F"),#REF!,ROW($G777)-1,0),0) +
IFERROR( HLOOKUP(CONCATENATE(AL$2,"F_FF"),#REF!,ROW($G777)-1,0),0) +
IFERROR( HLOOKUP(CONCATENATE(AL$2,"M"),#REF!,ROW($G777)-1,0),0) +
IFERROR( HLOOKUP(CONCATENATE(AL$2,"M_FF"),#REF!,ROW($G777)-1,0),0)
+25)</f>
        <v/>
      </c>
      <c r="AM777" s="62" t="str">
        <f ca="1" xml:space="preserve"> IF(AND(
IFERROR( COUNTIF(  INDIRECT(CONCATENATE("[CampeonatosGallegos_2017.xlsx]",AM$2,"M","!$S:$S")),  $G777), 0)=0,
IFERROR( COUNTIF(  INDIRECT(CONCATENATE("[CampeonatosGallegos_2017.xlsx]",AM$2,"M","!$V:$V")),  $G777), 0)=0,
IFERROR( COUNTIF(  INDIRECT(CONCATENATE("[CampeonatosGallegos_2017.xlsx]",AM$2,"F","!$S:$S")),  $G777), 0)=0,
IFERROR( COUNTIF(  INDIRECT(CONCATENATE("[CampeonatosGallegos_2017.xlsx]",AM$2,"F","!$V:$V")),  $G777), 0)=0
), "",
IFERROR( HLOOKUP(CONCATENATE(AM$2,"F"),#REF!,ROW($G777)-1,0),0) +
IFERROR( HLOOKUP(CONCATENATE(AM$2,"F_FF"),#REF!,ROW($G777)-1,0),0) +
IFERROR( HLOOKUP(CONCATENATE(AM$2,"M"),#REF!,ROW($G777)-1,0),0) +
IFERROR( HLOOKUP(CONCATENATE(AM$2,"M_FF"),#REF!,ROW($G777)-1,0),0)
+25)</f>
        <v/>
      </c>
      <c r="AN777" s="62" t="str">
        <f ca="1" xml:space="preserve"> IF(AND(
IFERROR( COUNTIF(  INDIRECT(CONCATENATE("[CampeonatosGallegos_2017.xlsx]",AN$2,"M","!$S:$S")),  $G777), 0)=0,
IFERROR( COUNTIF(  INDIRECT(CONCATENATE("[CampeonatosGallegos_2017.xlsx]",AN$2,"M","!$V:$V")),  $G777), 0)=0,
IFERROR( COUNTIF(  INDIRECT(CONCATENATE("[CampeonatosGallegos_2017.xlsx]",AN$2,"F","!$S:$S")),  $G777), 0)=0,
IFERROR( COUNTIF(  INDIRECT(CONCATENATE("[CampeonatosGallegos_2017.xlsx]",AN$2,"F","!$V:$V")),  $G777), 0)=0
), "",
IFERROR( HLOOKUP(CONCATENATE(AN$2,"F"),#REF!,ROW($G777)-1,0),0) +
IFERROR( HLOOKUP(CONCATENATE(AN$2,"F_FF"),#REF!,ROW($G777)-1,0),0) +
IFERROR( HLOOKUP(CONCATENATE(AN$2,"M"),#REF!,ROW($G777)-1,0),0) +
IFERROR( HLOOKUP(CONCATENATE(AN$2,"M_FF"),#REF!,ROW($G777)-1,0),0)
+25)</f>
        <v/>
      </c>
      <c r="AO777" s="63" t="str">
        <f ca="1" xml:space="preserve"> IF(AND(
IFERROR( COUNTIF(  INDIRECT(CONCATENATE("[CampeonatosGallegos_2017.xlsx]",AO$2,"M","!$S:$S")),  $G777), 0)=0,
IFERROR( COUNTIF(  INDIRECT(CONCATENATE("[CampeonatosGallegos_2017.xlsx]",AO$2,"M","!$V:$V")),  $G777), 0)=0,
IFERROR( COUNTIF(  INDIRECT(CONCATENATE("[CampeonatosGallegos_2017.xlsx]",AO$2,"F","!$S:$S")),  $G777), 0)=0,
IFERROR( COUNTIF(  INDIRECT(CONCATENATE("[CampeonatosGallegos_2017.xlsx]",AO$2,"F","!$V:$V")),  $G777), 0)=0
), "",
IFERROR( HLOOKUP(CONCATENATE(AO$2,"F"),#REF!,ROW($G777)-1,0),0) +
IFERROR( HLOOKUP(CONCATENATE(AO$2,"F_FF"),#REF!,ROW($G777)-1,0),0) +
IFERROR( HLOOKUP(CONCATENATE(AO$2,"M"),#REF!,ROW($G777)-1,0),0) +
IFERROR( HLOOKUP(CONCATENATE(AO$2,"M_FF"),#REF!,ROW($G777)-1,0),0)
+25)</f>
        <v/>
      </c>
    </row>
    <row r="778" spans="1:41">
      <c r="A778" s="48">
        <f t="shared" si="82"/>
        <v>776</v>
      </c>
      <c r="B778" s="49">
        <v>785</v>
      </c>
      <c r="C778" s="50">
        <f t="shared" si="83"/>
        <v>9</v>
      </c>
      <c r="D778" s="49">
        <f>COUNTIF($L$3:$L778,$L778)</f>
        <v>38</v>
      </c>
      <c r="E778" s="51">
        <v>44</v>
      </c>
      <c r="F778" s="50">
        <f t="shared" si="84"/>
        <v>6</v>
      </c>
      <c r="G778" s="52">
        <v>27467</v>
      </c>
      <c r="H778" s="53" t="s">
        <v>1354</v>
      </c>
      <c r="I778" s="53" t="s">
        <v>1206</v>
      </c>
      <c r="J778" s="53" t="s">
        <v>1107</v>
      </c>
      <c r="K778" s="54">
        <v>2006</v>
      </c>
      <c r="L778" s="64" t="s">
        <v>220</v>
      </c>
      <c r="M778" s="55" t="s">
        <v>52</v>
      </c>
      <c r="N778" s="56">
        <v>1</v>
      </c>
      <c r="O778" s="57">
        <v>143</v>
      </c>
      <c r="P778" s="57" t="str">
        <f>IFERROR( VLOOKUP($G778,Liga16_1!$B:$Q,16,0), "")</f>
        <v/>
      </c>
      <c r="Q778" s="58">
        <f t="shared" si="85"/>
        <v>140</v>
      </c>
      <c r="R778" s="59">
        <f>AVERAGE(O778:P778)</f>
        <v>143</v>
      </c>
      <c r="S778" s="60" t="s">
        <v>216</v>
      </c>
      <c r="T778" s="61" t="s">
        <v>216</v>
      </c>
      <c r="U778" s="61" t="s">
        <v>216</v>
      </c>
      <c r="V778" s="61" t="s">
        <v>216</v>
      </c>
      <c r="W778" s="61" t="s">
        <v>216</v>
      </c>
      <c r="X778" s="61"/>
      <c r="Y778" s="61"/>
      <c r="Z778" s="61"/>
      <c r="AA778" s="61">
        <v>-7</v>
      </c>
      <c r="AB778" s="62">
        <v>-3</v>
      </c>
      <c r="AC778" s="63"/>
      <c r="AD778" s="62" t="s">
        <v>216</v>
      </c>
      <c r="AE778" s="62" t="s">
        <v>216</v>
      </c>
      <c r="AF778" s="67" t="s">
        <v>216</v>
      </c>
      <c r="AG778" s="62" t="s">
        <v>216</v>
      </c>
      <c r="AH778" s="62" t="s">
        <v>216</v>
      </c>
      <c r="AI778" s="62" t="s">
        <v>216</v>
      </c>
      <c r="AJ778" s="62" t="s">
        <v>216</v>
      </c>
      <c r="AK778" s="62" t="s">
        <v>216</v>
      </c>
      <c r="AL778" s="62" t="s">
        <v>216</v>
      </c>
      <c r="AM778" s="62" t="s">
        <v>216</v>
      </c>
      <c r="AN778" s="62" t="s">
        <v>216</v>
      </c>
      <c r="AO778" s="63" t="s">
        <v>216</v>
      </c>
    </row>
    <row r="779" spans="1:41">
      <c r="A779" s="48">
        <f t="shared" si="82"/>
        <v>777</v>
      </c>
      <c r="B779" s="49">
        <v>790</v>
      </c>
      <c r="C779" s="50">
        <f t="shared" si="83"/>
        <v>13</v>
      </c>
      <c r="D779" s="49">
        <f>COUNTIF($L$3:$L779,$L779)</f>
        <v>13</v>
      </c>
      <c r="E779" s="51">
        <v>13</v>
      </c>
      <c r="F779" s="50" t="str">
        <f t="shared" si="84"/>
        <v>=</v>
      </c>
      <c r="G779" s="52">
        <v>50543</v>
      </c>
      <c r="H779" s="53" t="s">
        <v>560</v>
      </c>
      <c r="I779" s="53" t="s">
        <v>1119</v>
      </c>
      <c r="J779" s="53" t="s">
        <v>1107</v>
      </c>
      <c r="K779" s="54">
        <v>2006</v>
      </c>
      <c r="L779" s="64" t="s">
        <v>219</v>
      </c>
      <c r="M779" s="55" t="s">
        <v>55</v>
      </c>
      <c r="N779" s="56">
        <v>1</v>
      </c>
      <c r="O779" s="57">
        <v>110</v>
      </c>
      <c r="P779" s="57" t="str">
        <f>IFERROR( VLOOKUP($G779,Liga16_1!$B:$Q,16,0), "")</f>
        <v/>
      </c>
      <c r="Q779" s="58">
        <f t="shared" si="85"/>
        <v>140</v>
      </c>
      <c r="R779" s="59">
        <f>AVERAGE(O779:P779)</f>
        <v>110</v>
      </c>
      <c r="S779" s="60" t="s">
        <v>216</v>
      </c>
      <c r="T779" s="61">
        <v>9</v>
      </c>
      <c r="U779" s="61" t="s">
        <v>216</v>
      </c>
      <c r="V779" s="61" t="s">
        <v>216</v>
      </c>
      <c r="W779" s="61" t="s">
        <v>216</v>
      </c>
      <c r="X779" s="61" t="s">
        <v>216</v>
      </c>
      <c r="Y779" s="61" t="s">
        <v>216</v>
      </c>
      <c r="Z779" s="61" t="s">
        <v>216</v>
      </c>
      <c r="AA779" s="61">
        <v>-12</v>
      </c>
      <c r="AB779" s="62">
        <v>20</v>
      </c>
      <c r="AC779" s="63"/>
      <c r="AD779" s="62" t="s">
        <v>216</v>
      </c>
      <c r="AE779" s="62">
        <v>-5</v>
      </c>
      <c r="AF779" s="67">
        <v>15</v>
      </c>
      <c r="AG779" s="62" t="s">
        <v>216</v>
      </c>
      <c r="AH779" s="62" t="s">
        <v>216</v>
      </c>
      <c r="AI779" s="62" t="s">
        <v>216</v>
      </c>
      <c r="AJ779" s="62" t="s">
        <v>216</v>
      </c>
      <c r="AK779" s="62" t="s">
        <v>216</v>
      </c>
      <c r="AL779" s="62" t="s">
        <v>216</v>
      </c>
      <c r="AM779" s="62" t="s">
        <v>216</v>
      </c>
      <c r="AN779" s="62" t="s">
        <v>216</v>
      </c>
      <c r="AO779" s="63" t="s">
        <v>216</v>
      </c>
    </row>
    <row r="780" spans="1:41">
      <c r="A780" s="48">
        <f t="shared" si="82"/>
        <v>778</v>
      </c>
      <c r="B780" s="49">
        <v>786</v>
      </c>
      <c r="C780" s="50">
        <f t="shared" si="83"/>
        <v>8</v>
      </c>
      <c r="D780" s="49">
        <f>COUNTIF($L$3:$L780,$L780)</f>
        <v>15</v>
      </c>
      <c r="E780" s="51">
        <v>16</v>
      </c>
      <c r="F780" s="50">
        <f t="shared" si="84"/>
        <v>1</v>
      </c>
      <c r="G780" s="52">
        <v>22458</v>
      </c>
      <c r="H780" s="53" t="s">
        <v>482</v>
      </c>
      <c r="I780" s="53" t="s">
        <v>1123</v>
      </c>
      <c r="J780" s="53" t="s">
        <v>1107</v>
      </c>
      <c r="K780" s="54">
        <v>2005</v>
      </c>
      <c r="L780" s="64" t="s">
        <v>221</v>
      </c>
      <c r="M780" s="55" t="s">
        <v>55</v>
      </c>
      <c r="N780" s="56">
        <v>1</v>
      </c>
      <c r="O780" s="57">
        <v>120</v>
      </c>
      <c r="P780" s="57">
        <f>IFERROR( VLOOKUP($G780,Liga16_1!$B:$Q,16,0), "")</f>
        <v>158</v>
      </c>
      <c r="Q780" s="58">
        <f t="shared" si="85"/>
        <v>139</v>
      </c>
      <c r="R780" s="59">
        <f>AVERAGE(O780:P780)</f>
        <v>139</v>
      </c>
      <c r="S780" s="60" t="s">
        <v>216</v>
      </c>
      <c r="T780" s="61" t="s">
        <v>216</v>
      </c>
      <c r="U780" s="61" t="s">
        <v>216</v>
      </c>
      <c r="V780" s="61" t="s">
        <v>216</v>
      </c>
      <c r="W780" s="61" t="s">
        <v>216</v>
      </c>
      <c r="X780" s="61" t="s">
        <v>216</v>
      </c>
      <c r="Y780" s="61" t="s">
        <v>216</v>
      </c>
      <c r="Z780" s="61" t="s">
        <v>216</v>
      </c>
      <c r="AA780" s="61" t="s">
        <v>216</v>
      </c>
      <c r="AB780" s="62" t="s">
        <v>216</v>
      </c>
      <c r="AC780" s="63"/>
      <c r="AD780" s="62" t="s">
        <v>216</v>
      </c>
      <c r="AE780" s="62" t="s">
        <v>216</v>
      </c>
      <c r="AF780" s="67" t="s">
        <v>216</v>
      </c>
      <c r="AG780" s="62" t="s">
        <v>216</v>
      </c>
      <c r="AH780" s="62" t="s">
        <v>216</v>
      </c>
      <c r="AI780" s="62" t="s">
        <v>216</v>
      </c>
      <c r="AJ780" s="62" t="s">
        <v>216</v>
      </c>
      <c r="AK780" s="62" t="s">
        <v>216</v>
      </c>
      <c r="AL780" s="62" t="s">
        <v>216</v>
      </c>
      <c r="AM780" s="62" t="s">
        <v>216</v>
      </c>
      <c r="AN780" s="62" t="s">
        <v>216</v>
      </c>
      <c r="AO780" s="63" t="s">
        <v>216</v>
      </c>
    </row>
    <row r="781" spans="1:41">
      <c r="A781" s="48">
        <f t="shared" si="82"/>
        <v>779</v>
      </c>
      <c r="B781" s="49">
        <v>728</v>
      </c>
      <c r="C781" s="50">
        <f t="shared" si="83"/>
        <v>-51</v>
      </c>
      <c r="D781" s="49">
        <f>COUNTIF($L$3:$L781,$L781)</f>
        <v>55</v>
      </c>
      <c r="E781" s="51">
        <v>47</v>
      </c>
      <c r="F781" s="50">
        <f t="shared" si="84"/>
        <v>-8</v>
      </c>
      <c r="G781" s="52" t="s">
        <v>398</v>
      </c>
      <c r="H781" s="53" t="s">
        <v>1355</v>
      </c>
      <c r="I781" s="53" t="s">
        <v>1194</v>
      </c>
      <c r="J781" s="53" t="s">
        <v>1122</v>
      </c>
      <c r="K781" s="54">
        <v>2005</v>
      </c>
      <c r="L781" s="64" t="s">
        <v>222</v>
      </c>
      <c r="M781" s="55" t="s">
        <v>52</v>
      </c>
      <c r="N781" s="56">
        <v>1</v>
      </c>
      <c r="O781" s="57"/>
      <c r="P781" s="57" t="str">
        <f>IFERROR( VLOOKUP($G781,Liga16_1!$B:$Q,16,0), "")</f>
        <v/>
      </c>
      <c r="Q781" s="58">
        <f t="shared" ca="1" si="85"/>
        <v>136</v>
      </c>
      <c r="R781" s="59">
        <v>200</v>
      </c>
      <c r="S781" s="60" t="s">
        <v>216</v>
      </c>
      <c r="T781" s="61" t="s">
        <v>216</v>
      </c>
      <c r="U781" s="61" t="s">
        <v>216</v>
      </c>
      <c r="V781" s="61" t="s">
        <v>216</v>
      </c>
      <c r="W781" s="61" t="s">
        <v>216</v>
      </c>
      <c r="X781" s="61"/>
      <c r="Y781" s="61"/>
      <c r="Z781" s="61"/>
      <c r="AA781" s="61"/>
      <c r="AB781" s="62">
        <v>-64</v>
      </c>
      <c r="AC781" s="63"/>
      <c r="AD781" s="62" t="str">
        <f ca="1" xml:space="preserve"> IF(AND(
IFERROR( COUNTIF(  INDIRECT(CONCATENATE("[CampeonatosGallegos_2017.xlsx]",AD$2,"M","!$S:$S")),  $G781), 0)=0,
IFERROR( COUNTIF(  INDIRECT(CONCATENATE("[CampeonatosGallegos_2017.xlsx]",AD$2,"M","!$V:$V")),  $G781), 0)=0,
IFERROR( COUNTIF(  INDIRECT(CONCATENATE("[CampeonatosGallegos_2017.xlsx]",AD$2,"F","!$S:$S")),  $G781), 0)=0,
IFERROR( COUNTIF(  INDIRECT(CONCATENATE("[CampeonatosGallegos_2017.xlsx]",AD$2,"F","!$V:$V")),  $G781), 0)=0
), "",
IFERROR( HLOOKUP(CONCATENATE(AD$2,"F"),#REF!,ROW($G781)-1,0),0) +
IFERROR( HLOOKUP(CONCATENATE(AD$2,"F_FF"),#REF!,ROW($G781)-1,0),0) +
IFERROR( HLOOKUP(CONCATENATE(AD$2,"M"),#REF!,ROW($G781)-1,0),0) +
IFERROR( HLOOKUP(CONCATENATE(AD$2,"M_FF"),#REF!,ROW($G781)-1,0),0)
+25)</f>
        <v/>
      </c>
      <c r="AE781" s="62" t="str">
        <f ca="1" xml:space="preserve"> IF(AND(
IFERROR( COUNTIF(  INDIRECT(CONCATENATE("[CampeonatosGallegos_2017.xlsx]",AE$2,"M","!$S:$S")),  $G781), 0)=0,
IFERROR( COUNTIF(  INDIRECT(CONCATENATE("[CampeonatosGallegos_2017.xlsx]",AE$2,"M","!$V:$V")),  $G781), 0)=0,
IFERROR( COUNTIF(  INDIRECT(CONCATENATE("[CampeonatosGallegos_2017.xlsx]",AE$2,"F","!$S:$S")),  $G781), 0)=0,
IFERROR( COUNTIF(  INDIRECT(CONCATENATE("[CampeonatosGallegos_2017.xlsx]",AE$2,"F","!$V:$V")),  $G781), 0)=0
), "",
IFERROR( HLOOKUP(CONCATENATE(AE$2,"F"),#REF!,ROW($G781)-1,0),0) +
IFERROR( HLOOKUP(CONCATENATE(AE$2,"F_FF"),#REF!,ROW($G781)-1,0),0) +
IFERROR( HLOOKUP(CONCATENATE(AE$2,"M"),#REF!,ROW($G781)-1,0),0) +
IFERROR( HLOOKUP(CONCATENATE(AE$2,"M_FF"),#REF!,ROW($G781)-1,0),0)
+25)</f>
        <v/>
      </c>
      <c r="AF781" s="67" t="str">
        <f ca="1" xml:space="preserve"> IF(AND(
IFERROR( COUNTIF(  INDIRECT(CONCATENATE("[CampeonatosGallegos_2017.xlsx]",AF$2,"M","!$S:$S")),  $G781), 0)=0,
IFERROR( COUNTIF(  INDIRECT(CONCATENATE("[CampeonatosGallegos_2017.xlsx]",AF$2,"M","!$V:$V")),  $G781), 0)=0,
IFERROR( COUNTIF(  INDIRECT(CONCATENATE("[CampeonatosGallegos_2017.xlsx]",AF$2,"F","!$S:$S")),  $G781), 0)=0,
IFERROR( COUNTIF(  INDIRECT(CONCATENATE("[CampeonatosGallegos_2017.xlsx]",AF$2,"F","!$V:$V")),  $G781), 0)=0
), "",
IFERROR( HLOOKUP(CONCATENATE(AF$2,"F"),#REF!,ROW($G781)-1,0),0) +
IFERROR( HLOOKUP(CONCATENATE(AF$2,"F_FF"),#REF!,ROW($G781)-1,0),0) +
IFERROR( HLOOKUP(CONCATENATE(AF$2,"M"),#REF!,ROW($G781)-1,0),0) +
IFERROR( HLOOKUP(CONCATENATE(AF$2,"M_FF"),#REF!,ROW($G781)-1,0),0)
+25)</f>
        <v/>
      </c>
      <c r="AG781" s="62" t="str">
        <f ca="1" xml:space="preserve"> IF(AND(
IFERROR( COUNTIF(  INDIRECT(CONCATENATE("[CampeonatosGallegos_2017.xlsx]",AG$2,"M","!$S:$S")),  $G781), 0)=0,
IFERROR( COUNTIF(  INDIRECT(CONCATENATE("[CampeonatosGallegos_2017.xlsx]",AG$2,"M","!$V:$V")),  $G781), 0)=0,
IFERROR( COUNTIF(  INDIRECT(CONCATENATE("[CampeonatosGallegos_2017.xlsx]",AG$2,"F","!$S:$S")),  $G781), 0)=0,
IFERROR( COUNTIF(  INDIRECT(CONCATENATE("[CampeonatosGallegos_2017.xlsx]",AG$2,"F","!$V:$V")),  $G781), 0)=0
), "",
IFERROR( HLOOKUP(CONCATENATE(AG$2,"F"),#REF!,ROW($G781)-1,0),0) +
IFERROR( HLOOKUP(CONCATENATE(AG$2,"F_FF"),#REF!,ROW($G781)-1,0),0) +
IFERROR( HLOOKUP(CONCATENATE(AG$2,"M"),#REF!,ROW($G781)-1,0),0) +
IFERROR( HLOOKUP(CONCATENATE(AG$2,"M_FF"),#REF!,ROW($G781)-1,0),0)
+25)</f>
        <v/>
      </c>
      <c r="AH781" s="62" t="str">
        <f ca="1" xml:space="preserve"> IF(AND(
IFERROR( COUNTIF(  INDIRECT(CONCATENATE("[CampeonatosGallegos_2017.xlsx]",AH$2,"M","!$S:$S")),  $G781), 0)=0,
IFERROR( COUNTIF(  INDIRECT(CONCATENATE("[CampeonatosGallegos_2017.xlsx]",AH$2,"M","!$V:$V")),  $G781), 0)=0,
IFERROR( COUNTIF(  INDIRECT(CONCATENATE("[CampeonatosGallegos_2017.xlsx]",AH$2,"F","!$S:$S")),  $G781), 0)=0,
IFERROR( COUNTIF(  INDIRECT(CONCATENATE("[CampeonatosGallegos_2017.xlsx]",AH$2,"F","!$V:$V")),  $G781), 0)=0
), "",
IFERROR( HLOOKUP(CONCATENATE(AH$2,"F"),#REF!,ROW($G781)-1,0),0) +
IFERROR( HLOOKUP(CONCATENATE(AH$2,"F_FF"),#REF!,ROW($G781)-1,0),0) +
IFERROR( HLOOKUP(CONCATENATE(AH$2,"M"),#REF!,ROW($G781)-1,0),0) +
IFERROR( HLOOKUP(CONCATENATE(AH$2,"M_FF"),#REF!,ROW($G781)-1,0),0)
+25)</f>
        <v/>
      </c>
      <c r="AI781" s="62" t="str">
        <f ca="1" xml:space="preserve"> IF(AND(
IFERROR( COUNTIF(  INDIRECT(CONCATENATE("[CampeonatosGallegos_2017.xlsx]",AI$2,"M","!$S:$S")),  $G781), 0)=0,
IFERROR( COUNTIF(  INDIRECT(CONCATENATE("[CampeonatosGallegos_2017.xlsx]",AI$2,"M","!$V:$V")),  $G781), 0)=0,
IFERROR( COUNTIF(  INDIRECT(CONCATENATE("[CampeonatosGallegos_2017.xlsx]",AI$2,"F","!$S:$S")),  $G781), 0)=0,
IFERROR( COUNTIF(  INDIRECT(CONCATENATE("[CampeonatosGallegos_2017.xlsx]",AI$2,"F","!$V:$V")),  $G781), 0)=0
), "",
IFERROR( HLOOKUP(CONCATENATE(AI$2,"F"),#REF!,ROW($G781)-1,0),0) +
IFERROR( HLOOKUP(CONCATENATE(AI$2,"F_FF"),#REF!,ROW($G781)-1,0),0) +
IFERROR( HLOOKUP(CONCATENATE(AI$2,"M"),#REF!,ROW($G781)-1,0),0) +
IFERROR( HLOOKUP(CONCATENATE(AI$2,"M_FF"),#REF!,ROW($G781)-1,0),0)
+25)</f>
        <v/>
      </c>
      <c r="AJ781" s="62" t="str">
        <f ca="1" xml:space="preserve"> IF(AND(
IFERROR( COUNTIF(  INDIRECT(CONCATENATE("[CampeonatosGallegos_2017.xlsx]",AJ$2,"M","!$S:$S")),  $G781), 0)=0,
IFERROR( COUNTIF(  INDIRECT(CONCATENATE("[CampeonatosGallegos_2017.xlsx]",AJ$2,"M","!$V:$V")),  $G781), 0)=0,
IFERROR( COUNTIF(  INDIRECT(CONCATENATE("[CampeonatosGallegos_2017.xlsx]",AJ$2,"F","!$S:$S")),  $G781), 0)=0,
IFERROR( COUNTIF(  INDIRECT(CONCATENATE("[CampeonatosGallegos_2017.xlsx]",AJ$2,"F","!$V:$V")),  $G781), 0)=0
), "",
IFERROR( HLOOKUP(CONCATENATE(AJ$2,"F"),#REF!,ROW($G781)-1,0),0) +
IFERROR( HLOOKUP(CONCATENATE(AJ$2,"F_FF"),#REF!,ROW($G781)-1,0),0) +
IFERROR( HLOOKUP(CONCATENATE(AJ$2,"M"),#REF!,ROW($G781)-1,0),0) +
IFERROR( HLOOKUP(CONCATENATE(AJ$2,"M_FF"),#REF!,ROW($G781)-1,0),0)
+25)</f>
        <v/>
      </c>
      <c r="AK781" s="62" t="str">
        <f ca="1" xml:space="preserve"> IF(AND(
IFERROR( COUNTIF(  INDIRECT(CONCATENATE("[CampeonatosGallegos_2017.xlsx]",AK$2,"M","!$S:$S")),  $G781), 0)=0,
IFERROR( COUNTIF(  INDIRECT(CONCATENATE("[CampeonatosGallegos_2017.xlsx]",AK$2,"M","!$V:$V")),  $G781), 0)=0,
IFERROR( COUNTIF(  INDIRECT(CONCATENATE("[CampeonatosGallegos_2017.xlsx]",AK$2,"F","!$S:$S")),  $G781), 0)=0,
IFERROR( COUNTIF(  INDIRECT(CONCATENATE("[CampeonatosGallegos_2017.xlsx]",AK$2,"F","!$V:$V")),  $G781), 0)=0
), "",
IFERROR( HLOOKUP(CONCATENATE(AK$2,"F"),#REF!,ROW($G781)-1,0),0) +
IFERROR( HLOOKUP(CONCATENATE(AK$2,"F_FF"),#REF!,ROW($G781)-1,0),0) +
IFERROR( HLOOKUP(CONCATENATE(AK$2,"M"),#REF!,ROW($G781)-1,0),0) +
IFERROR( HLOOKUP(CONCATENATE(AK$2,"M_FF"),#REF!,ROW($G781)-1,0),0)
+25)</f>
        <v/>
      </c>
      <c r="AL781" s="62" t="str">
        <f ca="1" xml:space="preserve"> IF(AND(
IFERROR( COUNTIF(  INDIRECT(CONCATENATE("[CampeonatosGallegos_2017.xlsx]",AL$2,"M","!$S:$S")),  $G781), 0)=0,
IFERROR( COUNTIF(  INDIRECT(CONCATENATE("[CampeonatosGallegos_2017.xlsx]",AL$2,"M","!$V:$V")),  $G781), 0)=0,
IFERROR( COUNTIF(  INDIRECT(CONCATENATE("[CampeonatosGallegos_2017.xlsx]",AL$2,"F","!$S:$S")),  $G781), 0)=0,
IFERROR( COUNTIF(  INDIRECT(CONCATENATE("[CampeonatosGallegos_2017.xlsx]",AL$2,"F","!$V:$V")),  $G781), 0)=0
), "",
IFERROR( HLOOKUP(CONCATENATE(AL$2,"F"),#REF!,ROW($G781)-1,0),0) +
IFERROR( HLOOKUP(CONCATENATE(AL$2,"F_FF"),#REF!,ROW($G781)-1,0),0) +
IFERROR( HLOOKUP(CONCATENATE(AL$2,"M"),#REF!,ROW($G781)-1,0),0) +
IFERROR( HLOOKUP(CONCATENATE(AL$2,"M_FF"),#REF!,ROW($G781)-1,0),0)
+25)</f>
        <v/>
      </c>
      <c r="AM781" s="62" t="str">
        <f ca="1" xml:space="preserve"> IF(AND(
IFERROR( COUNTIF(  INDIRECT(CONCATENATE("[CampeonatosGallegos_2017.xlsx]",AM$2,"M","!$S:$S")),  $G781), 0)=0,
IFERROR( COUNTIF(  INDIRECT(CONCATENATE("[CampeonatosGallegos_2017.xlsx]",AM$2,"M","!$V:$V")),  $G781), 0)=0,
IFERROR( COUNTIF(  INDIRECT(CONCATENATE("[CampeonatosGallegos_2017.xlsx]",AM$2,"F","!$S:$S")),  $G781), 0)=0,
IFERROR( COUNTIF(  INDIRECT(CONCATENATE("[CampeonatosGallegos_2017.xlsx]",AM$2,"F","!$V:$V")),  $G781), 0)=0
), "",
IFERROR( HLOOKUP(CONCATENATE(AM$2,"F"),#REF!,ROW($G781)-1,0),0) +
IFERROR( HLOOKUP(CONCATENATE(AM$2,"F_FF"),#REF!,ROW($G781)-1,0),0) +
IFERROR( HLOOKUP(CONCATENATE(AM$2,"M"),#REF!,ROW($G781)-1,0),0) +
IFERROR( HLOOKUP(CONCATENATE(AM$2,"M_FF"),#REF!,ROW($G781)-1,0),0)
+25)</f>
        <v/>
      </c>
      <c r="AN781" s="62" t="str">
        <f ca="1" xml:space="preserve"> IF(AND(
IFERROR( COUNTIF(  INDIRECT(CONCATENATE("[CampeonatosGallegos_2017.xlsx]",AN$2,"M","!$S:$S")),  $G781), 0)=0,
IFERROR( COUNTIF(  INDIRECT(CONCATENATE("[CampeonatosGallegos_2017.xlsx]",AN$2,"M","!$V:$V")),  $G781), 0)=0,
IFERROR( COUNTIF(  INDIRECT(CONCATENATE("[CampeonatosGallegos_2017.xlsx]",AN$2,"F","!$S:$S")),  $G781), 0)=0,
IFERROR( COUNTIF(  INDIRECT(CONCATENATE("[CampeonatosGallegos_2017.xlsx]",AN$2,"F","!$V:$V")),  $G781), 0)=0
), "",
IFERROR( HLOOKUP(CONCATENATE(AN$2,"F"),#REF!,ROW($G781)-1,0),0) +
IFERROR( HLOOKUP(CONCATENATE(AN$2,"F_FF"),#REF!,ROW($G781)-1,0),0) +
IFERROR( HLOOKUP(CONCATENATE(AN$2,"M"),#REF!,ROW($G781)-1,0),0) +
IFERROR( HLOOKUP(CONCATENATE(AN$2,"M_FF"),#REF!,ROW($G781)-1,0),0)
+25)</f>
        <v/>
      </c>
      <c r="AO781" s="63" t="str">
        <f ca="1" xml:space="preserve"> IF(AND(
IFERROR( COUNTIF(  INDIRECT(CONCATENATE("[CampeonatosGallegos_2017.xlsx]",AO$2,"M","!$S:$S")),  $G781), 0)=0,
IFERROR( COUNTIF(  INDIRECT(CONCATENATE("[CampeonatosGallegos_2017.xlsx]",AO$2,"M","!$V:$V")),  $G781), 0)=0,
IFERROR( COUNTIF(  INDIRECT(CONCATENATE("[CampeonatosGallegos_2017.xlsx]",AO$2,"F","!$S:$S")),  $G781), 0)=0,
IFERROR( COUNTIF(  INDIRECT(CONCATENATE("[CampeonatosGallegos_2017.xlsx]",AO$2,"F","!$V:$V")),  $G781), 0)=0
), "",
IFERROR( HLOOKUP(CONCATENATE(AO$2,"F"),#REF!,ROW($G781)-1,0),0) +
IFERROR( HLOOKUP(CONCATENATE(AO$2,"F_FF"),#REF!,ROW($G781)-1,0),0) +
IFERROR( HLOOKUP(CONCATENATE(AO$2,"M"),#REF!,ROW($G781)-1,0),0) +
IFERROR( HLOOKUP(CONCATENATE(AO$2,"M_FF"),#REF!,ROW($G781)-1,0),0)
+25)</f>
        <v/>
      </c>
    </row>
    <row r="782" spans="1:41">
      <c r="A782" s="48">
        <f t="shared" si="82"/>
        <v>780</v>
      </c>
      <c r="B782" s="49">
        <v>733</v>
      </c>
      <c r="C782" s="50">
        <f t="shared" si="83"/>
        <v>-47</v>
      </c>
      <c r="D782" s="49">
        <f>COUNTIF($L$3:$L782,$L782)</f>
        <v>26</v>
      </c>
      <c r="E782" s="51">
        <v>25</v>
      </c>
      <c r="F782" s="50">
        <f t="shared" si="84"/>
        <v>-1</v>
      </c>
      <c r="G782" s="52" t="s">
        <v>436</v>
      </c>
      <c r="H782" s="53" t="s">
        <v>1356</v>
      </c>
      <c r="I782" s="53" t="s">
        <v>1194</v>
      </c>
      <c r="J782" s="53" t="s">
        <v>1122</v>
      </c>
      <c r="K782" s="54">
        <v>1940</v>
      </c>
      <c r="L782" s="64" t="s">
        <v>235</v>
      </c>
      <c r="M782" s="55" t="s">
        <v>52</v>
      </c>
      <c r="N782" s="56">
        <v>1</v>
      </c>
      <c r="O782" s="57"/>
      <c r="P782" s="57" t="str">
        <f>IFERROR( VLOOKUP($G782,Liga16_1!$B:$Q,16,0), "")</f>
        <v/>
      </c>
      <c r="Q782" s="58">
        <f t="shared" ca="1" si="85"/>
        <v>136</v>
      </c>
      <c r="R782" s="59">
        <v>200</v>
      </c>
      <c r="S782" s="60" t="s">
        <v>216</v>
      </c>
      <c r="T782" s="61" t="s">
        <v>216</v>
      </c>
      <c r="U782" s="61" t="s">
        <v>216</v>
      </c>
      <c r="V782" s="61" t="s">
        <v>216</v>
      </c>
      <c r="W782" s="61" t="s">
        <v>216</v>
      </c>
      <c r="X782" s="61"/>
      <c r="Y782" s="61"/>
      <c r="Z782" s="61"/>
      <c r="AA782" s="61"/>
      <c r="AB782" s="62">
        <v>-64</v>
      </c>
      <c r="AC782" s="63"/>
      <c r="AD782" s="62" t="str">
        <f ca="1" xml:space="preserve"> IF(AND(
IFERROR( COUNTIF(  INDIRECT(CONCATENATE("[CampeonatosGallegos_2017.xlsx]",AD$2,"M","!$S:$S")),  $G782), 0)=0,
IFERROR( COUNTIF(  INDIRECT(CONCATENATE("[CampeonatosGallegos_2017.xlsx]",AD$2,"M","!$V:$V")),  $G782), 0)=0,
IFERROR( COUNTIF(  INDIRECT(CONCATENATE("[CampeonatosGallegos_2017.xlsx]",AD$2,"F","!$S:$S")),  $G782), 0)=0,
IFERROR( COUNTIF(  INDIRECT(CONCATENATE("[CampeonatosGallegos_2017.xlsx]",AD$2,"F","!$V:$V")),  $G782), 0)=0
), "",
IFERROR( HLOOKUP(CONCATENATE(AD$2,"F"),#REF!,ROW($G782)-1,0),0) +
IFERROR( HLOOKUP(CONCATENATE(AD$2,"F_FF"),#REF!,ROW($G782)-1,0),0) +
IFERROR( HLOOKUP(CONCATENATE(AD$2,"M"),#REF!,ROW($G782)-1,0),0) +
IFERROR( HLOOKUP(CONCATENATE(AD$2,"M_FF"),#REF!,ROW($G782)-1,0),0)
+25)</f>
        <v/>
      </c>
      <c r="AE782" s="62" t="str">
        <f ca="1" xml:space="preserve"> IF(AND(
IFERROR( COUNTIF(  INDIRECT(CONCATENATE("[CampeonatosGallegos_2017.xlsx]",AE$2,"M","!$S:$S")),  $G782), 0)=0,
IFERROR( COUNTIF(  INDIRECT(CONCATENATE("[CampeonatosGallegos_2017.xlsx]",AE$2,"M","!$V:$V")),  $G782), 0)=0,
IFERROR( COUNTIF(  INDIRECT(CONCATENATE("[CampeonatosGallegos_2017.xlsx]",AE$2,"F","!$S:$S")),  $G782), 0)=0,
IFERROR( COUNTIF(  INDIRECT(CONCATENATE("[CampeonatosGallegos_2017.xlsx]",AE$2,"F","!$V:$V")),  $G782), 0)=0
), "",
IFERROR( HLOOKUP(CONCATENATE(AE$2,"F"),#REF!,ROW($G782)-1,0),0) +
IFERROR( HLOOKUP(CONCATENATE(AE$2,"F_FF"),#REF!,ROW($G782)-1,0),0) +
IFERROR( HLOOKUP(CONCATENATE(AE$2,"M"),#REF!,ROW($G782)-1,0),0) +
IFERROR( HLOOKUP(CONCATENATE(AE$2,"M_FF"),#REF!,ROW($G782)-1,0),0)
+25)</f>
        <v/>
      </c>
      <c r="AF782" s="67" t="str">
        <f ca="1" xml:space="preserve"> IF(AND(
IFERROR( COUNTIF(  INDIRECT(CONCATENATE("[CampeonatosGallegos_2017.xlsx]",AF$2,"M","!$S:$S")),  $G782), 0)=0,
IFERROR( COUNTIF(  INDIRECT(CONCATENATE("[CampeonatosGallegos_2017.xlsx]",AF$2,"M","!$V:$V")),  $G782), 0)=0,
IFERROR( COUNTIF(  INDIRECT(CONCATENATE("[CampeonatosGallegos_2017.xlsx]",AF$2,"F","!$S:$S")),  $G782), 0)=0,
IFERROR( COUNTIF(  INDIRECT(CONCATENATE("[CampeonatosGallegos_2017.xlsx]",AF$2,"F","!$V:$V")),  $G782), 0)=0
), "",
IFERROR( HLOOKUP(CONCATENATE(AF$2,"F"),#REF!,ROW($G782)-1,0),0) +
IFERROR( HLOOKUP(CONCATENATE(AF$2,"F_FF"),#REF!,ROW($G782)-1,0),0) +
IFERROR( HLOOKUP(CONCATENATE(AF$2,"M"),#REF!,ROW($G782)-1,0),0) +
IFERROR( HLOOKUP(CONCATENATE(AF$2,"M_FF"),#REF!,ROW($G782)-1,0),0)
+25)</f>
        <v/>
      </c>
      <c r="AG782" s="62" t="str">
        <f ca="1" xml:space="preserve"> IF(AND(
IFERROR( COUNTIF(  INDIRECT(CONCATENATE("[CampeonatosGallegos_2017.xlsx]",AG$2,"M","!$S:$S")),  $G782), 0)=0,
IFERROR( COUNTIF(  INDIRECT(CONCATENATE("[CampeonatosGallegos_2017.xlsx]",AG$2,"M","!$V:$V")),  $G782), 0)=0,
IFERROR( COUNTIF(  INDIRECT(CONCATENATE("[CampeonatosGallegos_2017.xlsx]",AG$2,"F","!$S:$S")),  $G782), 0)=0,
IFERROR( COUNTIF(  INDIRECT(CONCATENATE("[CampeonatosGallegos_2017.xlsx]",AG$2,"F","!$V:$V")),  $G782), 0)=0
), "",
IFERROR( HLOOKUP(CONCATENATE(AG$2,"F"),#REF!,ROW($G782)-1,0),0) +
IFERROR( HLOOKUP(CONCATENATE(AG$2,"F_FF"),#REF!,ROW($G782)-1,0),0) +
IFERROR( HLOOKUP(CONCATENATE(AG$2,"M"),#REF!,ROW($G782)-1,0),0) +
IFERROR( HLOOKUP(CONCATENATE(AG$2,"M_FF"),#REF!,ROW($G782)-1,0),0)
+25)</f>
        <v/>
      </c>
      <c r="AH782" s="62" t="str">
        <f ca="1" xml:space="preserve"> IF(AND(
IFERROR( COUNTIF(  INDIRECT(CONCATENATE("[CampeonatosGallegos_2017.xlsx]",AH$2,"M","!$S:$S")),  $G782), 0)=0,
IFERROR( COUNTIF(  INDIRECT(CONCATENATE("[CampeonatosGallegos_2017.xlsx]",AH$2,"M","!$V:$V")),  $G782), 0)=0,
IFERROR( COUNTIF(  INDIRECT(CONCATENATE("[CampeonatosGallegos_2017.xlsx]",AH$2,"F","!$S:$S")),  $G782), 0)=0,
IFERROR( COUNTIF(  INDIRECT(CONCATENATE("[CampeonatosGallegos_2017.xlsx]",AH$2,"F","!$V:$V")),  $G782), 0)=0
), "",
IFERROR( HLOOKUP(CONCATENATE(AH$2,"F"),#REF!,ROW($G782)-1,0),0) +
IFERROR( HLOOKUP(CONCATENATE(AH$2,"F_FF"),#REF!,ROW($G782)-1,0),0) +
IFERROR( HLOOKUP(CONCATENATE(AH$2,"M"),#REF!,ROW($G782)-1,0),0) +
IFERROR( HLOOKUP(CONCATENATE(AH$2,"M_FF"),#REF!,ROW($G782)-1,0),0)
+25)</f>
        <v/>
      </c>
      <c r="AI782" s="62" t="str">
        <f ca="1" xml:space="preserve"> IF(AND(
IFERROR( COUNTIF(  INDIRECT(CONCATENATE("[CampeonatosGallegos_2017.xlsx]",AI$2,"M","!$S:$S")),  $G782), 0)=0,
IFERROR( COUNTIF(  INDIRECT(CONCATENATE("[CampeonatosGallegos_2017.xlsx]",AI$2,"M","!$V:$V")),  $G782), 0)=0,
IFERROR( COUNTIF(  INDIRECT(CONCATENATE("[CampeonatosGallegos_2017.xlsx]",AI$2,"F","!$S:$S")),  $G782), 0)=0,
IFERROR( COUNTIF(  INDIRECT(CONCATENATE("[CampeonatosGallegos_2017.xlsx]",AI$2,"F","!$V:$V")),  $G782), 0)=0
), "",
IFERROR( HLOOKUP(CONCATENATE(AI$2,"F"),#REF!,ROW($G782)-1,0),0) +
IFERROR( HLOOKUP(CONCATENATE(AI$2,"F_FF"),#REF!,ROW($G782)-1,0),0) +
IFERROR( HLOOKUP(CONCATENATE(AI$2,"M"),#REF!,ROW($G782)-1,0),0) +
IFERROR( HLOOKUP(CONCATENATE(AI$2,"M_FF"),#REF!,ROW($G782)-1,0),0)
+25)</f>
        <v/>
      </c>
      <c r="AJ782" s="62" t="str">
        <f ca="1" xml:space="preserve"> IF(AND(
IFERROR( COUNTIF(  INDIRECT(CONCATENATE("[CampeonatosGallegos_2017.xlsx]",AJ$2,"M","!$S:$S")),  $G782), 0)=0,
IFERROR( COUNTIF(  INDIRECT(CONCATENATE("[CampeonatosGallegos_2017.xlsx]",AJ$2,"M","!$V:$V")),  $G782), 0)=0,
IFERROR( COUNTIF(  INDIRECT(CONCATENATE("[CampeonatosGallegos_2017.xlsx]",AJ$2,"F","!$S:$S")),  $G782), 0)=0,
IFERROR( COUNTIF(  INDIRECT(CONCATENATE("[CampeonatosGallegos_2017.xlsx]",AJ$2,"F","!$V:$V")),  $G782), 0)=0
), "",
IFERROR( HLOOKUP(CONCATENATE(AJ$2,"F"),#REF!,ROW($G782)-1,0),0) +
IFERROR( HLOOKUP(CONCATENATE(AJ$2,"F_FF"),#REF!,ROW($G782)-1,0),0) +
IFERROR( HLOOKUP(CONCATENATE(AJ$2,"M"),#REF!,ROW($G782)-1,0),0) +
IFERROR( HLOOKUP(CONCATENATE(AJ$2,"M_FF"),#REF!,ROW($G782)-1,0),0)
+25)</f>
        <v/>
      </c>
      <c r="AK782" s="62" t="str">
        <f ca="1" xml:space="preserve"> IF(AND(
IFERROR( COUNTIF(  INDIRECT(CONCATENATE("[CampeonatosGallegos_2017.xlsx]",AK$2,"M","!$S:$S")),  $G782), 0)=0,
IFERROR( COUNTIF(  INDIRECT(CONCATENATE("[CampeonatosGallegos_2017.xlsx]",AK$2,"M","!$V:$V")),  $G782), 0)=0,
IFERROR( COUNTIF(  INDIRECT(CONCATENATE("[CampeonatosGallegos_2017.xlsx]",AK$2,"F","!$S:$S")),  $G782), 0)=0,
IFERROR( COUNTIF(  INDIRECT(CONCATENATE("[CampeonatosGallegos_2017.xlsx]",AK$2,"F","!$V:$V")),  $G782), 0)=0
), "",
IFERROR( HLOOKUP(CONCATENATE(AK$2,"F"),#REF!,ROW($G782)-1,0),0) +
IFERROR( HLOOKUP(CONCATENATE(AK$2,"F_FF"),#REF!,ROW($G782)-1,0),0) +
IFERROR( HLOOKUP(CONCATENATE(AK$2,"M"),#REF!,ROW($G782)-1,0),0) +
IFERROR( HLOOKUP(CONCATENATE(AK$2,"M_FF"),#REF!,ROW($G782)-1,0),0)
+25)</f>
        <v/>
      </c>
      <c r="AL782" s="62" t="str">
        <f ca="1" xml:space="preserve"> IF(AND(
IFERROR( COUNTIF(  INDIRECT(CONCATENATE("[CampeonatosGallegos_2017.xlsx]",AL$2,"M","!$S:$S")),  $G782), 0)=0,
IFERROR( COUNTIF(  INDIRECT(CONCATENATE("[CampeonatosGallegos_2017.xlsx]",AL$2,"M","!$V:$V")),  $G782), 0)=0,
IFERROR( COUNTIF(  INDIRECT(CONCATENATE("[CampeonatosGallegos_2017.xlsx]",AL$2,"F","!$S:$S")),  $G782), 0)=0,
IFERROR( COUNTIF(  INDIRECT(CONCATENATE("[CampeonatosGallegos_2017.xlsx]",AL$2,"F","!$V:$V")),  $G782), 0)=0
), "",
IFERROR( HLOOKUP(CONCATENATE(AL$2,"F"),#REF!,ROW($G782)-1,0),0) +
IFERROR( HLOOKUP(CONCATENATE(AL$2,"F_FF"),#REF!,ROW($G782)-1,0),0) +
IFERROR( HLOOKUP(CONCATENATE(AL$2,"M"),#REF!,ROW($G782)-1,0),0) +
IFERROR( HLOOKUP(CONCATENATE(AL$2,"M_FF"),#REF!,ROW($G782)-1,0),0)
+25)</f>
        <v/>
      </c>
      <c r="AM782" s="62" t="str">
        <f ca="1" xml:space="preserve"> IF(AND(
IFERROR( COUNTIF(  INDIRECT(CONCATENATE("[CampeonatosGallegos_2017.xlsx]",AM$2,"M","!$S:$S")),  $G782), 0)=0,
IFERROR( COUNTIF(  INDIRECT(CONCATENATE("[CampeonatosGallegos_2017.xlsx]",AM$2,"M","!$V:$V")),  $G782), 0)=0,
IFERROR( COUNTIF(  INDIRECT(CONCATENATE("[CampeonatosGallegos_2017.xlsx]",AM$2,"F","!$S:$S")),  $G782), 0)=0,
IFERROR( COUNTIF(  INDIRECT(CONCATENATE("[CampeonatosGallegos_2017.xlsx]",AM$2,"F","!$V:$V")),  $G782), 0)=0
), "",
IFERROR( HLOOKUP(CONCATENATE(AM$2,"F"),#REF!,ROW($G782)-1,0),0) +
IFERROR( HLOOKUP(CONCATENATE(AM$2,"F_FF"),#REF!,ROW($G782)-1,0),0) +
IFERROR( HLOOKUP(CONCATENATE(AM$2,"M"),#REF!,ROW($G782)-1,0),0) +
IFERROR( HLOOKUP(CONCATENATE(AM$2,"M_FF"),#REF!,ROW($G782)-1,0),0)
+25)</f>
        <v/>
      </c>
      <c r="AN782" s="62" t="str">
        <f ca="1" xml:space="preserve"> IF(AND(
IFERROR( COUNTIF(  INDIRECT(CONCATENATE("[CampeonatosGallegos_2017.xlsx]",AN$2,"M","!$S:$S")),  $G782), 0)=0,
IFERROR( COUNTIF(  INDIRECT(CONCATENATE("[CampeonatosGallegos_2017.xlsx]",AN$2,"M","!$V:$V")),  $G782), 0)=0,
IFERROR( COUNTIF(  INDIRECT(CONCATENATE("[CampeonatosGallegos_2017.xlsx]",AN$2,"F","!$S:$S")),  $G782), 0)=0,
IFERROR( COUNTIF(  INDIRECT(CONCATENATE("[CampeonatosGallegos_2017.xlsx]",AN$2,"F","!$V:$V")),  $G782), 0)=0
), "",
IFERROR( HLOOKUP(CONCATENATE(AN$2,"F"),#REF!,ROW($G782)-1,0),0) +
IFERROR( HLOOKUP(CONCATENATE(AN$2,"F_FF"),#REF!,ROW($G782)-1,0),0) +
IFERROR( HLOOKUP(CONCATENATE(AN$2,"M"),#REF!,ROW($G782)-1,0),0) +
IFERROR( HLOOKUP(CONCATENATE(AN$2,"M_FF"),#REF!,ROW($G782)-1,0),0)
+25)</f>
        <v/>
      </c>
      <c r="AO782" s="63" t="str">
        <f ca="1" xml:space="preserve"> IF(AND(
IFERROR( COUNTIF(  INDIRECT(CONCATENATE("[CampeonatosGallegos_2017.xlsx]",AO$2,"M","!$S:$S")),  $G782), 0)=0,
IFERROR( COUNTIF(  INDIRECT(CONCATENATE("[CampeonatosGallegos_2017.xlsx]",AO$2,"M","!$V:$V")),  $G782), 0)=0,
IFERROR( COUNTIF(  INDIRECT(CONCATENATE("[CampeonatosGallegos_2017.xlsx]",AO$2,"F","!$S:$S")),  $G782), 0)=0,
IFERROR( COUNTIF(  INDIRECT(CONCATENATE("[CampeonatosGallegos_2017.xlsx]",AO$2,"F","!$V:$V")),  $G782), 0)=0
), "",
IFERROR( HLOOKUP(CONCATENATE(AO$2,"F"),#REF!,ROW($G782)-1,0),0) +
IFERROR( HLOOKUP(CONCATENATE(AO$2,"F_FF"),#REF!,ROW($G782)-1,0),0) +
IFERROR( HLOOKUP(CONCATENATE(AO$2,"M"),#REF!,ROW($G782)-1,0),0) +
IFERROR( HLOOKUP(CONCATENATE(AO$2,"M_FF"),#REF!,ROW($G782)-1,0),0)
+25)</f>
        <v/>
      </c>
    </row>
    <row r="783" spans="1:41">
      <c r="A783" s="48">
        <f t="shared" si="82"/>
        <v>781</v>
      </c>
      <c r="B783" s="49">
        <v>769</v>
      </c>
      <c r="C783" s="50">
        <f t="shared" si="83"/>
        <v>-12</v>
      </c>
      <c r="D783" s="49">
        <f>COUNTIF($L$3:$L783,$L783)</f>
        <v>39</v>
      </c>
      <c r="E783" s="51">
        <v>37</v>
      </c>
      <c r="F783" s="50">
        <f t="shared" si="84"/>
        <v>-2</v>
      </c>
      <c r="G783" s="52">
        <v>23965</v>
      </c>
      <c r="H783" s="53" t="s">
        <v>1357</v>
      </c>
      <c r="I783" s="53" t="s">
        <v>1153</v>
      </c>
      <c r="J783" s="53" t="s">
        <v>1107</v>
      </c>
      <c r="K783" s="54">
        <v>2007</v>
      </c>
      <c r="L783" s="64" t="s">
        <v>220</v>
      </c>
      <c r="M783" s="55" t="s">
        <v>52</v>
      </c>
      <c r="N783" s="56">
        <v>1</v>
      </c>
      <c r="O783" s="57"/>
      <c r="P783" s="57" t="str">
        <f>IFERROR( VLOOKUP($G783,Liga16_1!$B:$Q,16,0), "")</f>
        <v/>
      </c>
      <c r="Q783" s="58">
        <f t="shared" ca="1" si="85"/>
        <v>134</v>
      </c>
      <c r="R783" s="59">
        <v>150</v>
      </c>
      <c r="S783" s="60" t="s">
        <v>216</v>
      </c>
      <c r="T783" s="61" t="s">
        <v>216</v>
      </c>
      <c r="U783" s="61" t="s">
        <v>216</v>
      </c>
      <c r="V783" s="61" t="s">
        <v>216</v>
      </c>
      <c r="W783" s="61" t="s">
        <v>216</v>
      </c>
      <c r="X783" s="61"/>
      <c r="Y783" s="61"/>
      <c r="Z783" s="61"/>
      <c r="AA783" s="61"/>
      <c r="AB783" s="62">
        <v>-16</v>
      </c>
      <c r="AC783" s="63"/>
      <c r="AD783" s="62" t="str">
        <f ca="1" xml:space="preserve"> IF(AND(
IFERROR( COUNTIF(  INDIRECT(CONCATENATE("[CampeonatosGallegos_2017.xlsx]",AD$2,"M","!$S:$S")),  $G783), 0)=0,
IFERROR( COUNTIF(  INDIRECT(CONCATENATE("[CampeonatosGallegos_2017.xlsx]",AD$2,"M","!$V:$V")),  $G783), 0)=0,
IFERROR( COUNTIF(  INDIRECT(CONCATENATE("[CampeonatosGallegos_2017.xlsx]",AD$2,"F","!$S:$S")),  $G783), 0)=0,
IFERROR( COUNTIF(  INDIRECT(CONCATENATE("[CampeonatosGallegos_2017.xlsx]",AD$2,"F","!$V:$V")),  $G783), 0)=0
), "",
IFERROR( HLOOKUP(CONCATENATE(AD$2,"F"),#REF!,ROW($G783)-1,0),0) +
IFERROR( HLOOKUP(CONCATENATE(AD$2,"F_FF"),#REF!,ROW($G783)-1,0),0) +
IFERROR( HLOOKUP(CONCATENATE(AD$2,"M"),#REF!,ROW($G783)-1,0),0) +
IFERROR( HLOOKUP(CONCATENATE(AD$2,"M_FF"),#REF!,ROW($G783)-1,0),0)
+25)</f>
        <v/>
      </c>
      <c r="AE783" s="62" t="str">
        <f ca="1" xml:space="preserve"> IF(AND(
IFERROR( COUNTIF(  INDIRECT(CONCATENATE("[CampeonatosGallegos_2017.xlsx]",AE$2,"M","!$S:$S")),  $G783), 0)=0,
IFERROR( COUNTIF(  INDIRECT(CONCATENATE("[CampeonatosGallegos_2017.xlsx]",AE$2,"M","!$V:$V")),  $G783), 0)=0,
IFERROR( COUNTIF(  INDIRECT(CONCATENATE("[CampeonatosGallegos_2017.xlsx]",AE$2,"F","!$S:$S")),  $G783), 0)=0,
IFERROR( COUNTIF(  INDIRECT(CONCATENATE("[CampeonatosGallegos_2017.xlsx]",AE$2,"F","!$V:$V")),  $G783), 0)=0
), "",
IFERROR( HLOOKUP(CONCATENATE(AE$2,"F"),#REF!,ROW($G783)-1,0),0) +
IFERROR( HLOOKUP(CONCATENATE(AE$2,"F_FF"),#REF!,ROW($G783)-1,0),0) +
IFERROR( HLOOKUP(CONCATENATE(AE$2,"M"),#REF!,ROW($G783)-1,0),0) +
IFERROR( HLOOKUP(CONCATENATE(AE$2,"M_FF"),#REF!,ROW($G783)-1,0),0)
+25)</f>
        <v/>
      </c>
      <c r="AF783" s="67" t="str">
        <f ca="1" xml:space="preserve"> IF(AND(
IFERROR( COUNTIF(  INDIRECT(CONCATENATE("[CampeonatosGallegos_2017.xlsx]",AF$2,"M","!$S:$S")),  $G783), 0)=0,
IFERROR( COUNTIF(  INDIRECT(CONCATENATE("[CampeonatosGallegos_2017.xlsx]",AF$2,"M","!$V:$V")),  $G783), 0)=0,
IFERROR( COUNTIF(  INDIRECT(CONCATENATE("[CampeonatosGallegos_2017.xlsx]",AF$2,"F","!$S:$S")),  $G783), 0)=0,
IFERROR( COUNTIF(  INDIRECT(CONCATENATE("[CampeonatosGallegos_2017.xlsx]",AF$2,"F","!$V:$V")),  $G783), 0)=0
), "",
IFERROR( HLOOKUP(CONCATENATE(AF$2,"F"),#REF!,ROW($G783)-1,0),0) +
IFERROR( HLOOKUP(CONCATENATE(AF$2,"F_FF"),#REF!,ROW($G783)-1,0),0) +
IFERROR( HLOOKUP(CONCATENATE(AF$2,"M"),#REF!,ROW($G783)-1,0),0) +
IFERROR( HLOOKUP(CONCATENATE(AF$2,"M_FF"),#REF!,ROW($G783)-1,0),0)
+25)</f>
        <v/>
      </c>
      <c r="AG783" s="62" t="str">
        <f ca="1" xml:space="preserve"> IF(AND(
IFERROR( COUNTIF(  INDIRECT(CONCATENATE("[CampeonatosGallegos_2017.xlsx]",AG$2,"M","!$S:$S")),  $G783), 0)=0,
IFERROR( COUNTIF(  INDIRECT(CONCATENATE("[CampeonatosGallegos_2017.xlsx]",AG$2,"M","!$V:$V")),  $G783), 0)=0,
IFERROR( COUNTIF(  INDIRECT(CONCATENATE("[CampeonatosGallegos_2017.xlsx]",AG$2,"F","!$S:$S")),  $G783), 0)=0,
IFERROR( COUNTIF(  INDIRECT(CONCATENATE("[CampeonatosGallegos_2017.xlsx]",AG$2,"F","!$V:$V")),  $G783), 0)=0
), "",
IFERROR( HLOOKUP(CONCATENATE(AG$2,"F"),#REF!,ROW($G783)-1,0),0) +
IFERROR( HLOOKUP(CONCATENATE(AG$2,"F_FF"),#REF!,ROW($G783)-1,0),0) +
IFERROR( HLOOKUP(CONCATENATE(AG$2,"M"),#REF!,ROW($G783)-1,0),0) +
IFERROR( HLOOKUP(CONCATENATE(AG$2,"M_FF"),#REF!,ROW($G783)-1,0),0)
+25)</f>
        <v/>
      </c>
      <c r="AH783" s="62" t="str">
        <f ca="1" xml:space="preserve"> IF(AND(
IFERROR( COUNTIF(  INDIRECT(CONCATENATE("[CampeonatosGallegos_2017.xlsx]",AH$2,"M","!$S:$S")),  $G783), 0)=0,
IFERROR( COUNTIF(  INDIRECT(CONCATENATE("[CampeonatosGallegos_2017.xlsx]",AH$2,"M","!$V:$V")),  $G783), 0)=0,
IFERROR( COUNTIF(  INDIRECT(CONCATENATE("[CampeonatosGallegos_2017.xlsx]",AH$2,"F","!$S:$S")),  $G783), 0)=0,
IFERROR( COUNTIF(  INDIRECT(CONCATENATE("[CampeonatosGallegos_2017.xlsx]",AH$2,"F","!$V:$V")),  $G783), 0)=0
), "",
IFERROR( HLOOKUP(CONCATENATE(AH$2,"F"),#REF!,ROW($G783)-1,0),0) +
IFERROR( HLOOKUP(CONCATENATE(AH$2,"F_FF"),#REF!,ROW($G783)-1,0),0) +
IFERROR( HLOOKUP(CONCATENATE(AH$2,"M"),#REF!,ROW($G783)-1,0),0) +
IFERROR( HLOOKUP(CONCATENATE(AH$2,"M_FF"),#REF!,ROW($G783)-1,0),0)
+25)</f>
        <v/>
      </c>
      <c r="AI783" s="62" t="str">
        <f ca="1" xml:space="preserve"> IF(AND(
IFERROR( COUNTIF(  INDIRECT(CONCATENATE("[CampeonatosGallegos_2017.xlsx]",AI$2,"M","!$S:$S")),  $G783), 0)=0,
IFERROR( COUNTIF(  INDIRECT(CONCATENATE("[CampeonatosGallegos_2017.xlsx]",AI$2,"M","!$V:$V")),  $G783), 0)=0,
IFERROR( COUNTIF(  INDIRECT(CONCATENATE("[CampeonatosGallegos_2017.xlsx]",AI$2,"F","!$S:$S")),  $G783), 0)=0,
IFERROR( COUNTIF(  INDIRECT(CONCATENATE("[CampeonatosGallegos_2017.xlsx]",AI$2,"F","!$V:$V")),  $G783), 0)=0
), "",
IFERROR( HLOOKUP(CONCATENATE(AI$2,"F"),#REF!,ROW($G783)-1,0),0) +
IFERROR( HLOOKUP(CONCATENATE(AI$2,"F_FF"),#REF!,ROW($G783)-1,0),0) +
IFERROR( HLOOKUP(CONCATENATE(AI$2,"M"),#REF!,ROW($G783)-1,0),0) +
IFERROR( HLOOKUP(CONCATENATE(AI$2,"M_FF"),#REF!,ROW($G783)-1,0),0)
+25)</f>
        <v/>
      </c>
      <c r="AJ783" s="62" t="str">
        <f ca="1" xml:space="preserve"> IF(AND(
IFERROR( COUNTIF(  INDIRECT(CONCATENATE("[CampeonatosGallegos_2017.xlsx]",AJ$2,"M","!$S:$S")),  $G783), 0)=0,
IFERROR( COUNTIF(  INDIRECT(CONCATENATE("[CampeonatosGallegos_2017.xlsx]",AJ$2,"M","!$V:$V")),  $G783), 0)=0,
IFERROR( COUNTIF(  INDIRECT(CONCATENATE("[CampeonatosGallegos_2017.xlsx]",AJ$2,"F","!$S:$S")),  $G783), 0)=0,
IFERROR( COUNTIF(  INDIRECT(CONCATENATE("[CampeonatosGallegos_2017.xlsx]",AJ$2,"F","!$V:$V")),  $G783), 0)=0
), "",
IFERROR( HLOOKUP(CONCATENATE(AJ$2,"F"),#REF!,ROW($G783)-1,0),0) +
IFERROR( HLOOKUP(CONCATENATE(AJ$2,"F_FF"),#REF!,ROW($G783)-1,0),0) +
IFERROR( HLOOKUP(CONCATENATE(AJ$2,"M"),#REF!,ROW($G783)-1,0),0) +
IFERROR( HLOOKUP(CONCATENATE(AJ$2,"M_FF"),#REF!,ROW($G783)-1,0),0)
+25)</f>
        <v/>
      </c>
      <c r="AK783" s="62" t="str">
        <f ca="1" xml:space="preserve"> IF(AND(
IFERROR( COUNTIF(  INDIRECT(CONCATENATE("[CampeonatosGallegos_2017.xlsx]",AK$2,"M","!$S:$S")),  $G783), 0)=0,
IFERROR( COUNTIF(  INDIRECT(CONCATENATE("[CampeonatosGallegos_2017.xlsx]",AK$2,"M","!$V:$V")),  $G783), 0)=0,
IFERROR( COUNTIF(  INDIRECT(CONCATENATE("[CampeonatosGallegos_2017.xlsx]",AK$2,"F","!$S:$S")),  $G783), 0)=0,
IFERROR( COUNTIF(  INDIRECT(CONCATENATE("[CampeonatosGallegos_2017.xlsx]",AK$2,"F","!$V:$V")),  $G783), 0)=0
), "",
IFERROR( HLOOKUP(CONCATENATE(AK$2,"F"),#REF!,ROW($G783)-1,0),0) +
IFERROR( HLOOKUP(CONCATENATE(AK$2,"F_FF"),#REF!,ROW($G783)-1,0),0) +
IFERROR( HLOOKUP(CONCATENATE(AK$2,"M"),#REF!,ROW($G783)-1,0),0) +
IFERROR( HLOOKUP(CONCATENATE(AK$2,"M_FF"),#REF!,ROW($G783)-1,0),0)
+25)</f>
        <v/>
      </c>
      <c r="AL783" s="62" t="str">
        <f ca="1" xml:space="preserve"> IF(AND(
IFERROR( COUNTIF(  INDIRECT(CONCATENATE("[CampeonatosGallegos_2017.xlsx]",AL$2,"M","!$S:$S")),  $G783), 0)=0,
IFERROR( COUNTIF(  INDIRECT(CONCATENATE("[CampeonatosGallegos_2017.xlsx]",AL$2,"M","!$V:$V")),  $G783), 0)=0,
IFERROR( COUNTIF(  INDIRECT(CONCATENATE("[CampeonatosGallegos_2017.xlsx]",AL$2,"F","!$S:$S")),  $G783), 0)=0,
IFERROR( COUNTIF(  INDIRECT(CONCATENATE("[CampeonatosGallegos_2017.xlsx]",AL$2,"F","!$V:$V")),  $G783), 0)=0
), "",
IFERROR( HLOOKUP(CONCATENATE(AL$2,"F"),#REF!,ROW($G783)-1,0),0) +
IFERROR( HLOOKUP(CONCATENATE(AL$2,"F_FF"),#REF!,ROW($G783)-1,0),0) +
IFERROR( HLOOKUP(CONCATENATE(AL$2,"M"),#REF!,ROW($G783)-1,0),0) +
IFERROR( HLOOKUP(CONCATENATE(AL$2,"M_FF"),#REF!,ROW($G783)-1,0),0)
+25)</f>
        <v/>
      </c>
      <c r="AM783" s="62" t="str">
        <f ca="1" xml:space="preserve"> IF(AND(
IFERROR( COUNTIF(  INDIRECT(CONCATENATE("[CampeonatosGallegos_2017.xlsx]",AM$2,"M","!$S:$S")),  $G783), 0)=0,
IFERROR( COUNTIF(  INDIRECT(CONCATENATE("[CampeonatosGallegos_2017.xlsx]",AM$2,"M","!$V:$V")),  $G783), 0)=0,
IFERROR( COUNTIF(  INDIRECT(CONCATENATE("[CampeonatosGallegos_2017.xlsx]",AM$2,"F","!$S:$S")),  $G783), 0)=0,
IFERROR( COUNTIF(  INDIRECT(CONCATENATE("[CampeonatosGallegos_2017.xlsx]",AM$2,"F","!$V:$V")),  $G783), 0)=0
), "",
IFERROR( HLOOKUP(CONCATENATE(AM$2,"F"),#REF!,ROW($G783)-1,0),0) +
IFERROR( HLOOKUP(CONCATENATE(AM$2,"F_FF"),#REF!,ROW($G783)-1,0),0) +
IFERROR( HLOOKUP(CONCATENATE(AM$2,"M"),#REF!,ROW($G783)-1,0),0) +
IFERROR( HLOOKUP(CONCATENATE(AM$2,"M_FF"),#REF!,ROW($G783)-1,0),0)
+25)</f>
        <v/>
      </c>
      <c r="AN783" s="62" t="str">
        <f ca="1" xml:space="preserve"> IF(AND(
IFERROR( COUNTIF(  INDIRECT(CONCATENATE("[CampeonatosGallegos_2017.xlsx]",AN$2,"M","!$S:$S")),  $G783), 0)=0,
IFERROR( COUNTIF(  INDIRECT(CONCATENATE("[CampeonatosGallegos_2017.xlsx]",AN$2,"M","!$V:$V")),  $G783), 0)=0,
IFERROR( COUNTIF(  INDIRECT(CONCATENATE("[CampeonatosGallegos_2017.xlsx]",AN$2,"F","!$S:$S")),  $G783), 0)=0,
IFERROR( COUNTIF(  INDIRECT(CONCATENATE("[CampeonatosGallegos_2017.xlsx]",AN$2,"F","!$V:$V")),  $G783), 0)=0
), "",
IFERROR( HLOOKUP(CONCATENATE(AN$2,"F"),#REF!,ROW($G783)-1,0),0) +
IFERROR( HLOOKUP(CONCATENATE(AN$2,"F_FF"),#REF!,ROW($G783)-1,0),0) +
IFERROR( HLOOKUP(CONCATENATE(AN$2,"M"),#REF!,ROW($G783)-1,0),0) +
IFERROR( HLOOKUP(CONCATENATE(AN$2,"M_FF"),#REF!,ROW($G783)-1,0),0)
+25)</f>
        <v/>
      </c>
      <c r="AO783" s="63" t="str">
        <f ca="1" xml:space="preserve"> IF(AND(
IFERROR( COUNTIF(  INDIRECT(CONCATENATE("[CampeonatosGallegos_2017.xlsx]",AO$2,"M","!$S:$S")),  $G783), 0)=0,
IFERROR( COUNTIF(  INDIRECT(CONCATENATE("[CampeonatosGallegos_2017.xlsx]",AO$2,"M","!$V:$V")),  $G783), 0)=0,
IFERROR( COUNTIF(  INDIRECT(CONCATENATE("[CampeonatosGallegos_2017.xlsx]",AO$2,"F","!$S:$S")),  $G783), 0)=0,
IFERROR( COUNTIF(  INDIRECT(CONCATENATE("[CampeonatosGallegos_2017.xlsx]",AO$2,"F","!$V:$V")),  $G783), 0)=0
), "",
IFERROR( HLOOKUP(CONCATENATE(AO$2,"F"),#REF!,ROW($G783)-1,0),0) +
IFERROR( HLOOKUP(CONCATENATE(AO$2,"F_FF"),#REF!,ROW($G783)-1,0),0) +
IFERROR( HLOOKUP(CONCATENATE(AO$2,"M"),#REF!,ROW($G783)-1,0),0) +
IFERROR( HLOOKUP(CONCATENATE(AO$2,"M_FF"),#REF!,ROW($G783)-1,0),0)
+25)</f>
        <v/>
      </c>
    </row>
    <row r="784" spans="1:41">
      <c r="A784" s="48">
        <f t="shared" si="82"/>
        <v>782</v>
      </c>
      <c r="B784" s="49">
        <v>774</v>
      </c>
      <c r="C784" s="50">
        <f t="shared" si="83"/>
        <v>-8</v>
      </c>
      <c r="D784" s="49">
        <f>COUNTIF($L$3:$L784,$L784)</f>
        <v>18</v>
      </c>
      <c r="E784" s="51">
        <v>16</v>
      </c>
      <c r="F784" s="50">
        <f t="shared" si="84"/>
        <v>-2</v>
      </c>
      <c r="G784" s="52" t="s">
        <v>413</v>
      </c>
      <c r="H784" s="53" t="s">
        <v>1358</v>
      </c>
      <c r="I784" s="53" t="s">
        <v>1194</v>
      </c>
      <c r="J784" s="53" t="s">
        <v>1122</v>
      </c>
      <c r="K784" s="54">
        <v>2002</v>
      </c>
      <c r="L784" s="64" t="s">
        <v>223</v>
      </c>
      <c r="M784" s="55" t="s">
        <v>55</v>
      </c>
      <c r="N784" s="56">
        <v>1</v>
      </c>
      <c r="O784" s="57"/>
      <c r="P784" s="57" t="str">
        <f>IFERROR( VLOOKUP($G784,Liga16_1!$B:$Q,16,0), "")</f>
        <v/>
      </c>
      <c r="Q784" s="58">
        <f t="shared" ca="1" si="85"/>
        <v>132</v>
      </c>
      <c r="R784" s="59">
        <v>150</v>
      </c>
      <c r="S784" s="60" t="s">
        <v>216</v>
      </c>
      <c r="T784" s="61" t="s">
        <v>216</v>
      </c>
      <c r="U784" s="61" t="s">
        <v>216</v>
      </c>
      <c r="V784" s="61" t="s">
        <v>216</v>
      </c>
      <c r="W784" s="61" t="s">
        <v>216</v>
      </c>
      <c r="X784" s="61"/>
      <c r="Y784" s="61"/>
      <c r="Z784" s="61"/>
      <c r="AA784" s="61"/>
      <c r="AB784" s="62">
        <v>-18</v>
      </c>
      <c r="AC784" s="63"/>
      <c r="AD784" s="62" t="str">
        <f ca="1" xml:space="preserve"> IF(AND(
IFERROR( COUNTIF(  INDIRECT(CONCATENATE("[CampeonatosGallegos_2017.xlsx]",AD$2,"M","!$S:$S")),  $G784), 0)=0,
IFERROR( COUNTIF(  INDIRECT(CONCATENATE("[CampeonatosGallegos_2017.xlsx]",AD$2,"M","!$V:$V")),  $G784), 0)=0,
IFERROR( COUNTIF(  INDIRECT(CONCATENATE("[CampeonatosGallegos_2017.xlsx]",AD$2,"F","!$S:$S")),  $G784), 0)=0,
IFERROR( COUNTIF(  INDIRECT(CONCATENATE("[CampeonatosGallegos_2017.xlsx]",AD$2,"F","!$V:$V")),  $G784), 0)=0
), "",
IFERROR( HLOOKUP(CONCATENATE(AD$2,"F"),#REF!,ROW($G784)-1,0),0) +
IFERROR( HLOOKUP(CONCATENATE(AD$2,"F_FF"),#REF!,ROW($G784)-1,0),0) +
IFERROR( HLOOKUP(CONCATENATE(AD$2,"M"),#REF!,ROW($G784)-1,0),0) +
IFERROR( HLOOKUP(CONCATENATE(AD$2,"M_FF"),#REF!,ROW($G784)-1,0),0)
+25)</f>
        <v/>
      </c>
      <c r="AE784" s="62" t="str">
        <f ca="1" xml:space="preserve"> IF(AND(
IFERROR( COUNTIF(  INDIRECT(CONCATENATE("[CampeonatosGallegos_2017.xlsx]",AE$2,"M","!$S:$S")),  $G784), 0)=0,
IFERROR( COUNTIF(  INDIRECT(CONCATENATE("[CampeonatosGallegos_2017.xlsx]",AE$2,"M","!$V:$V")),  $G784), 0)=0,
IFERROR( COUNTIF(  INDIRECT(CONCATENATE("[CampeonatosGallegos_2017.xlsx]",AE$2,"F","!$S:$S")),  $G784), 0)=0,
IFERROR( COUNTIF(  INDIRECT(CONCATENATE("[CampeonatosGallegos_2017.xlsx]",AE$2,"F","!$V:$V")),  $G784), 0)=0
), "",
IFERROR( HLOOKUP(CONCATENATE(AE$2,"F"),#REF!,ROW($G784)-1,0),0) +
IFERROR( HLOOKUP(CONCATENATE(AE$2,"F_FF"),#REF!,ROW($G784)-1,0),0) +
IFERROR( HLOOKUP(CONCATENATE(AE$2,"M"),#REF!,ROW($G784)-1,0),0) +
IFERROR( HLOOKUP(CONCATENATE(AE$2,"M_FF"),#REF!,ROW($G784)-1,0),0)
+25)</f>
        <v/>
      </c>
      <c r="AF784" s="67" t="str">
        <f ca="1" xml:space="preserve"> IF(AND(
IFERROR( COUNTIF(  INDIRECT(CONCATENATE("[CampeonatosGallegos_2017.xlsx]",AF$2,"M","!$S:$S")),  $G784), 0)=0,
IFERROR( COUNTIF(  INDIRECT(CONCATENATE("[CampeonatosGallegos_2017.xlsx]",AF$2,"M","!$V:$V")),  $G784), 0)=0,
IFERROR( COUNTIF(  INDIRECT(CONCATENATE("[CampeonatosGallegos_2017.xlsx]",AF$2,"F","!$S:$S")),  $G784), 0)=0,
IFERROR( COUNTIF(  INDIRECT(CONCATENATE("[CampeonatosGallegos_2017.xlsx]",AF$2,"F","!$V:$V")),  $G784), 0)=0
), "",
IFERROR( HLOOKUP(CONCATENATE(AF$2,"F"),#REF!,ROW($G784)-1,0),0) +
IFERROR( HLOOKUP(CONCATENATE(AF$2,"F_FF"),#REF!,ROW($G784)-1,0),0) +
IFERROR( HLOOKUP(CONCATENATE(AF$2,"M"),#REF!,ROW($G784)-1,0),0) +
IFERROR( HLOOKUP(CONCATENATE(AF$2,"M_FF"),#REF!,ROW($G784)-1,0),0)
+25)</f>
        <v/>
      </c>
      <c r="AG784" s="62" t="str">
        <f ca="1" xml:space="preserve"> IF(AND(
IFERROR( COUNTIF(  INDIRECT(CONCATENATE("[CampeonatosGallegos_2017.xlsx]",AG$2,"M","!$S:$S")),  $G784), 0)=0,
IFERROR( COUNTIF(  INDIRECT(CONCATENATE("[CampeonatosGallegos_2017.xlsx]",AG$2,"M","!$V:$V")),  $G784), 0)=0,
IFERROR( COUNTIF(  INDIRECT(CONCATENATE("[CampeonatosGallegos_2017.xlsx]",AG$2,"F","!$S:$S")),  $G784), 0)=0,
IFERROR( COUNTIF(  INDIRECT(CONCATENATE("[CampeonatosGallegos_2017.xlsx]",AG$2,"F","!$V:$V")),  $G784), 0)=0
), "",
IFERROR( HLOOKUP(CONCATENATE(AG$2,"F"),#REF!,ROW($G784)-1,0),0) +
IFERROR( HLOOKUP(CONCATENATE(AG$2,"F_FF"),#REF!,ROW($G784)-1,0),0) +
IFERROR( HLOOKUP(CONCATENATE(AG$2,"M"),#REF!,ROW($G784)-1,0),0) +
IFERROR( HLOOKUP(CONCATENATE(AG$2,"M_FF"),#REF!,ROW($G784)-1,0),0)
+25)</f>
        <v/>
      </c>
      <c r="AH784" s="62" t="str">
        <f ca="1" xml:space="preserve"> IF(AND(
IFERROR( COUNTIF(  INDIRECT(CONCATENATE("[CampeonatosGallegos_2017.xlsx]",AH$2,"M","!$S:$S")),  $G784), 0)=0,
IFERROR( COUNTIF(  INDIRECT(CONCATENATE("[CampeonatosGallegos_2017.xlsx]",AH$2,"M","!$V:$V")),  $G784), 0)=0,
IFERROR( COUNTIF(  INDIRECT(CONCATENATE("[CampeonatosGallegos_2017.xlsx]",AH$2,"F","!$S:$S")),  $G784), 0)=0,
IFERROR( COUNTIF(  INDIRECT(CONCATENATE("[CampeonatosGallegos_2017.xlsx]",AH$2,"F","!$V:$V")),  $G784), 0)=0
), "",
IFERROR( HLOOKUP(CONCATENATE(AH$2,"F"),#REF!,ROW($G784)-1,0),0) +
IFERROR( HLOOKUP(CONCATENATE(AH$2,"F_FF"),#REF!,ROW($G784)-1,0),0) +
IFERROR( HLOOKUP(CONCATENATE(AH$2,"M"),#REF!,ROW($G784)-1,0),0) +
IFERROR( HLOOKUP(CONCATENATE(AH$2,"M_FF"),#REF!,ROW($G784)-1,0),0)
+25)</f>
        <v/>
      </c>
      <c r="AI784" s="62" t="str">
        <f ca="1" xml:space="preserve"> IF(AND(
IFERROR( COUNTIF(  INDIRECT(CONCATENATE("[CampeonatosGallegos_2017.xlsx]",AI$2,"M","!$S:$S")),  $G784), 0)=0,
IFERROR( COUNTIF(  INDIRECT(CONCATENATE("[CampeonatosGallegos_2017.xlsx]",AI$2,"M","!$V:$V")),  $G784), 0)=0,
IFERROR( COUNTIF(  INDIRECT(CONCATENATE("[CampeonatosGallegos_2017.xlsx]",AI$2,"F","!$S:$S")),  $G784), 0)=0,
IFERROR( COUNTIF(  INDIRECT(CONCATENATE("[CampeonatosGallegos_2017.xlsx]",AI$2,"F","!$V:$V")),  $G784), 0)=0
), "",
IFERROR( HLOOKUP(CONCATENATE(AI$2,"F"),#REF!,ROW($G784)-1,0),0) +
IFERROR( HLOOKUP(CONCATENATE(AI$2,"F_FF"),#REF!,ROW($G784)-1,0),0) +
IFERROR( HLOOKUP(CONCATENATE(AI$2,"M"),#REF!,ROW($G784)-1,0),0) +
IFERROR( HLOOKUP(CONCATENATE(AI$2,"M_FF"),#REF!,ROW($G784)-1,0),0)
+25)</f>
        <v/>
      </c>
      <c r="AJ784" s="62" t="str">
        <f ca="1" xml:space="preserve"> IF(AND(
IFERROR( COUNTIF(  INDIRECT(CONCATENATE("[CampeonatosGallegos_2017.xlsx]",AJ$2,"M","!$S:$S")),  $G784), 0)=0,
IFERROR( COUNTIF(  INDIRECT(CONCATENATE("[CampeonatosGallegos_2017.xlsx]",AJ$2,"M","!$V:$V")),  $G784), 0)=0,
IFERROR( COUNTIF(  INDIRECT(CONCATENATE("[CampeonatosGallegos_2017.xlsx]",AJ$2,"F","!$S:$S")),  $G784), 0)=0,
IFERROR( COUNTIF(  INDIRECT(CONCATENATE("[CampeonatosGallegos_2017.xlsx]",AJ$2,"F","!$V:$V")),  $G784), 0)=0
), "",
IFERROR( HLOOKUP(CONCATENATE(AJ$2,"F"),#REF!,ROW($G784)-1,0),0) +
IFERROR( HLOOKUP(CONCATENATE(AJ$2,"F_FF"),#REF!,ROW($G784)-1,0),0) +
IFERROR( HLOOKUP(CONCATENATE(AJ$2,"M"),#REF!,ROW($G784)-1,0),0) +
IFERROR( HLOOKUP(CONCATENATE(AJ$2,"M_FF"),#REF!,ROW($G784)-1,0),0)
+25)</f>
        <v/>
      </c>
      <c r="AK784" s="62" t="str">
        <f ca="1" xml:space="preserve"> IF(AND(
IFERROR( COUNTIF(  INDIRECT(CONCATENATE("[CampeonatosGallegos_2017.xlsx]",AK$2,"M","!$S:$S")),  $G784), 0)=0,
IFERROR( COUNTIF(  INDIRECT(CONCATENATE("[CampeonatosGallegos_2017.xlsx]",AK$2,"M","!$V:$V")),  $G784), 0)=0,
IFERROR( COUNTIF(  INDIRECT(CONCATENATE("[CampeonatosGallegos_2017.xlsx]",AK$2,"F","!$S:$S")),  $G784), 0)=0,
IFERROR( COUNTIF(  INDIRECT(CONCATENATE("[CampeonatosGallegos_2017.xlsx]",AK$2,"F","!$V:$V")),  $G784), 0)=0
), "",
IFERROR( HLOOKUP(CONCATENATE(AK$2,"F"),#REF!,ROW($G784)-1,0),0) +
IFERROR( HLOOKUP(CONCATENATE(AK$2,"F_FF"),#REF!,ROW($G784)-1,0),0) +
IFERROR( HLOOKUP(CONCATENATE(AK$2,"M"),#REF!,ROW($G784)-1,0),0) +
IFERROR( HLOOKUP(CONCATENATE(AK$2,"M_FF"),#REF!,ROW($G784)-1,0),0)
+25)</f>
        <v/>
      </c>
      <c r="AL784" s="62" t="str">
        <f ca="1" xml:space="preserve"> IF(AND(
IFERROR( COUNTIF(  INDIRECT(CONCATENATE("[CampeonatosGallegos_2017.xlsx]",AL$2,"M","!$S:$S")),  $G784), 0)=0,
IFERROR( COUNTIF(  INDIRECT(CONCATENATE("[CampeonatosGallegos_2017.xlsx]",AL$2,"M","!$V:$V")),  $G784), 0)=0,
IFERROR( COUNTIF(  INDIRECT(CONCATENATE("[CampeonatosGallegos_2017.xlsx]",AL$2,"F","!$S:$S")),  $G784), 0)=0,
IFERROR( COUNTIF(  INDIRECT(CONCATENATE("[CampeonatosGallegos_2017.xlsx]",AL$2,"F","!$V:$V")),  $G784), 0)=0
), "",
IFERROR( HLOOKUP(CONCATENATE(AL$2,"F"),#REF!,ROW($G784)-1,0),0) +
IFERROR( HLOOKUP(CONCATENATE(AL$2,"F_FF"),#REF!,ROW($G784)-1,0),0) +
IFERROR( HLOOKUP(CONCATENATE(AL$2,"M"),#REF!,ROW($G784)-1,0),0) +
IFERROR( HLOOKUP(CONCATENATE(AL$2,"M_FF"),#REF!,ROW($G784)-1,0),0)
+25)</f>
        <v/>
      </c>
      <c r="AM784" s="62" t="str">
        <f ca="1" xml:space="preserve"> IF(AND(
IFERROR( COUNTIF(  INDIRECT(CONCATENATE("[CampeonatosGallegos_2017.xlsx]",AM$2,"M","!$S:$S")),  $G784), 0)=0,
IFERROR( COUNTIF(  INDIRECT(CONCATENATE("[CampeonatosGallegos_2017.xlsx]",AM$2,"M","!$V:$V")),  $G784), 0)=0,
IFERROR( COUNTIF(  INDIRECT(CONCATENATE("[CampeonatosGallegos_2017.xlsx]",AM$2,"F","!$S:$S")),  $G784), 0)=0,
IFERROR( COUNTIF(  INDIRECT(CONCATENATE("[CampeonatosGallegos_2017.xlsx]",AM$2,"F","!$V:$V")),  $G784), 0)=0
), "",
IFERROR( HLOOKUP(CONCATENATE(AM$2,"F"),#REF!,ROW($G784)-1,0),0) +
IFERROR( HLOOKUP(CONCATENATE(AM$2,"F_FF"),#REF!,ROW($G784)-1,0),0) +
IFERROR( HLOOKUP(CONCATENATE(AM$2,"M"),#REF!,ROW($G784)-1,0),0) +
IFERROR( HLOOKUP(CONCATENATE(AM$2,"M_FF"),#REF!,ROW($G784)-1,0),0)
+25)</f>
        <v/>
      </c>
      <c r="AN784" s="62" t="str">
        <f ca="1" xml:space="preserve"> IF(AND(
IFERROR( COUNTIF(  INDIRECT(CONCATENATE("[CampeonatosGallegos_2017.xlsx]",AN$2,"M","!$S:$S")),  $G784), 0)=0,
IFERROR( COUNTIF(  INDIRECT(CONCATENATE("[CampeonatosGallegos_2017.xlsx]",AN$2,"M","!$V:$V")),  $G784), 0)=0,
IFERROR( COUNTIF(  INDIRECT(CONCATENATE("[CampeonatosGallegos_2017.xlsx]",AN$2,"F","!$S:$S")),  $G784), 0)=0,
IFERROR( COUNTIF(  INDIRECT(CONCATENATE("[CampeonatosGallegos_2017.xlsx]",AN$2,"F","!$V:$V")),  $G784), 0)=0
), "",
IFERROR( HLOOKUP(CONCATENATE(AN$2,"F"),#REF!,ROW($G784)-1,0),0) +
IFERROR( HLOOKUP(CONCATENATE(AN$2,"F_FF"),#REF!,ROW($G784)-1,0),0) +
IFERROR( HLOOKUP(CONCATENATE(AN$2,"M"),#REF!,ROW($G784)-1,0),0) +
IFERROR( HLOOKUP(CONCATENATE(AN$2,"M_FF"),#REF!,ROW($G784)-1,0),0)
+25)</f>
        <v/>
      </c>
      <c r="AO784" s="63" t="str">
        <f ca="1" xml:space="preserve"> IF(AND(
IFERROR( COUNTIF(  INDIRECT(CONCATENATE("[CampeonatosGallegos_2017.xlsx]",AO$2,"M","!$S:$S")),  $G784), 0)=0,
IFERROR( COUNTIF(  INDIRECT(CONCATENATE("[CampeonatosGallegos_2017.xlsx]",AO$2,"M","!$V:$V")),  $G784), 0)=0,
IFERROR( COUNTIF(  INDIRECT(CONCATENATE("[CampeonatosGallegos_2017.xlsx]",AO$2,"F","!$S:$S")),  $G784), 0)=0,
IFERROR( COUNTIF(  INDIRECT(CONCATENATE("[CampeonatosGallegos_2017.xlsx]",AO$2,"F","!$V:$V")),  $G784), 0)=0
), "",
IFERROR( HLOOKUP(CONCATENATE(AO$2,"F"),#REF!,ROW($G784)-1,0),0) +
IFERROR( HLOOKUP(CONCATENATE(AO$2,"F_FF"),#REF!,ROW($G784)-1,0),0) +
IFERROR( HLOOKUP(CONCATENATE(AO$2,"M"),#REF!,ROW($G784)-1,0),0) +
IFERROR( HLOOKUP(CONCATENATE(AO$2,"M_FF"),#REF!,ROW($G784)-1,0),0)
+25)</f>
        <v/>
      </c>
    </row>
    <row r="785" spans="1:41">
      <c r="A785" s="48">
        <f t="shared" si="82"/>
        <v>783</v>
      </c>
      <c r="B785" s="49">
        <v>772</v>
      </c>
      <c r="C785" s="50">
        <f t="shared" si="83"/>
        <v>-11</v>
      </c>
      <c r="D785" s="49">
        <f>COUNTIF($L$3:$L785,$L785)</f>
        <v>40</v>
      </c>
      <c r="E785" s="51">
        <v>40</v>
      </c>
      <c r="F785" s="50" t="str">
        <f t="shared" si="84"/>
        <v>=</v>
      </c>
      <c r="G785" s="52" t="s">
        <v>406</v>
      </c>
      <c r="H785" s="53" t="s">
        <v>1359</v>
      </c>
      <c r="I785" s="53" t="s">
        <v>1270</v>
      </c>
      <c r="J785" s="53" t="s">
        <v>1122</v>
      </c>
      <c r="K785" s="54">
        <v>2007</v>
      </c>
      <c r="L785" s="64" t="s">
        <v>220</v>
      </c>
      <c r="M785" s="55" t="s">
        <v>52</v>
      </c>
      <c r="N785" s="56">
        <v>1</v>
      </c>
      <c r="O785" s="57"/>
      <c r="P785" s="57" t="str">
        <f>IFERROR( VLOOKUP($G785,Liga16_1!$B:$Q,16,0), "")</f>
        <v/>
      </c>
      <c r="Q785" s="58">
        <f t="shared" ca="1" si="85"/>
        <v>130</v>
      </c>
      <c r="R785" s="59">
        <v>150</v>
      </c>
      <c r="S785" s="60" t="s">
        <v>216</v>
      </c>
      <c r="T785" s="61" t="s">
        <v>216</v>
      </c>
      <c r="U785" s="61" t="s">
        <v>216</v>
      </c>
      <c r="V785" s="61" t="s">
        <v>216</v>
      </c>
      <c r="W785" s="61" t="s">
        <v>216</v>
      </c>
      <c r="X785" s="61"/>
      <c r="Y785" s="61"/>
      <c r="Z785" s="61"/>
      <c r="AA785" s="61"/>
      <c r="AB785" s="62">
        <v>-20</v>
      </c>
      <c r="AC785" s="63"/>
      <c r="AD785" s="62" t="str">
        <f ca="1" xml:space="preserve"> IF(AND(
IFERROR( COUNTIF(  INDIRECT(CONCATENATE("[CampeonatosGallegos_2017.xlsx]",AD$2,"M","!$S:$S")),  $G785), 0)=0,
IFERROR( COUNTIF(  INDIRECT(CONCATENATE("[CampeonatosGallegos_2017.xlsx]",AD$2,"M","!$V:$V")),  $G785), 0)=0,
IFERROR( COUNTIF(  INDIRECT(CONCATENATE("[CampeonatosGallegos_2017.xlsx]",AD$2,"F","!$S:$S")),  $G785), 0)=0,
IFERROR( COUNTIF(  INDIRECT(CONCATENATE("[CampeonatosGallegos_2017.xlsx]",AD$2,"F","!$V:$V")),  $G785), 0)=0
), "",
IFERROR( HLOOKUP(CONCATENATE(AD$2,"F"),#REF!,ROW($G785)-1,0),0) +
IFERROR( HLOOKUP(CONCATENATE(AD$2,"F_FF"),#REF!,ROW($G785)-1,0),0) +
IFERROR( HLOOKUP(CONCATENATE(AD$2,"M"),#REF!,ROW($G785)-1,0),0) +
IFERROR( HLOOKUP(CONCATENATE(AD$2,"M_FF"),#REF!,ROW($G785)-1,0),0)
+25)</f>
        <v/>
      </c>
      <c r="AE785" s="62" t="str">
        <f ca="1" xml:space="preserve"> IF(AND(
IFERROR( COUNTIF(  INDIRECT(CONCATENATE("[CampeonatosGallegos_2017.xlsx]",AE$2,"M","!$S:$S")),  $G785), 0)=0,
IFERROR( COUNTIF(  INDIRECT(CONCATENATE("[CampeonatosGallegos_2017.xlsx]",AE$2,"M","!$V:$V")),  $G785), 0)=0,
IFERROR( COUNTIF(  INDIRECT(CONCATENATE("[CampeonatosGallegos_2017.xlsx]",AE$2,"F","!$S:$S")),  $G785), 0)=0,
IFERROR( COUNTIF(  INDIRECT(CONCATENATE("[CampeonatosGallegos_2017.xlsx]",AE$2,"F","!$V:$V")),  $G785), 0)=0
), "",
IFERROR( HLOOKUP(CONCATENATE(AE$2,"F"),#REF!,ROW($G785)-1,0),0) +
IFERROR( HLOOKUP(CONCATENATE(AE$2,"F_FF"),#REF!,ROW($G785)-1,0),0) +
IFERROR( HLOOKUP(CONCATENATE(AE$2,"M"),#REF!,ROW($G785)-1,0),0) +
IFERROR( HLOOKUP(CONCATENATE(AE$2,"M_FF"),#REF!,ROW($G785)-1,0),0)
+25)</f>
        <v/>
      </c>
      <c r="AF785" s="67" t="str">
        <f ca="1" xml:space="preserve"> IF(AND(
IFERROR( COUNTIF(  INDIRECT(CONCATENATE("[CampeonatosGallegos_2017.xlsx]",AF$2,"M","!$S:$S")),  $G785), 0)=0,
IFERROR( COUNTIF(  INDIRECT(CONCATENATE("[CampeonatosGallegos_2017.xlsx]",AF$2,"M","!$V:$V")),  $G785), 0)=0,
IFERROR( COUNTIF(  INDIRECT(CONCATENATE("[CampeonatosGallegos_2017.xlsx]",AF$2,"F","!$S:$S")),  $G785), 0)=0,
IFERROR( COUNTIF(  INDIRECT(CONCATENATE("[CampeonatosGallegos_2017.xlsx]",AF$2,"F","!$V:$V")),  $G785), 0)=0
), "",
IFERROR( HLOOKUP(CONCATENATE(AF$2,"F"),#REF!,ROW($G785)-1,0),0) +
IFERROR( HLOOKUP(CONCATENATE(AF$2,"F_FF"),#REF!,ROW($G785)-1,0),0) +
IFERROR( HLOOKUP(CONCATENATE(AF$2,"M"),#REF!,ROW($G785)-1,0),0) +
IFERROR( HLOOKUP(CONCATENATE(AF$2,"M_FF"),#REF!,ROW($G785)-1,0),0)
+25)</f>
        <v/>
      </c>
      <c r="AG785" s="62" t="str">
        <f ca="1" xml:space="preserve"> IF(AND(
IFERROR( COUNTIF(  INDIRECT(CONCATENATE("[CampeonatosGallegos_2017.xlsx]",AG$2,"M","!$S:$S")),  $G785), 0)=0,
IFERROR( COUNTIF(  INDIRECT(CONCATENATE("[CampeonatosGallegos_2017.xlsx]",AG$2,"M","!$V:$V")),  $G785), 0)=0,
IFERROR( COUNTIF(  INDIRECT(CONCATENATE("[CampeonatosGallegos_2017.xlsx]",AG$2,"F","!$S:$S")),  $G785), 0)=0,
IFERROR( COUNTIF(  INDIRECT(CONCATENATE("[CampeonatosGallegos_2017.xlsx]",AG$2,"F","!$V:$V")),  $G785), 0)=0
), "",
IFERROR( HLOOKUP(CONCATENATE(AG$2,"F"),#REF!,ROW($G785)-1,0),0) +
IFERROR( HLOOKUP(CONCATENATE(AG$2,"F_FF"),#REF!,ROW($G785)-1,0),0) +
IFERROR( HLOOKUP(CONCATENATE(AG$2,"M"),#REF!,ROW($G785)-1,0),0) +
IFERROR( HLOOKUP(CONCATENATE(AG$2,"M_FF"),#REF!,ROW($G785)-1,0),0)
+25)</f>
        <v/>
      </c>
      <c r="AH785" s="62" t="str">
        <f ca="1" xml:space="preserve"> IF(AND(
IFERROR( COUNTIF(  INDIRECT(CONCATENATE("[CampeonatosGallegos_2017.xlsx]",AH$2,"M","!$S:$S")),  $G785), 0)=0,
IFERROR( COUNTIF(  INDIRECT(CONCATENATE("[CampeonatosGallegos_2017.xlsx]",AH$2,"M","!$V:$V")),  $G785), 0)=0,
IFERROR( COUNTIF(  INDIRECT(CONCATENATE("[CampeonatosGallegos_2017.xlsx]",AH$2,"F","!$S:$S")),  $G785), 0)=0,
IFERROR( COUNTIF(  INDIRECT(CONCATENATE("[CampeonatosGallegos_2017.xlsx]",AH$2,"F","!$V:$V")),  $G785), 0)=0
), "",
IFERROR( HLOOKUP(CONCATENATE(AH$2,"F"),#REF!,ROW($G785)-1,0),0) +
IFERROR( HLOOKUP(CONCATENATE(AH$2,"F_FF"),#REF!,ROW($G785)-1,0),0) +
IFERROR( HLOOKUP(CONCATENATE(AH$2,"M"),#REF!,ROW($G785)-1,0),0) +
IFERROR( HLOOKUP(CONCATENATE(AH$2,"M_FF"),#REF!,ROW($G785)-1,0),0)
+25)</f>
        <v/>
      </c>
      <c r="AI785" s="62" t="str">
        <f ca="1" xml:space="preserve"> IF(AND(
IFERROR( COUNTIF(  INDIRECT(CONCATENATE("[CampeonatosGallegos_2017.xlsx]",AI$2,"M","!$S:$S")),  $G785), 0)=0,
IFERROR( COUNTIF(  INDIRECT(CONCATENATE("[CampeonatosGallegos_2017.xlsx]",AI$2,"M","!$V:$V")),  $G785), 0)=0,
IFERROR( COUNTIF(  INDIRECT(CONCATENATE("[CampeonatosGallegos_2017.xlsx]",AI$2,"F","!$S:$S")),  $G785), 0)=0,
IFERROR( COUNTIF(  INDIRECT(CONCATENATE("[CampeonatosGallegos_2017.xlsx]",AI$2,"F","!$V:$V")),  $G785), 0)=0
), "",
IFERROR( HLOOKUP(CONCATENATE(AI$2,"F"),#REF!,ROW($G785)-1,0),0) +
IFERROR( HLOOKUP(CONCATENATE(AI$2,"F_FF"),#REF!,ROW($G785)-1,0),0) +
IFERROR( HLOOKUP(CONCATENATE(AI$2,"M"),#REF!,ROW($G785)-1,0),0) +
IFERROR( HLOOKUP(CONCATENATE(AI$2,"M_FF"),#REF!,ROW($G785)-1,0),0)
+25)</f>
        <v/>
      </c>
      <c r="AJ785" s="62" t="str">
        <f ca="1" xml:space="preserve"> IF(AND(
IFERROR( COUNTIF(  INDIRECT(CONCATENATE("[CampeonatosGallegos_2017.xlsx]",AJ$2,"M","!$S:$S")),  $G785), 0)=0,
IFERROR( COUNTIF(  INDIRECT(CONCATENATE("[CampeonatosGallegos_2017.xlsx]",AJ$2,"M","!$V:$V")),  $G785), 0)=0,
IFERROR( COUNTIF(  INDIRECT(CONCATENATE("[CampeonatosGallegos_2017.xlsx]",AJ$2,"F","!$S:$S")),  $G785), 0)=0,
IFERROR( COUNTIF(  INDIRECT(CONCATENATE("[CampeonatosGallegos_2017.xlsx]",AJ$2,"F","!$V:$V")),  $G785), 0)=0
), "",
IFERROR( HLOOKUP(CONCATENATE(AJ$2,"F"),#REF!,ROW($G785)-1,0),0) +
IFERROR( HLOOKUP(CONCATENATE(AJ$2,"F_FF"),#REF!,ROW($G785)-1,0),0) +
IFERROR( HLOOKUP(CONCATENATE(AJ$2,"M"),#REF!,ROW($G785)-1,0),0) +
IFERROR( HLOOKUP(CONCATENATE(AJ$2,"M_FF"),#REF!,ROW($G785)-1,0),0)
+25)</f>
        <v/>
      </c>
      <c r="AK785" s="62" t="str">
        <f ca="1" xml:space="preserve"> IF(AND(
IFERROR( COUNTIF(  INDIRECT(CONCATENATE("[CampeonatosGallegos_2017.xlsx]",AK$2,"M","!$S:$S")),  $G785), 0)=0,
IFERROR( COUNTIF(  INDIRECT(CONCATENATE("[CampeonatosGallegos_2017.xlsx]",AK$2,"M","!$V:$V")),  $G785), 0)=0,
IFERROR( COUNTIF(  INDIRECT(CONCATENATE("[CampeonatosGallegos_2017.xlsx]",AK$2,"F","!$S:$S")),  $G785), 0)=0,
IFERROR( COUNTIF(  INDIRECT(CONCATENATE("[CampeonatosGallegos_2017.xlsx]",AK$2,"F","!$V:$V")),  $G785), 0)=0
), "",
IFERROR( HLOOKUP(CONCATENATE(AK$2,"F"),#REF!,ROW($G785)-1,0),0) +
IFERROR( HLOOKUP(CONCATENATE(AK$2,"F_FF"),#REF!,ROW($G785)-1,0),0) +
IFERROR( HLOOKUP(CONCATENATE(AK$2,"M"),#REF!,ROW($G785)-1,0),0) +
IFERROR( HLOOKUP(CONCATENATE(AK$2,"M_FF"),#REF!,ROW($G785)-1,0),0)
+25)</f>
        <v/>
      </c>
      <c r="AL785" s="62" t="str">
        <f ca="1" xml:space="preserve"> IF(AND(
IFERROR( COUNTIF(  INDIRECT(CONCATENATE("[CampeonatosGallegos_2017.xlsx]",AL$2,"M","!$S:$S")),  $G785), 0)=0,
IFERROR( COUNTIF(  INDIRECT(CONCATENATE("[CampeonatosGallegos_2017.xlsx]",AL$2,"M","!$V:$V")),  $G785), 0)=0,
IFERROR( COUNTIF(  INDIRECT(CONCATENATE("[CampeonatosGallegos_2017.xlsx]",AL$2,"F","!$S:$S")),  $G785), 0)=0,
IFERROR( COUNTIF(  INDIRECT(CONCATENATE("[CampeonatosGallegos_2017.xlsx]",AL$2,"F","!$V:$V")),  $G785), 0)=0
), "",
IFERROR( HLOOKUP(CONCATENATE(AL$2,"F"),#REF!,ROW($G785)-1,0),0) +
IFERROR( HLOOKUP(CONCATENATE(AL$2,"F_FF"),#REF!,ROW($G785)-1,0),0) +
IFERROR( HLOOKUP(CONCATENATE(AL$2,"M"),#REF!,ROW($G785)-1,0),0) +
IFERROR( HLOOKUP(CONCATENATE(AL$2,"M_FF"),#REF!,ROW($G785)-1,0),0)
+25)</f>
        <v/>
      </c>
      <c r="AM785" s="62" t="str">
        <f ca="1" xml:space="preserve"> IF(AND(
IFERROR( COUNTIF(  INDIRECT(CONCATENATE("[CampeonatosGallegos_2017.xlsx]",AM$2,"M","!$S:$S")),  $G785), 0)=0,
IFERROR( COUNTIF(  INDIRECT(CONCATENATE("[CampeonatosGallegos_2017.xlsx]",AM$2,"M","!$V:$V")),  $G785), 0)=0,
IFERROR( COUNTIF(  INDIRECT(CONCATENATE("[CampeonatosGallegos_2017.xlsx]",AM$2,"F","!$S:$S")),  $G785), 0)=0,
IFERROR( COUNTIF(  INDIRECT(CONCATENATE("[CampeonatosGallegos_2017.xlsx]",AM$2,"F","!$V:$V")),  $G785), 0)=0
), "",
IFERROR( HLOOKUP(CONCATENATE(AM$2,"F"),#REF!,ROW($G785)-1,0),0) +
IFERROR( HLOOKUP(CONCATENATE(AM$2,"F_FF"),#REF!,ROW($G785)-1,0),0) +
IFERROR( HLOOKUP(CONCATENATE(AM$2,"M"),#REF!,ROW($G785)-1,0),0) +
IFERROR( HLOOKUP(CONCATENATE(AM$2,"M_FF"),#REF!,ROW($G785)-1,0),0)
+25)</f>
        <v/>
      </c>
      <c r="AN785" s="62" t="str">
        <f ca="1" xml:space="preserve"> IF(AND(
IFERROR( COUNTIF(  INDIRECT(CONCATENATE("[CampeonatosGallegos_2017.xlsx]",AN$2,"M","!$S:$S")),  $G785), 0)=0,
IFERROR( COUNTIF(  INDIRECT(CONCATENATE("[CampeonatosGallegos_2017.xlsx]",AN$2,"M","!$V:$V")),  $G785), 0)=0,
IFERROR( COUNTIF(  INDIRECT(CONCATENATE("[CampeonatosGallegos_2017.xlsx]",AN$2,"F","!$S:$S")),  $G785), 0)=0,
IFERROR( COUNTIF(  INDIRECT(CONCATENATE("[CampeonatosGallegos_2017.xlsx]",AN$2,"F","!$V:$V")),  $G785), 0)=0
), "",
IFERROR( HLOOKUP(CONCATENATE(AN$2,"F"),#REF!,ROW($G785)-1,0),0) +
IFERROR( HLOOKUP(CONCATENATE(AN$2,"F_FF"),#REF!,ROW($G785)-1,0),0) +
IFERROR( HLOOKUP(CONCATENATE(AN$2,"M"),#REF!,ROW($G785)-1,0),0) +
IFERROR( HLOOKUP(CONCATENATE(AN$2,"M_FF"),#REF!,ROW($G785)-1,0),0)
+25)</f>
        <v/>
      </c>
      <c r="AO785" s="63" t="str">
        <f ca="1" xml:space="preserve"> IF(AND(
IFERROR( COUNTIF(  INDIRECT(CONCATENATE("[CampeonatosGallegos_2017.xlsx]",AO$2,"M","!$S:$S")),  $G785), 0)=0,
IFERROR( COUNTIF(  INDIRECT(CONCATENATE("[CampeonatosGallegos_2017.xlsx]",AO$2,"M","!$V:$V")),  $G785), 0)=0,
IFERROR( COUNTIF(  INDIRECT(CONCATENATE("[CampeonatosGallegos_2017.xlsx]",AO$2,"F","!$S:$S")),  $G785), 0)=0,
IFERROR( COUNTIF(  INDIRECT(CONCATENATE("[CampeonatosGallegos_2017.xlsx]",AO$2,"F","!$V:$V")),  $G785), 0)=0
), "",
IFERROR( HLOOKUP(CONCATENATE(AO$2,"F"),#REF!,ROW($G785)-1,0),0) +
IFERROR( HLOOKUP(CONCATENATE(AO$2,"F_FF"),#REF!,ROW($G785)-1,0),0) +
IFERROR( HLOOKUP(CONCATENATE(AO$2,"M"),#REF!,ROW($G785)-1,0),0) +
IFERROR( HLOOKUP(CONCATENATE(AO$2,"M_FF"),#REF!,ROW($G785)-1,0),0)
+25)</f>
        <v/>
      </c>
    </row>
    <row r="786" spans="1:41">
      <c r="A786" s="48">
        <f t="shared" si="82"/>
        <v>784</v>
      </c>
      <c r="B786" s="49">
        <v>776</v>
      </c>
      <c r="C786" s="50">
        <f t="shared" si="83"/>
        <v>-8</v>
      </c>
      <c r="D786" s="49">
        <f>COUNTIF($L$3:$L786,$L786)</f>
        <v>16</v>
      </c>
      <c r="E786" s="51">
        <v>15</v>
      </c>
      <c r="F786" s="50">
        <f t="shared" si="84"/>
        <v>-1</v>
      </c>
      <c r="G786" s="52" t="s">
        <v>416</v>
      </c>
      <c r="H786" s="53" t="s">
        <v>1360</v>
      </c>
      <c r="I786" s="53" t="s">
        <v>1194</v>
      </c>
      <c r="J786" s="53" t="s">
        <v>1122</v>
      </c>
      <c r="K786" s="54">
        <v>2004</v>
      </c>
      <c r="L786" s="64" t="s">
        <v>221</v>
      </c>
      <c r="M786" s="55" t="s">
        <v>55</v>
      </c>
      <c r="N786" s="56">
        <v>1</v>
      </c>
      <c r="O786" s="57"/>
      <c r="P786" s="57" t="str">
        <f>IFERROR( VLOOKUP($G786,Liga16_1!$B:$Q,16,0), "")</f>
        <v/>
      </c>
      <c r="Q786" s="58">
        <f t="shared" ca="1" si="85"/>
        <v>130</v>
      </c>
      <c r="R786" s="59">
        <v>150</v>
      </c>
      <c r="S786" s="60" t="s">
        <v>216</v>
      </c>
      <c r="T786" s="61" t="s">
        <v>216</v>
      </c>
      <c r="U786" s="61" t="s">
        <v>216</v>
      </c>
      <c r="V786" s="61" t="s">
        <v>216</v>
      </c>
      <c r="W786" s="61" t="s">
        <v>216</v>
      </c>
      <c r="X786" s="61"/>
      <c r="Y786" s="61"/>
      <c r="Z786" s="61"/>
      <c r="AA786" s="61"/>
      <c r="AB786" s="62">
        <v>-20</v>
      </c>
      <c r="AC786" s="63"/>
      <c r="AD786" s="62" t="str">
        <f ca="1" xml:space="preserve"> IF(AND(
IFERROR( COUNTIF(  INDIRECT(CONCATENATE("[CampeonatosGallegos_2017.xlsx]",AD$2,"M","!$S:$S")),  $G786), 0)=0,
IFERROR( COUNTIF(  INDIRECT(CONCATENATE("[CampeonatosGallegos_2017.xlsx]",AD$2,"M","!$V:$V")),  $G786), 0)=0,
IFERROR( COUNTIF(  INDIRECT(CONCATENATE("[CampeonatosGallegos_2017.xlsx]",AD$2,"F","!$S:$S")),  $G786), 0)=0,
IFERROR( COUNTIF(  INDIRECT(CONCATENATE("[CampeonatosGallegos_2017.xlsx]",AD$2,"F","!$V:$V")),  $G786), 0)=0
), "",
IFERROR( HLOOKUP(CONCATENATE(AD$2,"F"),#REF!,ROW($G786)-1,0),0) +
IFERROR( HLOOKUP(CONCATENATE(AD$2,"F_FF"),#REF!,ROW($G786)-1,0),0) +
IFERROR( HLOOKUP(CONCATENATE(AD$2,"M"),#REF!,ROW($G786)-1,0),0) +
IFERROR( HLOOKUP(CONCATENATE(AD$2,"M_FF"),#REF!,ROW($G786)-1,0),0)
+25)</f>
        <v/>
      </c>
      <c r="AE786" s="62" t="str">
        <f ca="1" xml:space="preserve"> IF(AND(
IFERROR( COUNTIF(  INDIRECT(CONCATENATE("[CampeonatosGallegos_2017.xlsx]",AE$2,"M","!$S:$S")),  $G786), 0)=0,
IFERROR( COUNTIF(  INDIRECT(CONCATENATE("[CampeonatosGallegos_2017.xlsx]",AE$2,"M","!$V:$V")),  $G786), 0)=0,
IFERROR( COUNTIF(  INDIRECT(CONCATENATE("[CampeonatosGallegos_2017.xlsx]",AE$2,"F","!$S:$S")),  $G786), 0)=0,
IFERROR( COUNTIF(  INDIRECT(CONCATENATE("[CampeonatosGallegos_2017.xlsx]",AE$2,"F","!$V:$V")),  $G786), 0)=0
), "",
IFERROR( HLOOKUP(CONCATENATE(AE$2,"F"),#REF!,ROW($G786)-1,0),0) +
IFERROR( HLOOKUP(CONCATENATE(AE$2,"F_FF"),#REF!,ROW($G786)-1,0),0) +
IFERROR( HLOOKUP(CONCATENATE(AE$2,"M"),#REF!,ROW($G786)-1,0),0) +
IFERROR( HLOOKUP(CONCATENATE(AE$2,"M_FF"),#REF!,ROW($G786)-1,0),0)
+25)</f>
        <v/>
      </c>
      <c r="AF786" s="67" t="str">
        <f ca="1" xml:space="preserve"> IF(AND(
IFERROR( COUNTIF(  INDIRECT(CONCATENATE("[CampeonatosGallegos_2017.xlsx]",AF$2,"M","!$S:$S")),  $G786), 0)=0,
IFERROR( COUNTIF(  INDIRECT(CONCATENATE("[CampeonatosGallegos_2017.xlsx]",AF$2,"M","!$V:$V")),  $G786), 0)=0,
IFERROR( COUNTIF(  INDIRECT(CONCATENATE("[CampeonatosGallegos_2017.xlsx]",AF$2,"F","!$S:$S")),  $G786), 0)=0,
IFERROR( COUNTIF(  INDIRECT(CONCATENATE("[CampeonatosGallegos_2017.xlsx]",AF$2,"F","!$V:$V")),  $G786), 0)=0
), "",
IFERROR( HLOOKUP(CONCATENATE(AF$2,"F"),#REF!,ROW($G786)-1,0),0) +
IFERROR( HLOOKUP(CONCATENATE(AF$2,"F_FF"),#REF!,ROW($G786)-1,0),0) +
IFERROR( HLOOKUP(CONCATENATE(AF$2,"M"),#REF!,ROW($G786)-1,0),0) +
IFERROR( HLOOKUP(CONCATENATE(AF$2,"M_FF"),#REF!,ROW($G786)-1,0),0)
+25)</f>
        <v/>
      </c>
      <c r="AG786" s="62" t="str">
        <f ca="1" xml:space="preserve"> IF(AND(
IFERROR( COUNTIF(  INDIRECT(CONCATENATE("[CampeonatosGallegos_2017.xlsx]",AG$2,"M","!$S:$S")),  $G786), 0)=0,
IFERROR( COUNTIF(  INDIRECT(CONCATENATE("[CampeonatosGallegos_2017.xlsx]",AG$2,"M","!$V:$V")),  $G786), 0)=0,
IFERROR( COUNTIF(  INDIRECT(CONCATENATE("[CampeonatosGallegos_2017.xlsx]",AG$2,"F","!$S:$S")),  $G786), 0)=0,
IFERROR( COUNTIF(  INDIRECT(CONCATENATE("[CampeonatosGallegos_2017.xlsx]",AG$2,"F","!$V:$V")),  $G786), 0)=0
), "",
IFERROR( HLOOKUP(CONCATENATE(AG$2,"F"),#REF!,ROW($G786)-1,0),0) +
IFERROR( HLOOKUP(CONCATENATE(AG$2,"F_FF"),#REF!,ROW($G786)-1,0),0) +
IFERROR( HLOOKUP(CONCATENATE(AG$2,"M"),#REF!,ROW($G786)-1,0),0) +
IFERROR( HLOOKUP(CONCATENATE(AG$2,"M_FF"),#REF!,ROW($G786)-1,0),0)
+25)</f>
        <v/>
      </c>
      <c r="AH786" s="62" t="str">
        <f ca="1" xml:space="preserve"> IF(AND(
IFERROR( COUNTIF(  INDIRECT(CONCATENATE("[CampeonatosGallegos_2017.xlsx]",AH$2,"M","!$S:$S")),  $G786), 0)=0,
IFERROR( COUNTIF(  INDIRECT(CONCATENATE("[CampeonatosGallegos_2017.xlsx]",AH$2,"M","!$V:$V")),  $G786), 0)=0,
IFERROR( COUNTIF(  INDIRECT(CONCATENATE("[CampeonatosGallegos_2017.xlsx]",AH$2,"F","!$S:$S")),  $G786), 0)=0,
IFERROR( COUNTIF(  INDIRECT(CONCATENATE("[CampeonatosGallegos_2017.xlsx]",AH$2,"F","!$V:$V")),  $G786), 0)=0
), "",
IFERROR( HLOOKUP(CONCATENATE(AH$2,"F"),#REF!,ROW($G786)-1,0),0) +
IFERROR( HLOOKUP(CONCATENATE(AH$2,"F_FF"),#REF!,ROW($G786)-1,0),0) +
IFERROR( HLOOKUP(CONCATENATE(AH$2,"M"),#REF!,ROW($G786)-1,0),0) +
IFERROR( HLOOKUP(CONCATENATE(AH$2,"M_FF"),#REF!,ROW($G786)-1,0),0)
+25)</f>
        <v/>
      </c>
      <c r="AI786" s="62" t="str">
        <f ca="1" xml:space="preserve"> IF(AND(
IFERROR( COUNTIF(  INDIRECT(CONCATENATE("[CampeonatosGallegos_2017.xlsx]",AI$2,"M","!$S:$S")),  $G786), 0)=0,
IFERROR( COUNTIF(  INDIRECT(CONCATENATE("[CampeonatosGallegos_2017.xlsx]",AI$2,"M","!$V:$V")),  $G786), 0)=0,
IFERROR( COUNTIF(  INDIRECT(CONCATENATE("[CampeonatosGallegos_2017.xlsx]",AI$2,"F","!$S:$S")),  $G786), 0)=0,
IFERROR( COUNTIF(  INDIRECT(CONCATENATE("[CampeonatosGallegos_2017.xlsx]",AI$2,"F","!$V:$V")),  $G786), 0)=0
), "",
IFERROR( HLOOKUP(CONCATENATE(AI$2,"F"),#REF!,ROW($G786)-1,0),0) +
IFERROR( HLOOKUP(CONCATENATE(AI$2,"F_FF"),#REF!,ROW($G786)-1,0),0) +
IFERROR( HLOOKUP(CONCATENATE(AI$2,"M"),#REF!,ROW($G786)-1,0),0) +
IFERROR( HLOOKUP(CONCATENATE(AI$2,"M_FF"),#REF!,ROW($G786)-1,0),0)
+25)</f>
        <v/>
      </c>
      <c r="AJ786" s="62" t="str">
        <f ca="1" xml:space="preserve"> IF(AND(
IFERROR( COUNTIF(  INDIRECT(CONCATENATE("[CampeonatosGallegos_2017.xlsx]",AJ$2,"M","!$S:$S")),  $G786), 0)=0,
IFERROR( COUNTIF(  INDIRECT(CONCATENATE("[CampeonatosGallegos_2017.xlsx]",AJ$2,"M","!$V:$V")),  $G786), 0)=0,
IFERROR( COUNTIF(  INDIRECT(CONCATENATE("[CampeonatosGallegos_2017.xlsx]",AJ$2,"F","!$S:$S")),  $G786), 0)=0,
IFERROR( COUNTIF(  INDIRECT(CONCATENATE("[CampeonatosGallegos_2017.xlsx]",AJ$2,"F","!$V:$V")),  $G786), 0)=0
), "",
IFERROR( HLOOKUP(CONCATENATE(AJ$2,"F"),#REF!,ROW($G786)-1,0),0) +
IFERROR( HLOOKUP(CONCATENATE(AJ$2,"F_FF"),#REF!,ROW($G786)-1,0),0) +
IFERROR( HLOOKUP(CONCATENATE(AJ$2,"M"),#REF!,ROW($G786)-1,0),0) +
IFERROR( HLOOKUP(CONCATENATE(AJ$2,"M_FF"),#REF!,ROW($G786)-1,0),0)
+25)</f>
        <v/>
      </c>
      <c r="AK786" s="62" t="str">
        <f ca="1" xml:space="preserve"> IF(AND(
IFERROR( COUNTIF(  INDIRECT(CONCATENATE("[CampeonatosGallegos_2017.xlsx]",AK$2,"M","!$S:$S")),  $G786), 0)=0,
IFERROR( COUNTIF(  INDIRECT(CONCATENATE("[CampeonatosGallegos_2017.xlsx]",AK$2,"M","!$V:$V")),  $G786), 0)=0,
IFERROR( COUNTIF(  INDIRECT(CONCATENATE("[CampeonatosGallegos_2017.xlsx]",AK$2,"F","!$S:$S")),  $G786), 0)=0,
IFERROR( COUNTIF(  INDIRECT(CONCATENATE("[CampeonatosGallegos_2017.xlsx]",AK$2,"F","!$V:$V")),  $G786), 0)=0
), "",
IFERROR( HLOOKUP(CONCATENATE(AK$2,"F"),#REF!,ROW($G786)-1,0),0) +
IFERROR( HLOOKUP(CONCATENATE(AK$2,"F_FF"),#REF!,ROW($G786)-1,0),0) +
IFERROR( HLOOKUP(CONCATENATE(AK$2,"M"),#REF!,ROW($G786)-1,0),0) +
IFERROR( HLOOKUP(CONCATENATE(AK$2,"M_FF"),#REF!,ROW($G786)-1,0),0)
+25)</f>
        <v/>
      </c>
      <c r="AL786" s="62" t="str">
        <f ca="1" xml:space="preserve"> IF(AND(
IFERROR( COUNTIF(  INDIRECT(CONCATENATE("[CampeonatosGallegos_2017.xlsx]",AL$2,"M","!$S:$S")),  $G786), 0)=0,
IFERROR( COUNTIF(  INDIRECT(CONCATENATE("[CampeonatosGallegos_2017.xlsx]",AL$2,"M","!$V:$V")),  $G786), 0)=0,
IFERROR( COUNTIF(  INDIRECT(CONCATENATE("[CampeonatosGallegos_2017.xlsx]",AL$2,"F","!$S:$S")),  $G786), 0)=0,
IFERROR( COUNTIF(  INDIRECT(CONCATENATE("[CampeonatosGallegos_2017.xlsx]",AL$2,"F","!$V:$V")),  $G786), 0)=0
), "",
IFERROR( HLOOKUP(CONCATENATE(AL$2,"F"),#REF!,ROW($G786)-1,0),0) +
IFERROR( HLOOKUP(CONCATENATE(AL$2,"F_FF"),#REF!,ROW($G786)-1,0),0) +
IFERROR( HLOOKUP(CONCATENATE(AL$2,"M"),#REF!,ROW($G786)-1,0),0) +
IFERROR( HLOOKUP(CONCATENATE(AL$2,"M_FF"),#REF!,ROW($G786)-1,0),0)
+25)</f>
        <v/>
      </c>
      <c r="AM786" s="62" t="str">
        <f ca="1" xml:space="preserve"> IF(AND(
IFERROR( COUNTIF(  INDIRECT(CONCATENATE("[CampeonatosGallegos_2017.xlsx]",AM$2,"M","!$S:$S")),  $G786), 0)=0,
IFERROR( COUNTIF(  INDIRECT(CONCATENATE("[CampeonatosGallegos_2017.xlsx]",AM$2,"M","!$V:$V")),  $G786), 0)=0,
IFERROR( COUNTIF(  INDIRECT(CONCATENATE("[CampeonatosGallegos_2017.xlsx]",AM$2,"F","!$S:$S")),  $G786), 0)=0,
IFERROR( COUNTIF(  INDIRECT(CONCATENATE("[CampeonatosGallegos_2017.xlsx]",AM$2,"F","!$V:$V")),  $G786), 0)=0
), "",
IFERROR( HLOOKUP(CONCATENATE(AM$2,"F"),#REF!,ROW($G786)-1,0),0) +
IFERROR( HLOOKUP(CONCATENATE(AM$2,"F_FF"),#REF!,ROW($G786)-1,0),0) +
IFERROR( HLOOKUP(CONCATENATE(AM$2,"M"),#REF!,ROW($G786)-1,0),0) +
IFERROR( HLOOKUP(CONCATENATE(AM$2,"M_FF"),#REF!,ROW($G786)-1,0),0)
+25)</f>
        <v/>
      </c>
      <c r="AN786" s="62" t="str">
        <f ca="1" xml:space="preserve"> IF(AND(
IFERROR( COUNTIF(  INDIRECT(CONCATENATE("[CampeonatosGallegos_2017.xlsx]",AN$2,"M","!$S:$S")),  $G786), 0)=0,
IFERROR( COUNTIF(  INDIRECT(CONCATENATE("[CampeonatosGallegos_2017.xlsx]",AN$2,"M","!$V:$V")),  $G786), 0)=0,
IFERROR( COUNTIF(  INDIRECT(CONCATENATE("[CampeonatosGallegos_2017.xlsx]",AN$2,"F","!$S:$S")),  $G786), 0)=0,
IFERROR( COUNTIF(  INDIRECT(CONCATENATE("[CampeonatosGallegos_2017.xlsx]",AN$2,"F","!$V:$V")),  $G786), 0)=0
), "",
IFERROR( HLOOKUP(CONCATENATE(AN$2,"F"),#REF!,ROW($G786)-1,0),0) +
IFERROR( HLOOKUP(CONCATENATE(AN$2,"F_FF"),#REF!,ROW($G786)-1,0),0) +
IFERROR( HLOOKUP(CONCATENATE(AN$2,"M"),#REF!,ROW($G786)-1,0),0) +
IFERROR( HLOOKUP(CONCATENATE(AN$2,"M_FF"),#REF!,ROW($G786)-1,0),0)
+25)</f>
        <v/>
      </c>
      <c r="AO786" s="63" t="str">
        <f ca="1" xml:space="preserve"> IF(AND(
IFERROR( COUNTIF(  INDIRECT(CONCATENATE("[CampeonatosGallegos_2017.xlsx]",AO$2,"M","!$S:$S")),  $G786), 0)=0,
IFERROR( COUNTIF(  INDIRECT(CONCATENATE("[CampeonatosGallegos_2017.xlsx]",AO$2,"M","!$V:$V")),  $G786), 0)=0,
IFERROR( COUNTIF(  INDIRECT(CONCATENATE("[CampeonatosGallegos_2017.xlsx]",AO$2,"F","!$S:$S")),  $G786), 0)=0,
IFERROR( COUNTIF(  INDIRECT(CONCATENATE("[CampeonatosGallegos_2017.xlsx]",AO$2,"F","!$V:$V")),  $G786), 0)=0
), "",
IFERROR( HLOOKUP(CONCATENATE(AO$2,"F"),#REF!,ROW($G786)-1,0),0) +
IFERROR( HLOOKUP(CONCATENATE(AO$2,"F_FF"),#REF!,ROW($G786)-1,0),0) +
IFERROR( HLOOKUP(CONCATENATE(AO$2,"M"),#REF!,ROW($G786)-1,0),0) +
IFERROR( HLOOKUP(CONCATENATE(AO$2,"M_FF"),#REF!,ROW($G786)-1,0),0)
+25)</f>
        <v/>
      </c>
    </row>
    <row r="787" spans="1:41">
      <c r="A787" s="48">
        <f t="shared" si="82"/>
        <v>785</v>
      </c>
      <c r="B787" s="49">
        <v>749</v>
      </c>
      <c r="C787" s="50">
        <f t="shared" si="83"/>
        <v>-36</v>
      </c>
      <c r="D787" s="49">
        <f>COUNTIF($L$3:$L787,$L787)</f>
        <v>41</v>
      </c>
      <c r="E787" s="51">
        <v>28</v>
      </c>
      <c r="F787" s="50">
        <f t="shared" si="84"/>
        <v>-13</v>
      </c>
      <c r="G787" s="52">
        <v>22000</v>
      </c>
      <c r="H787" s="53" t="s">
        <v>1361</v>
      </c>
      <c r="I787" s="53" t="s">
        <v>1113</v>
      </c>
      <c r="J787" s="53" t="s">
        <v>1107</v>
      </c>
      <c r="K787" s="54">
        <v>2007</v>
      </c>
      <c r="L787" s="64" t="s">
        <v>220</v>
      </c>
      <c r="M787" s="55" t="s">
        <v>52</v>
      </c>
      <c r="N787" s="56">
        <v>1</v>
      </c>
      <c r="O787" s="57"/>
      <c r="P787" s="57" t="str">
        <f>IFERROR( VLOOKUP($G787,Liga16_1!$B:$Q,16,0), "")</f>
        <v/>
      </c>
      <c r="Q787" s="58">
        <f t="shared" si="85"/>
        <v>129</v>
      </c>
      <c r="R787" s="59">
        <v>150</v>
      </c>
      <c r="S787" s="60" t="s">
        <v>216</v>
      </c>
      <c r="T787" s="61" t="s">
        <v>216</v>
      </c>
      <c r="U787" s="61" t="s">
        <v>216</v>
      </c>
      <c r="V787" s="61" t="s">
        <v>216</v>
      </c>
      <c r="W787" s="61" t="s">
        <v>216</v>
      </c>
      <c r="X787" s="61"/>
      <c r="Y787" s="61"/>
      <c r="Z787" s="61"/>
      <c r="AA787" s="61"/>
      <c r="AB787" s="62">
        <v>-45</v>
      </c>
      <c r="AC787" s="63"/>
      <c r="AD787" s="62" t="s">
        <v>216</v>
      </c>
      <c r="AE787" s="62">
        <v>24</v>
      </c>
      <c r="AF787" s="67" t="s">
        <v>216</v>
      </c>
      <c r="AG787" s="62" t="s">
        <v>216</v>
      </c>
      <c r="AH787" s="62" t="s">
        <v>216</v>
      </c>
      <c r="AI787" s="62" t="s">
        <v>216</v>
      </c>
      <c r="AJ787" s="62" t="s">
        <v>216</v>
      </c>
      <c r="AK787" s="62" t="s">
        <v>216</v>
      </c>
      <c r="AL787" s="62" t="s">
        <v>216</v>
      </c>
      <c r="AM787" s="62" t="s">
        <v>216</v>
      </c>
      <c r="AN787" s="62" t="s">
        <v>216</v>
      </c>
      <c r="AO787" s="63" t="s">
        <v>216</v>
      </c>
    </row>
    <row r="788" spans="1:41">
      <c r="A788" s="48">
        <f t="shared" si="82"/>
        <v>786</v>
      </c>
      <c r="B788" s="49">
        <v>765</v>
      </c>
      <c r="C788" s="50">
        <f t="shared" si="83"/>
        <v>-21</v>
      </c>
      <c r="D788" s="49">
        <f>COUNTIF($L$3:$L788,$L788)</f>
        <v>42</v>
      </c>
      <c r="E788" s="51">
        <v>33</v>
      </c>
      <c r="F788" s="50">
        <f t="shared" si="84"/>
        <v>-9</v>
      </c>
      <c r="G788" s="52">
        <v>50220</v>
      </c>
      <c r="H788" s="53" t="s">
        <v>1362</v>
      </c>
      <c r="I788" s="53" t="s">
        <v>1119</v>
      </c>
      <c r="J788" s="53" t="s">
        <v>1107</v>
      </c>
      <c r="K788" s="54">
        <v>2006</v>
      </c>
      <c r="L788" s="64" t="s">
        <v>220</v>
      </c>
      <c r="M788" s="55" t="s">
        <v>52</v>
      </c>
      <c r="N788" s="56">
        <v>1</v>
      </c>
      <c r="O788" s="57"/>
      <c r="P788" s="57" t="str">
        <f>IFERROR( VLOOKUP($G788,Liga16_1!$B:$Q,16,0), "")</f>
        <v/>
      </c>
      <c r="Q788" s="58">
        <f t="shared" si="85"/>
        <v>128</v>
      </c>
      <c r="R788" s="59">
        <v>150</v>
      </c>
      <c r="S788" s="60" t="s">
        <v>216</v>
      </c>
      <c r="T788" s="61" t="s">
        <v>216</v>
      </c>
      <c r="U788" s="61" t="s">
        <v>216</v>
      </c>
      <c r="V788" s="61" t="s">
        <v>216</v>
      </c>
      <c r="W788" s="61" t="s">
        <v>216</v>
      </c>
      <c r="X788" s="61"/>
      <c r="Y788" s="61"/>
      <c r="Z788" s="61"/>
      <c r="AA788" s="61"/>
      <c r="AB788" s="62">
        <v>-29</v>
      </c>
      <c r="AC788" s="63"/>
      <c r="AD788" s="62" t="s">
        <v>216</v>
      </c>
      <c r="AE788" s="62">
        <v>7</v>
      </c>
      <c r="AF788" s="67" t="s">
        <v>216</v>
      </c>
      <c r="AG788" s="62" t="s">
        <v>216</v>
      </c>
      <c r="AH788" s="62" t="s">
        <v>216</v>
      </c>
      <c r="AI788" s="62" t="s">
        <v>216</v>
      </c>
      <c r="AJ788" s="62" t="s">
        <v>216</v>
      </c>
      <c r="AK788" s="62" t="s">
        <v>216</v>
      </c>
      <c r="AL788" s="62" t="s">
        <v>216</v>
      </c>
      <c r="AM788" s="62" t="s">
        <v>216</v>
      </c>
      <c r="AN788" s="62" t="s">
        <v>216</v>
      </c>
      <c r="AO788" s="63" t="s">
        <v>216</v>
      </c>
    </row>
    <row r="789" spans="1:41">
      <c r="A789" s="48">
        <f t="shared" si="82"/>
        <v>787</v>
      </c>
      <c r="B789" s="49">
        <v>788</v>
      </c>
      <c r="C789" s="50">
        <f t="shared" si="83"/>
        <v>1</v>
      </c>
      <c r="D789" s="49">
        <f>COUNTIF($L$3:$L789,$L789)</f>
        <v>43</v>
      </c>
      <c r="E789" s="51">
        <v>45</v>
      </c>
      <c r="F789" s="50">
        <f t="shared" si="84"/>
        <v>2</v>
      </c>
      <c r="G789" s="52">
        <v>50558</v>
      </c>
      <c r="H789" s="53" t="s">
        <v>1363</v>
      </c>
      <c r="I789" s="53" t="s">
        <v>1172</v>
      </c>
      <c r="J789" s="53" t="s">
        <v>1107</v>
      </c>
      <c r="K789" s="54">
        <v>2006</v>
      </c>
      <c r="L789" s="64" t="s">
        <v>220</v>
      </c>
      <c r="M789" s="55" t="s">
        <v>52</v>
      </c>
      <c r="N789" s="56">
        <v>1</v>
      </c>
      <c r="O789" s="57">
        <v>125</v>
      </c>
      <c r="P789" s="57" t="str">
        <f>IFERROR( VLOOKUP($G789,Liga16_1!$B:$Q,16,0), "")</f>
        <v/>
      </c>
      <c r="Q789" s="58">
        <f t="shared" si="85"/>
        <v>125</v>
      </c>
      <c r="R789" s="59">
        <f>AVERAGE(O789:P789)</f>
        <v>125</v>
      </c>
      <c r="S789" s="60" t="s">
        <v>216</v>
      </c>
      <c r="T789" s="61" t="s">
        <v>216</v>
      </c>
      <c r="U789" s="61" t="s">
        <v>216</v>
      </c>
      <c r="V789" s="61" t="s">
        <v>216</v>
      </c>
      <c r="W789" s="61" t="s">
        <v>216</v>
      </c>
      <c r="X789" s="61" t="s">
        <v>216</v>
      </c>
      <c r="Y789" s="61" t="s">
        <v>216</v>
      </c>
      <c r="Z789" s="61" t="s">
        <v>216</v>
      </c>
      <c r="AA789" s="61">
        <v>-39</v>
      </c>
      <c r="AB789" s="62" t="s">
        <v>216</v>
      </c>
      <c r="AC789" s="63"/>
      <c r="AD789" s="62" t="s">
        <v>216</v>
      </c>
      <c r="AE789" s="62" t="s">
        <v>216</v>
      </c>
      <c r="AF789" s="67" t="s">
        <v>216</v>
      </c>
      <c r="AG789" s="62" t="s">
        <v>216</v>
      </c>
      <c r="AH789" s="62" t="s">
        <v>216</v>
      </c>
      <c r="AI789" s="62" t="s">
        <v>216</v>
      </c>
      <c r="AJ789" s="62" t="s">
        <v>216</v>
      </c>
      <c r="AK789" s="62" t="s">
        <v>216</v>
      </c>
      <c r="AL789" s="62" t="s">
        <v>216</v>
      </c>
      <c r="AM789" s="62" t="s">
        <v>216</v>
      </c>
      <c r="AN789" s="62" t="s">
        <v>216</v>
      </c>
      <c r="AO789" s="63" t="s">
        <v>216</v>
      </c>
    </row>
    <row r="790" spans="1:41">
      <c r="A790" s="48">
        <f t="shared" si="82"/>
        <v>788</v>
      </c>
      <c r="B790" s="49">
        <v>789</v>
      </c>
      <c r="C790" s="50">
        <f t="shared" si="83"/>
        <v>1</v>
      </c>
      <c r="D790" s="49">
        <f>COUNTIF($L$3:$L790,$L790)</f>
        <v>90</v>
      </c>
      <c r="E790" s="51">
        <v>90</v>
      </c>
      <c r="F790" s="50" t="str">
        <f t="shared" si="84"/>
        <v>=</v>
      </c>
      <c r="G790" s="52">
        <v>27921</v>
      </c>
      <c r="H790" s="53" t="s">
        <v>1364</v>
      </c>
      <c r="I790" s="53" t="s">
        <v>1152</v>
      </c>
      <c r="J790" s="53" t="s">
        <v>1107</v>
      </c>
      <c r="K790" s="54">
        <v>1961</v>
      </c>
      <c r="L790" s="64" t="s">
        <v>234</v>
      </c>
      <c r="M790" s="55" t="s">
        <v>52</v>
      </c>
      <c r="N790" s="56">
        <v>1</v>
      </c>
      <c r="O790" s="57">
        <v>122</v>
      </c>
      <c r="P790" s="57" t="str">
        <f>IFERROR( VLOOKUP($G790,Liga16_1!$B:$Q,16,0), "")</f>
        <v/>
      </c>
      <c r="Q790" s="58">
        <f t="shared" si="85"/>
        <v>122</v>
      </c>
      <c r="R790" s="59">
        <f>AVERAGE(O790:P790)</f>
        <v>122</v>
      </c>
      <c r="S790" s="60" t="s">
        <v>216</v>
      </c>
      <c r="T790" s="61" t="s">
        <v>216</v>
      </c>
      <c r="U790" s="61" t="s">
        <v>216</v>
      </c>
      <c r="V790" s="61" t="s">
        <v>216</v>
      </c>
      <c r="W790" s="61" t="s">
        <v>216</v>
      </c>
      <c r="X790" s="61"/>
      <c r="Y790" s="61"/>
      <c r="Z790" s="61"/>
      <c r="AA790" s="61">
        <v>-128</v>
      </c>
      <c r="AB790" s="62" t="s">
        <v>216</v>
      </c>
      <c r="AC790" s="63"/>
      <c r="AD790" s="62" t="s">
        <v>216</v>
      </c>
      <c r="AE790" s="62" t="s">
        <v>216</v>
      </c>
      <c r="AF790" s="67" t="s">
        <v>216</v>
      </c>
      <c r="AG790" s="62" t="s">
        <v>216</v>
      </c>
      <c r="AH790" s="62" t="s">
        <v>216</v>
      </c>
      <c r="AI790" s="62" t="s">
        <v>216</v>
      </c>
      <c r="AJ790" s="62" t="s">
        <v>216</v>
      </c>
      <c r="AK790" s="62" t="s">
        <v>216</v>
      </c>
      <c r="AL790" s="62" t="s">
        <v>216</v>
      </c>
      <c r="AM790" s="62" t="s">
        <v>216</v>
      </c>
      <c r="AN790" s="62" t="s">
        <v>216</v>
      </c>
      <c r="AO790" s="63" t="s">
        <v>216</v>
      </c>
    </row>
    <row r="791" spans="1:41">
      <c r="A791" s="48">
        <f t="shared" si="82"/>
        <v>789</v>
      </c>
      <c r="B791" s="49">
        <v>791</v>
      </c>
      <c r="C791" s="50">
        <f t="shared" si="83"/>
        <v>2</v>
      </c>
      <c r="D791" s="49">
        <f>COUNTIF($L$3:$L791,$L791)</f>
        <v>14</v>
      </c>
      <c r="E791" s="51">
        <v>14</v>
      </c>
      <c r="F791" s="50" t="str">
        <f t="shared" si="84"/>
        <v>=</v>
      </c>
      <c r="G791" s="52">
        <v>26880</v>
      </c>
      <c r="H791" s="53" t="s">
        <v>1022</v>
      </c>
      <c r="I791" s="53" t="s">
        <v>1106</v>
      </c>
      <c r="J791" s="53" t="s">
        <v>1107</v>
      </c>
      <c r="K791" s="54">
        <v>2006</v>
      </c>
      <c r="L791" s="64" t="s">
        <v>219</v>
      </c>
      <c r="M791" s="55" t="s">
        <v>55</v>
      </c>
      <c r="N791" s="56">
        <v>1</v>
      </c>
      <c r="O791" s="57">
        <v>119</v>
      </c>
      <c r="P791" s="57" t="str">
        <f>IFERROR( VLOOKUP($G791,Liga16_1!$B:$Q,16,0), "")</f>
        <v/>
      </c>
      <c r="Q791" s="58">
        <f t="shared" si="85"/>
        <v>119</v>
      </c>
      <c r="R791" s="59">
        <f>AVERAGE(O791:P791)</f>
        <v>119</v>
      </c>
      <c r="S791" s="60" t="s">
        <v>216</v>
      </c>
      <c r="T791" s="61" t="s">
        <v>216</v>
      </c>
      <c r="U791" s="61" t="s">
        <v>216</v>
      </c>
      <c r="V791" s="61">
        <v>-6</v>
      </c>
      <c r="W791" s="61" t="s">
        <v>216</v>
      </c>
      <c r="X791" s="61">
        <v>13</v>
      </c>
      <c r="Y791" s="61">
        <v>3</v>
      </c>
      <c r="Z791" s="61">
        <v>3</v>
      </c>
      <c r="AA791" s="61" t="s">
        <v>216</v>
      </c>
      <c r="AB791" s="62" t="s">
        <v>216</v>
      </c>
      <c r="AC791" s="63"/>
      <c r="AD791" s="62" t="s">
        <v>216</v>
      </c>
      <c r="AE791" s="62" t="s">
        <v>216</v>
      </c>
      <c r="AF791" s="67" t="s">
        <v>216</v>
      </c>
      <c r="AG791" s="62" t="s">
        <v>216</v>
      </c>
      <c r="AH791" s="62" t="s">
        <v>216</v>
      </c>
      <c r="AI791" s="62" t="s">
        <v>216</v>
      </c>
      <c r="AJ791" s="62" t="s">
        <v>216</v>
      </c>
      <c r="AK791" s="62" t="s">
        <v>216</v>
      </c>
      <c r="AL791" s="62" t="s">
        <v>216</v>
      </c>
      <c r="AM791" s="62" t="s">
        <v>216</v>
      </c>
      <c r="AN791" s="62" t="s">
        <v>216</v>
      </c>
      <c r="AO791" s="63" t="s">
        <v>216</v>
      </c>
    </row>
    <row r="792" spans="1:41">
      <c r="A792" s="48">
        <f t="shared" si="82"/>
        <v>790</v>
      </c>
      <c r="B792" s="49">
        <v>792</v>
      </c>
      <c r="C792" s="50">
        <f t="shared" si="83"/>
        <v>2</v>
      </c>
      <c r="D792" s="49">
        <f>COUNTIF($L$3:$L792,$L792)</f>
        <v>44</v>
      </c>
      <c r="E792" s="51">
        <v>46</v>
      </c>
      <c r="F792" s="50">
        <f t="shared" si="84"/>
        <v>2</v>
      </c>
      <c r="G792" s="52">
        <v>23301</v>
      </c>
      <c r="H792" s="53" t="s">
        <v>568</v>
      </c>
      <c r="I792" s="53" t="s">
        <v>1110</v>
      </c>
      <c r="J792" s="53" t="s">
        <v>1107</v>
      </c>
      <c r="K792" s="54">
        <v>2007</v>
      </c>
      <c r="L792" s="64" t="s">
        <v>220</v>
      </c>
      <c r="M792" s="55" t="s">
        <v>52</v>
      </c>
      <c r="N792" s="56">
        <v>1</v>
      </c>
      <c r="O792" s="57">
        <v>114</v>
      </c>
      <c r="P792" s="57" t="str">
        <f>IFERROR( VLOOKUP($G792,Liga16_1!$B:$Q,16,0), "")</f>
        <v/>
      </c>
      <c r="Q792" s="58">
        <f t="shared" si="85"/>
        <v>114</v>
      </c>
      <c r="R792" s="59">
        <f>AVERAGE(O792:P792)</f>
        <v>114</v>
      </c>
      <c r="S792" s="60" t="s">
        <v>216</v>
      </c>
      <c r="T792" s="61" t="s">
        <v>216</v>
      </c>
      <c r="U792" s="61" t="s">
        <v>216</v>
      </c>
      <c r="V792" s="61" t="s">
        <v>216</v>
      </c>
      <c r="W792" s="61" t="s">
        <v>216</v>
      </c>
      <c r="X792" s="61" t="s">
        <v>216</v>
      </c>
      <c r="Y792" s="61">
        <v>-21</v>
      </c>
      <c r="Z792" s="61">
        <v>-15</v>
      </c>
      <c r="AA792" s="61" t="s">
        <v>216</v>
      </c>
      <c r="AB792" s="62" t="s">
        <v>216</v>
      </c>
      <c r="AC792" s="63"/>
      <c r="AD792" s="62" t="s">
        <v>216</v>
      </c>
      <c r="AE792" s="62" t="s">
        <v>216</v>
      </c>
      <c r="AF792" s="67" t="s">
        <v>216</v>
      </c>
      <c r="AG792" s="62" t="s">
        <v>216</v>
      </c>
      <c r="AH792" s="62" t="s">
        <v>216</v>
      </c>
      <c r="AI792" s="62" t="s">
        <v>216</v>
      </c>
      <c r="AJ792" s="62" t="s">
        <v>216</v>
      </c>
      <c r="AK792" s="62" t="s">
        <v>216</v>
      </c>
      <c r="AL792" s="62" t="s">
        <v>216</v>
      </c>
      <c r="AM792" s="62" t="s">
        <v>216</v>
      </c>
      <c r="AN792" s="62" t="s">
        <v>216</v>
      </c>
      <c r="AO792" s="63" t="s">
        <v>216</v>
      </c>
    </row>
    <row r="793" spans="1:41">
      <c r="A793" s="48">
        <f t="shared" si="82"/>
        <v>791</v>
      </c>
      <c r="B793" s="49">
        <v>793</v>
      </c>
      <c r="C793" s="50">
        <f t="shared" si="83"/>
        <v>2</v>
      </c>
      <c r="D793" s="49">
        <f>COUNTIF($L$3:$L793,$L793)</f>
        <v>15</v>
      </c>
      <c r="E793" s="51">
        <v>15</v>
      </c>
      <c r="F793" s="50" t="str">
        <f t="shared" si="84"/>
        <v>=</v>
      </c>
      <c r="G793" s="52">
        <v>28709</v>
      </c>
      <c r="H793" s="53" t="s">
        <v>1365</v>
      </c>
      <c r="I793" s="53" t="s">
        <v>1179</v>
      </c>
      <c r="J793" s="53" t="s">
        <v>1107</v>
      </c>
      <c r="K793" s="54">
        <v>2007</v>
      </c>
      <c r="L793" s="64" t="s">
        <v>219</v>
      </c>
      <c r="M793" s="55" t="s">
        <v>55</v>
      </c>
      <c r="N793" s="56">
        <v>1</v>
      </c>
      <c r="O793" s="57"/>
      <c r="P793" s="57" t="str">
        <f>IFERROR( VLOOKUP($G793,Liga16_1!$B:$Q,16,0), "")</f>
        <v/>
      </c>
      <c r="Q793" s="58">
        <f t="shared" si="85"/>
        <v>114</v>
      </c>
      <c r="R793" s="59">
        <v>100</v>
      </c>
      <c r="S793" s="60" t="s">
        <v>216</v>
      </c>
      <c r="T793" s="61" t="s">
        <v>216</v>
      </c>
      <c r="U793" s="61" t="s">
        <v>216</v>
      </c>
      <c r="V793" s="61" t="s">
        <v>216</v>
      </c>
      <c r="W793" s="61" t="s">
        <v>216</v>
      </c>
      <c r="X793" s="61"/>
      <c r="Y793" s="61"/>
      <c r="Z793" s="61"/>
      <c r="AA793" s="61"/>
      <c r="AB793" s="62" t="s">
        <v>216</v>
      </c>
      <c r="AC793" s="63"/>
      <c r="AD793" s="62" t="s">
        <v>216</v>
      </c>
      <c r="AE793" s="62">
        <v>14</v>
      </c>
      <c r="AF793" s="67" t="s">
        <v>216</v>
      </c>
      <c r="AG793" s="62" t="s">
        <v>216</v>
      </c>
      <c r="AH793" s="62" t="s">
        <v>216</v>
      </c>
      <c r="AI793" s="62" t="s">
        <v>216</v>
      </c>
      <c r="AJ793" s="62" t="s">
        <v>216</v>
      </c>
      <c r="AK793" s="62" t="s">
        <v>216</v>
      </c>
      <c r="AL793" s="62" t="s">
        <v>216</v>
      </c>
      <c r="AM793" s="62" t="s">
        <v>216</v>
      </c>
      <c r="AN793" s="62" t="s">
        <v>216</v>
      </c>
      <c r="AO793" s="63" t="s">
        <v>216</v>
      </c>
    </row>
    <row r="794" spans="1:41">
      <c r="A794" s="48">
        <f t="shared" si="82"/>
        <v>792</v>
      </c>
      <c r="B794" s="49">
        <v>805</v>
      </c>
      <c r="C794" s="50">
        <f t="shared" si="83"/>
        <v>13</v>
      </c>
      <c r="D794" s="49">
        <f>COUNTIF($L$3:$L794,$L794)</f>
        <v>16</v>
      </c>
      <c r="E794" s="51">
        <v>20</v>
      </c>
      <c r="F794" s="50">
        <f t="shared" si="84"/>
        <v>4</v>
      </c>
      <c r="G794" s="52" t="s">
        <v>403</v>
      </c>
      <c r="H794" s="53" t="s">
        <v>1366</v>
      </c>
      <c r="I794" s="53" t="s">
        <v>1270</v>
      </c>
      <c r="J794" s="53" t="s">
        <v>1122</v>
      </c>
      <c r="K794" s="54">
        <v>2006</v>
      </c>
      <c r="L794" s="64" t="s">
        <v>219</v>
      </c>
      <c r="M794" s="55" t="s">
        <v>55</v>
      </c>
      <c r="N794" s="56">
        <v>1</v>
      </c>
      <c r="O794" s="57"/>
      <c r="P794" s="57" t="str">
        <f>IFERROR( VLOOKUP($G794,Liga16_1!$B:$Q,16,0), "")</f>
        <v/>
      </c>
      <c r="Q794" s="58">
        <f t="shared" ca="1" si="85"/>
        <v>113</v>
      </c>
      <c r="R794" s="59">
        <v>100</v>
      </c>
      <c r="S794" s="60" t="s">
        <v>216</v>
      </c>
      <c r="T794" s="61" t="s">
        <v>216</v>
      </c>
      <c r="U794" s="61" t="s">
        <v>216</v>
      </c>
      <c r="V794" s="61" t="s">
        <v>216</v>
      </c>
      <c r="W794" s="61" t="s">
        <v>216</v>
      </c>
      <c r="X794" s="61"/>
      <c r="Y794" s="61"/>
      <c r="Z794" s="61"/>
      <c r="AA794" s="61"/>
      <c r="AB794" s="62">
        <v>13</v>
      </c>
      <c r="AC794" s="63"/>
      <c r="AD794" s="62" t="str">
        <f ca="1" xml:space="preserve"> IF(AND(
IFERROR( COUNTIF(  INDIRECT(CONCATENATE("[CampeonatosGallegos_2017.xlsx]",AD$2,"M","!$S:$S")),  $G794), 0)=0,
IFERROR( COUNTIF(  INDIRECT(CONCATENATE("[CampeonatosGallegos_2017.xlsx]",AD$2,"M","!$V:$V")),  $G794), 0)=0,
IFERROR( COUNTIF(  INDIRECT(CONCATENATE("[CampeonatosGallegos_2017.xlsx]",AD$2,"F","!$S:$S")),  $G794), 0)=0,
IFERROR( COUNTIF(  INDIRECT(CONCATENATE("[CampeonatosGallegos_2017.xlsx]",AD$2,"F","!$V:$V")),  $G794), 0)=0
), "",
IFERROR( HLOOKUP(CONCATENATE(AD$2,"F"),#REF!,ROW($G794)-1,0),0) +
IFERROR( HLOOKUP(CONCATENATE(AD$2,"F_FF"),#REF!,ROW($G794)-1,0),0) +
IFERROR( HLOOKUP(CONCATENATE(AD$2,"M"),#REF!,ROW($G794)-1,0),0) +
IFERROR( HLOOKUP(CONCATENATE(AD$2,"M_FF"),#REF!,ROW($G794)-1,0),0)
+25)</f>
        <v/>
      </c>
      <c r="AE794" s="62" t="str">
        <f ca="1" xml:space="preserve"> IF(AND(
IFERROR( COUNTIF(  INDIRECT(CONCATENATE("[CampeonatosGallegos_2017.xlsx]",AE$2,"M","!$S:$S")),  $G794), 0)=0,
IFERROR( COUNTIF(  INDIRECT(CONCATENATE("[CampeonatosGallegos_2017.xlsx]",AE$2,"M","!$V:$V")),  $G794), 0)=0,
IFERROR( COUNTIF(  INDIRECT(CONCATENATE("[CampeonatosGallegos_2017.xlsx]",AE$2,"F","!$S:$S")),  $G794), 0)=0,
IFERROR( COUNTIF(  INDIRECT(CONCATENATE("[CampeonatosGallegos_2017.xlsx]",AE$2,"F","!$V:$V")),  $G794), 0)=0
), "",
IFERROR( HLOOKUP(CONCATENATE(AE$2,"F"),#REF!,ROW($G794)-1,0),0) +
IFERROR( HLOOKUP(CONCATENATE(AE$2,"F_FF"),#REF!,ROW($G794)-1,0),0) +
IFERROR( HLOOKUP(CONCATENATE(AE$2,"M"),#REF!,ROW($G794)-1,0),0) +
IFERROR( HLOOKUP(CONCATENATE(AE$2,"M_FF"),#REF!,ROW($G794)-1,0),0)
+25)</f>
        <v/>
      </c>
      <c r="AF794" s="67" t="str">
        <f ca="1" xml:space="preserve"> IF(AND(
IFERROR( COUNTIF(  INDIRECT(CONCATENATE("[CampeonatosGallegos_2017.xlsx]",AF$2,"M","!$S:$S")),  $G794), 0)=0,
IFERROR( COUNTIF(  INDIRECT(CONCATENATE("[CampeonatosGallegos_2017.xlsx]",AF$2,"M","!$V:$V")),  $G794), 0)=0,
IFERROR( COUNTIF(  INDIRECT(CONCATENATE("[CampeonatosGallegos_2017.xlsx]",AF$2,"F","!$S:$S")),  $G794), 0)=0,
IFERROR( COUNTIF(  INDIRECT(CONCATENATE("[CampeonatosGallegos_2017.xlsx]",AF$2,"F","!$V:$V")),  $G794), 0)=0
), "",
IFERROR( HLOOKUP(CONCATENATE(AF$2,"F"),#REF!,ROW($G794)-1,0),0) +
IFERROR( HLOOKUP(CONCATENATE(AF$2,"F_FF"),#REF!,ROW($G794)-1,0),0) +
IFERROR( HLOOKUP(CONCATENATE(AF$2,"M"),#REF!,ROW($G794)-1,0),0) +
IFERROR( HLOOKUP(CONCATENATE(AF$2,"M_FF"),#REF!,ROW($G794)-1,0),0)
+25)</f>
        <v/>
      </c>
      <c r="AG794" s="62" t="str">
        <f ca="1" xml:space="preserve"> IF(AND(
IFERROR( COUNTIF(  INDIRECT(CONCATENATE("[CampeonatosGallegos_2017.xlsx]",AG$2,"M","!$S:$S")),  $G794), 0)=0,
IFERROR( COUNTIF(  INDIRECT(CONCATENATE("[CampeonatosGallegos_2017.xlsx]",AG$2,"M","!$V:$V")),  $G794), 0)=0,
IFERROR( COUNTIF(  INDIRECT(CONCATENATE("[CampeonatosGallegos_2017.xlsx]",AG$2,"F","!$S:$S")),  $G794), 0)=0,
IFERROR( COUNTIF(  INDIRECT(CONCATENATE("[CampeonatosGallegos_2017.xlsx]",AG$2,"F","!$V:$V")),  $G794), 0)=0
), "",
IFERROR( HLOOKUP(CONCATENATE(AG$2,"F"),#REF!,ROW($G794)-1,0),0) +
IFERROR( HLOOKUP(CONCATENATE(AG$2,"F_FF"),#REF!,ROW($G794)-1,0),0) +
IFERROR( HLOOKUP(CONCATENATE(AG$2,"M"),#REF!,ROW($G794)-1,0),0) +
IFERROR( HLOOKUP(CONCATENATE(AG$2,"M_FF"),#REF!,ROW($G794)-1,0),0)
+25)</f>
        <v/>
      </c>
      <c r="AH794" s="62" t="str">
        <f ca="1" xml:space="preserve"> IF(AND(
IFERROR( COUNTIF(  INDIRECT(CONCATENATE("[CampeonatosGallegos_2017.xlsx]",AH$2,"M","!$S:$S")),  $G794), 0)=0,
IFERROR( COUNTIF(  INDIRECT(CONCATENATE("[CampeonatosGallegos_2017.xlsx]",AH$2,"M","!$V:$V")),  $G794), 0)=0,
IFERROR( COUNTIF(  INDIRECT(CONCATENATE("[CampeonatosGallegos_2017.xlsx]",AH$2,"F","!$S:$S")),  $G794), 0)=0,
IFERROR( COUNTIF(  INDIRECT(CONCATENATE("[CampeonatosGallegos_2017.xlsx]",AH$2,"F","!$V:$V")),  $G794), 0)=0
), "",
IFERROR( HLOOKUP(CONCATENATE(AH$2,"F"),#REF!,ROW($G794)-1,0),0) +
IFERROR( HLOOKUP(CONCATENATE(AH$2,"F_FF"),#REF!,ROW($G794)-1,0),0) +
IFERROR( HLOOKUP(CONCATENATE(AH$2,"M"),#REF!,ROW($G794)-1,0),0) +
IFERROR( HLOOKUP(CONCATENATE(AH$2,"M_FF"),#REF!,ROW($G794)-1,0),0)
+25)</f>
        <v/>
      </c>
      <c r="AI794" s="62" t="str">
        <f ca="1" xml:space="preserve"> IF(AND(
IFERROR( COUNTIF(  INDIRECT(CONCATENATE("[CampeonatosGallegos_2017.xlsx]",AI$2,"M","!$S:$S")),  $G794), 0)=0,
IFERROR( COUNTIF(  INDIRECT(CONCATENATE("[CampeonatosGallegos_2017.xlsx]",AI$2,"M","!$V:$V")),  $G794), 0)=0,
IFERROR( COUNTIF(  INDIRECT(CONCATENATE("[CampeonatosGallegos_2017.xlsx]",AI$2,"F","!$S:$S")),  $G794), 0)=0,
IFERROR( COUNTIF(  INDIRECT(CONCATENATE("[CampeonatosGallegos_2017.xlsx]",AI$2,"F","!$V:$V")),  $G794), 0)=0
), "",
IFERROR( HLOOKUP(CONCATENATE(AI$2,"F"),#REF!,ROW($G794)-1,0),0) +
IFERROR( HLOOKUP(CONCATENATE(AI$2,"F_FF"),#REF!,ROW($G794)-1,0),0) +
IFERROR( HLOOKUP(CONCATENATE(AI$2,"M"),#REF!,ROW($G794)-1,0),0) +
IFERROR( HLOOKUP(CONCATENATE(AI$2,"M_FF"),#REF!,ROW($G794)-1,0),0)
+25)</f>
        <v/>
      </c>
      <c r="AJ794" s="62" t="str">
        <f ca="1" xml:space="preserve"> IF(AND(
IFERROR( COUNTIF(  INDIRECT(CONCATENATE("[CampeonatosGallegos_2017.xlsx]",AJ$2,"M","!$S:$S")),  $G794), 0)=0,
IFERROR( COUNTIF(  INDIRECT(CONCATENATE("[CampeonatosGallegos_2017.xlsx]",AJ$2,"M","!$V:$V")),  $G794), 0)=0,
IFERROR( COUNTIF(  INDIRECT(CONCATENATE("[CampeonatosGallegos_2017.xlsx]",AJ$2,"F","!$S:$S")),  $G794), 0)=0,
IFERROR( COUNTIF(  INDIRECT(CONCATENATE("[CampeonatosGallegos_2017.xlsx]",AJ$2,"F","!$V:$V")),  $G794), 0)=0
), "",
IFERROR( HLOOKUP(CONCATENATE(AJ$2,"F"),#REF!,ROW($G794)-1,0),0) +
IFERROR( HLOOKUP(CONCATENATE(AJ$2,"F_FF"),#REF!,ROW($G794)-1,0),0) +
IFERROR( HLOOKUP(CONCATENATE(AJ$2,"M"),#REF!,ROW($G794)-1,0),0) +
IFERROR( HLOOKUP(CONCATENATE(AJ$2,"M_FF"),#REF!,ROW($G794)-1,0),0)
+25)</f>
        <v/>
      </c>
      <c r="AK794" s="62" t="str">
        <f ca="1" xml:space="preserve"> IF(AND(
IFERROR( COUNTIF(  INDIRECT(CONCATENATE("[CampeonatosGallegos_2017.xlsx]",AK$2,"M","!$S:$S")),  $G794), 0)=0,
IFERROR( COUNTIF(  INDIRECT(CONCATENATE("[CampeonatosGallegos_2017.xlsx]",AK$2,"M","!$V:$V")),  $G794), 0)=0,
IFERROR( COUNTIF(  INDIRECT(CONCATENATE("[CampeonatosGallegos_2017.xlsx]",AK$2,"F","!$S:$S")),  $G794), 0)=0,
IFERROR( COUNTIF(  INDIRECT(CONCATENATE("[CampeonatosGallegos_2017.xlsx]",AK$2,"F","!$V:$V")),  $G794), 0)=0
), "",
IFERROR( HLOOKUP(CONCATENATE(AK$2,"F"),#REF!,ROW($G794)-1,0),0) +
IFERROR( HLOOKUP(CONCATENATE(AK$2,"F_FF"),#REF!,ROW($G794)-1,0),0) +
IFERROR( HLOOKUP(CONCATENATE(AK$2,"M"),#REF!,ROW($G794)-1,0),0) +
IFERROR( HLOOKUP(CONCATENATE(AK$2,"M_FF"),#REF!,ROW($G794)-1,0),0)
+25)</f>
        <v/>
      </c>
      <c r="AL794" s="62" t="str">
        <f ca="1" xml:space="preserve"> IF(AND(
IFERROR( COUNTIF(  INDIRECT(CONCATENATE("[CampeonatosGallegos_2017.xlsx]",AL$2,"M","!$S:$S")),  $G794), 0)=0,
IFERROR( COUNTIF(  INDIRECT(CONCATENATE("[CampeonatosGallegos_2017.xlsx]",AL$2,"M","!$V:$V")),  $G794), 0)=0,
IFERROR( COUNTIF(  INDIRECT(CONCATENATE("[CampeonatosGallegos_2017.xlsx]",AL$2,"F","!$S:$S")),  $G794), 0)=0,
IFERROR( COUNTIF(  INDIRECT(CONCATENATE("[CampeonatosGallegos_2017.xlsx]",AL$2,"F","!$V:$V")),  $G794), 0)=0
), "",
IFERROR( HLOOKUP(CONCATENATE(AL$2,"F"),#REF!,ROW($G794)-1,0),0) +
IFERROR( HLOOKUP(CONCATENATE(AL$2,"F_FF"),#REF!,ROW($G794)-1,0),0) +
IFERROR( HLOOKUP(CONCATENATE(AL$2,"M"),#REF!,ROW($G794)-1,0),0) +
IFERROR( HLOOKUP(CONCATENATE(AL$2,"M_FF"),#REF!,ROW($G794)-1,0),0)
+25)</f>
        <v/>
      </c>
      <c r="AM794" s="62" t="str">
        <f ca="1" xml:space="preserve"> IF(AND(
IFERROR( COUNTIF(  INDIRECT(CONCATENATE("[CampeonatosGallegos_2017.xlsx]",AM$2,"M","!$S:$S")),  $G794), 0)=0,
IFERROR( COUNTIF(  INDIRECT(CONCATENATE("[CampeonatosGallegos_2017.xlsx]",AM$2,"M","!$V:$V")),  $G794), 0)=0,
IFERROR( COUNTIF(  INDIRECT(CONCATENATE("[CampeonatosGallegos_2017.xlsx]",AM$2,"F","!$S:$S")),  $G794), 0)=0,
IFERROR( COUNTIF(  INDIRECT(CONCATENATE("[CampeonatosGallegos_2017.xlsx]",AM$2,"F","!$V:$V")),  $G794), 0)=0
), "",
IFERROR( HLOOKUP(CONCATENATE(AM$2,"F"),#REF!,ROW($G794)-1,0),0) +
IFERROR( HLOOKUP(CONCATENATE(AM$2,"F_FF"),#REF!,ROW($G794)-1,0),0) +
IFERROR( HLOOKUP(CONCATENATE(AM$2,"M"),#REF!,ROW($G794)-1,0),0) +
IFERROR( HLOOKUP(CONCATENATE(AM$2,"M_FF"),#REF!,ROW($G794)-1,0),0)
+25)</f>
        <v/>
      </c>
      <c r="AN794" s="62" t="str">
        <f ca="1" xml:space="preserve"> IF(AND(
IFERROR( COUNTIF(  INDIRECT(CONCATENATE("[CampeonatosGallegos_2017.xlsx]",AN$2,"M","!$S:$S")),  $G794), 0)=0,
IFERROR( COUNTIF(  INDIRECT(CONCATENATE("[CampeonatosGallegos_2017.xlsx]",AN$2,"M","!$V:$V")),  $G794), 0)=0,
IFERROR( COUNTIF(  INDIRECT(CONCATENATE("[CampeonatosGallegos_2017.xlsx]",AN$2,"F","!$S:$S")),  $G794), 0)=0,
IFERROR( COUNTIF(  INDIRECT(CONCATENATE("[CampeonatosGallegos_2017.xlsx]",AN$2,"F","!$V:$V")),  $G794), 0)=0
), "",
IFERROR( HLOOKUP(CONCATENATE(AN$2,"F"),#REF!,ROW($G794)-1,0),0) +
IFERROR( HLOOKUP(CONCATENATE(AN$2,"F_FF"),#REF!,ROW($G794)-1,0),0) +
IFERROR( HLOOKUP(CONCATENATE(AN$2,"M"),#REF!,ROW($G794)-1,0),0) +
IFERROR( HLOOKUP(CONCATENATE(AN$2,"M_FF"),#REF!,ROW($G794)-1,0),0)
+25)</f>
        <v/>
      </c>
      <c r="AO794" s="63" t="str">
        <f ca="1" xml:space="preserve"> IF(AND(
IFERROR( COUNTIF(  INDIRECT(CONCATENATE("[CampeonatosGallegos_2017.xlsx]",AO$2,"M","!$S:$S")),  $G794), 0)=0,
IFERROR( COUNTIF(  INDIRECT(CONCATENATE("[CampeonatosGallegos_2017.xlsx]",AO$2,"M","!$V:$V")),  $G794), 0)=0,
IFERROR( COUNTIF(  INDIRECT(CONCATENATE("[CampeonatosGallegos_2017.xlsx]",AO$2,"F","!$S:$S")),  $G794), 0)=0,
IFERROR( COUNTIF(  INDIRECT(CONCATENATE("[CampeonatosGallegos_2017.xlsx]",AO$2,"F","!$V:$V")),  $G794), 0)=0
), "",
IFERROR( HLOOKUP(CONCATENATE(AO$2,"F"),#REF!,ROW($G794)-1,0),0) +
IFERROR( HLOOKUP(CONCATENATE(AO$2,"F_FF"),#REF!,ROW($G794)-1,0),0) +
IFERROR( HLOOKUP(CONCATENATE(AO$2,"M"),#REF!,ROW($G794)-1,0),0) +
IFERROR( HLOOKUP(CONCATENATE(AO$2,"M_FF"),#REF!,ROW($G794)-1,0),0)
+25)</f>
        <v/>
      </c>
    </row>
    <row r="795" spans="1:41">
      <c r="A795" s="48">
        <f t="shared" si="82"/>
        <v>793</v>
      </c>
      <c r="B795" s="49">
        <v>784</v>
      </c>
      <c r="C795" s="50">
        <f t="shared" si="83"/>
        <v>-9</v>
      </c>
      <c r="D795" s="49">
        <f>COUNTIF($L$3:$L795,$L795)</f>
        <v>45</v>
      </c>
      <c r="E795" s="51">
        <v>43</v>
      </c>
      <c r="F795" s="50">
        <f t="shared" si="84"/>
        <v>-2</v>
      </c>
      <c r="G795" s="52">
        <v>27463</v>
      </c>
      <c r="H795" s="53" t="s">
        <v>1367</v>
      </c>
      <c r="I795" s="53" t="s">
        <v>1206</v>
      </c>
      <c r="J795" s="53" t="s">
        <v>1107</v>
      </c>
      <c r="K795" s="54">
        <v>2006</v>
      </c>
      <c r="L795" s="64" t="s">
        <v>220</v>
      </c>
      <c r="M795" s="55" t="s">
        <v>52</v>
      </c>
      <c r="N795" s="56">
        <v>1</v>
      </c>
      <c r="O795" s="57">
        <v>144</v>
      </c>
      <c r="P795" s="57" t="str">
        <f>IFERROR( VLOOKUP($G795,Liga16_1!$B:$Q,16,0), "")</f>
        <v/>
      </c>
      <c r="Q795" s="58">
        <f t="shared" si="85"/>
        <v>111</v>
      </c>
      <c r="R795" s="59">
        <f t="shared" ref="R795:R801" si="86">AVERAGE(O795:P795)</f>
        <v>144</v>
      </c>
      <c r="S795" s="60" t="s">
        <v>216</v>
      </c>
      <c r="T795" s="61" t="s">
        <v>216</v>
      </c>
      <c r="U795" s="61" t="s">
        <v>216</v>
      </c>
      <c r="V795" s="61" t="s">
        <v>216</v>
      </c>
      <c r="W795" s="61" t="s">
        <v>216</v>
      </c>
      <c r="X795" s="61"/>
      <c r="Y795" s="61"/>
      <c r="Z795" s="61"/>
      <c r="AA795" s="61">
        <v>-6</v>
      </c>
      <c r="AB795" s="62">
        <v>-33</v>
      </c>
      <c r="AC795" s="63"/>
      <c r="AD795" s="62" t="s">
        <v>216</v>
      </c>
      <c r="AE795" s="62" t="s">
        <v>216</v>
      </c>
      <c r="AF795" s="67" t="s">
        <v>216</v>
      </c>
      <c r="AG795" s="62" t="s">
        <v>216</v>
      </c>
      <c r="AH795" s="62" t="s">
        <v>216</v>
      </c>
      <c r="AI795" s="62" t="s">
        <v>216</v>
      </c>
      <c r="AJ795" s="62" t="s">
        <v>216</v>
      </c>
      <c r="AK795" s="62" t="s">
        <v>216</v>
      </c>
      <c r="AL795" s="62" t="s">
        <v>216</v>
      </c>
      <c r="AM795" s="62" t="s">
        <v>216</v>
      </c>
      <c r="AN795" s="62" t="s">
        <v>216</v>
      </c>
      <c r="AO795" s="63" t="s">
        <v>216</v>
      </c>
    </row>
    <row r="796" spans="1:41">
      <c r="A796" s="48">
        <f t="shared" si="82"/>
        <v>794</v>
      </c>
      <c r="B796" s="49">
        <v>794</v>
      </c>
      <c r="C796" s="50" t="str">
        <f t="shared" si="83"/>
        <v>=</v>
      </c>
      <c r="D796" s="49">
        <f>COUNTIF($L$3:$L796,$L796)</f>
        <v>8</v>
      </c>
      <c r="E796" s="51">
        <v>8</v>
      </c>
      <c r="F796" s="50" t="str">
        <f t="shared" si="84"/>
        <v>=</v>
      </c>
      <c r="G796" s="52" t="s">
        <v>271</v>
      </c>
      <c r="H796" s="53" t="s">
        <v>1368</v>
      </c>
      <c r="I796" s="53" t="s">
        <v>1160</v>
      </c>
      <c r="J796" s="53" t="s">
        <v>1122</v>
      </c>
      <c r="K796" s="54">
        <v>2008</v>
      </c>
      <c r="L796" s="64" t="s">
        <v>217</v>
      </c>
      <c r="M796" s="55" t="s">
        <v>55</v>
      </c>
      <c r="N796" s="56">
        <v>1</v>
      </c>
      <c r="O796" s="57">
        <v>111</v>
      </c>
      <c r="P796" s="57" t="str">
        <f>IFERROR( VLOOKUP($G796,Liga16_1!$B:$Q,16,0), "")</f>
        <v/>
      </c>
      <c r="Q796" s="58">
        <f t="shared" si="85"/>
        <v>111</v>
      </c>
      <c r="R796" s="59">
        <f t="shared" si="86"/>
        <v>111</v>
      </c>
      <c r="S796" s="60" t="s">
        <v>216</v>
      </c>
      <c r="T796" s="61" t="s">
        <v>216</v>
      </c>
      <c r="U796" s="61" t="s">
        <v>216</v>
      </c>
      <c r="V796" s="61" t="s">
        <v>216</v>
      </c>
      <c r="W796" s="61" t="s">
        <v>216</v>
      </c>
      <c r="X796" s="61" t="s">
        <v>216</v>
      </c>
      <c r="Y796" s="61">
        <v>11</v>
      </c>
      <c r="Z796" s="61" t="s">
        <v>216</v>
      </c>
      <c r="AA796" s="61" t="s">
        <v>216</v>
      </c>
      <c r="AB796" s="62" t="s">
        <v>216</v>
      </c>
      <c r="AC796" s="63"/>
      <c r="AD796" s="62" t="s">
        <v>216</v>
      </c>
      <c r="AE796" s="62" t="s">
        <v>216</v>
      </c>
      <c r="AF796" s="67" t="s">
        <v>216</v>
      </c>
      <c r="AG796" s="62" t="s">
        <v>216</v>
      </c>
      <c r="AH796" s="62" t="s">
        <v>216</v>
      </c>
      <c r="AI796" s="62" t="s">
        <v>216</v>
      </c>
      <c r="AJ796" s="62" t="s">
        <v>216</v>
      </c>
      <c r="AK796" s="62" t="s">
        <v>216</v>
      </c>
      <c r="AL796" s="62" t="s">
        <v>216</v>
      </c>
      <c r="AM796" s="62" t="s">
        <v>216</v>
      </c>
      <c r="AN796" s="62" t="s">
        <v>216</v>
      </c>
      <c r="AO796" s="63" t="s">
        <v>216</v>
      </c>
    </row>
    <row r="797" spans="1:41">
      <c r="A797" s="48">
        <f t="shared" si="82"/>
        <v>795</v>
      </c>
      <c r="B797" s="49">
        <v>795</v>
      </c>
      <c r="C797" s="50" t="str">
        <f t="shared" si="83"/>
        <v>=</v>
      </c>
      <c r="D797" s="49">
        <f>COUNTIF($L$3:$L797,$L797)</f>
        <v>19</v>
      </c>
      <c r="E797" s="51">
        <v>19</v>
      </c>
      <c r="F797" s="50" t="str">
        <f t="shared" si="84"/>
        <v>=</v>
      </c>
      <c r="G797" s="52">
        <v>23998</v>
      </c>
      <c r="H797" s="53" t="s">
        <v>1369</v>
      </c>
      <c r="I797" s="53" t="s">
        <v>1113</v>
      </c>
      <c r="J797" s="53" t="s">
        <v>1107</v>
      </c>
      <c r="K797" s="54">
        <v>2003</v>
      </c>
      <c r="L797" s="64" t="s">
        <v>223</v>
      </c>
      <c r="M797" s="55" t="s">
        <v>55</v>
      </c>
      <c r="N797" s="56">
        <v>1</v>
      </c>
      <c r="O797" s="57">
        <v>109</v>
      </c>
      <c r="P797" s="57" t="str">
        <f>IFERROR( VLOOKUP($G797,Liga16_1!$B:$Q,16,0), "")</f>
        <v/>
      </c>
      <c r="Q797" s="58">
        <f t="shared" si="85"/>
        <v>109</v>
      </c>
      <c r="R797" s="59">
        <f t="shared" si="86"/>
        <v>109</v>
      </c>
      <c r="S797" s="60" t="s">
        <v>216</v>
      </c>
      <c r="T797" s="61">
        <v>-16</v>
      </c>
      <c r="U797" s="61" t="s">
        <v>216</v>
      </c>
      <c r="V797" s="61" t="s">
        <v>216</v>
      </c>
      <c r="W797" s="61" t="s">
        <v>216</v>
      </c>
      <c r="X797" s="61" t="s">
        <v>216</v>
      </c>
      <c r="Y797" s="61" t="s">
        <v>216</v>
      </c>
      <c r="Z797" s="61" t="s">
        <v>216</v>
      </c>
      <c r="AA797" s="61" t="s">
        <v>216</v>
      </c>
      <c r="AB797" s="62" t="s">
        <v>216</v>
      </c>
      <c r="AC797" s="63"/>
      <c r="AD797" s="62" t="s">
        <v>216</v>
      </c>
      <c r="AE797" s="62" t="s">
        <v>216</v>
      </c>
      <c r="AF797" s="67" t="s">
        <v>216</v>
      </c>
      <c r="AG797" s="62" t="s">
        <v>216</v>
      </c>
      <c r="AH797" s="62" t="s">
        <v>216</v>
      </c>
      <c r="AI797" s="62" t="s">
        <v>216</v>
      </c>
      <c r="AJ797" s="62" t="s">
        <v>216</v>
      </c>
      <c r="AK797" s="62" t="s">
        <v>216</v>
      </c>
      <c r="AL797" s="62" t="s">
        <v>216</v>
      </c>
      <c r="AM797" s="62" t="s">
        <v>216</v>
      </c>
      <c r="AN797" s="62" t="s">
        <v>216</v>
      </c>
      <c r="AO797" s="63" t="s">
        <v>216</v>
      </c>
    </row>
    <row r="798" spans="1:41">
      <c r="A798" s="48">
        <f t="shared" si="82"/>
        <v>796</v>
      </c>
      <c r="B798" s="49">
        <v>796</v>
      </c>
      <c r="C798" s="50" t="str">
        <f t="shared" si="83"/>
        <v>=</v>
      </c>
      <c r="D798" s="49">
        <f>COUNTIF($L$3:$L798,$L798)</f>
        <v>9</v>
      </c>
      <c r="E798" s="51">
        <v>9</v>
      </c>
      <c r="F798" s="50" t="str">
        <f t="shared" si="84"/>
        <v>=</v>
      </c>
      <c r="G798" s="52" t="s">
        <v>283</v>
      </c>
      <c r="H798" s="53" t="s">
        <v>1370</v>
      </c>
      <c r="I798" s="53" t="s">
        <v>1121</v>
      </c>
      <c r="J798" s="53" t="s">
        <v>1122</v>
      </c>
      <c r="K798" s="54">
        <v>2008</v>
      </c>
      <c r="L798" s="64" t="s">
        <v>217</v>
      </c>
      <c r="M798" s="55" t="s">
        <v>55</v>
      </c>
      <c r="N798" s="56">
        <v>1</v>
      </c>
      <c r="O798" s="57">
        <v>108</v>
      </c>
      <c r="P798" s="57" t="str">
        <f>IFERROR( VLOOKUP($G798,Liga16_1!$B:$Q,16,0), "")</f>
        <v/>
      </c>
      <c r="Q798" s="58">
        <f t="shared" si="85"/>
        <v>108</v>
      </c>
      <c r="R798" s="59">
        <f t="shared" si="86"/>
        <v>108</v>
      </c>
      <c r="S798" s="60" t="s">
        <v>216</v>
      </c>
      <c r="T798" s="61" t="s">
        <v>216</v>
      </c>
      <c r="U798" s="61" t="s">
        <v>216</v>
      </c>
      <c r="V798" s="61" t="s">
        <v>216</v>
      </c>
      <c r="W798" s="61" t="s">
        <v>216</v>
      </c>
      <c r="X798" s="61" t="s">
        <v>216</v>
      </c>
      <c r="Y798" s="61">
        <v>8</v>
      </c>
      <c r="Z798" s="61" t="s">
        <v>216</v>
      </c>
      <c r="AA798" s="61" t="s">
        <v>216</v>
      </c>
      <c r="AB798" s="62" t="s">
        <v>216</v>
      </c>
      <c r="AC798" s="63"/>
      <c r="AD798" s="62" t="s">
        <v>216</v>
      </c>
      <c r="AE798" s="62" t="s">
        <v>216</v>
      </c>
      <c r="AF798" s="67" t="s">
        <v>216</v>
      </c>
      <c r="AG798" s="62" t="s">
        <v>216</v>
      </c>
      <c r="AH798" s="62" t="s">
        <v>216</v>
      </c>
      <c r="AI798" s="62" t="s">
        <v>216</v>
      </c>
      <c r="AJ798" s="62" t="s">
        <v>216</v>
      </c>
      <c r="AK798" s="62" t="s">
        <v>216</v>
      </c>
      <c r="AL798" s="62" t="s">
        <v>216</v>
      </c>
      <c r="AM798" s="62" t="s">
        <v>216</v>
      </c>
      <c r="AN798" s="62" t="s">
        <v>216</v>
      </c>
      <c r="AO798" s="63" t="s">
        <v>216</v>
      </c>
    </row>
    <row r="799" spans="1:41">
      <c r="A799" s="48">
        <f t="shared" si="82"/>
        <v>797</v>
      </c>
      <c r="B799" s="49">
        <v>797</v>
      </c>
      <c r="C799" s="50" t="str">
        <f t="shared" si="83"/>
        <v>=</v>
      </c>
      <c r="D799" s="49">
        <f>COUNTIF($L$3:$L799,$L799)</f>
        <v>10</v>
      </c>
      <c r="E799" s="51">
        <v>10</v>
      </c>
      <c r="F799" s="50" t="str">
        <f t="shared" si="84"/>
        <v>=</v>
      </c>
      <c r="G799" s="52" t="s">
        <v>281</v>
      </c>
      <c r="H799" s="53" t="s">
        <v>1371</v>
      </c>
      <c r="I799" s="53" t="s">
        <v>1121</v>
      </c>
      <c r="J799" s="53" t="s">
        <v>1122</v>
      </c>
      <c r="K799" s="54">
        <v>2008</v>
      </c>
      <c r="L799" s="64" t="s">
        <v>217</v>
      </c>
      <c r="M799" s="55" t="s">
        <v>55</v>
      </c>
      <c r="N799" s="56">
        <v>1</v>
      </c>
      <c r="O799" s="57">
        <v>106</v>
      </c>
      <c r="P799" s="57" t="str">
        <f>IFERROR( VLOOKUP($G799,Liga16_1!$B:$Q,16,0), "")</f>
        <v/>
      </c>
      <c r="Q799" s="58">
        <f t="shared" si="85"/>
        <v>106</v>
      </c>
      <c r="R799" s="59">
        <f t="shared" si="86"/>
        <v>106</v>
      </c>
      <c r="S799" s="60" t="s">
        <v>216</v>
      </c>
      <c r="T799" s="61" t="s">
        <v>216</v>
      </c>
      <c r="U799" s="61" t="s">
        <v>216</v>
      </c>
      <c r="V799" s="61" t="s">
        <v>216</v>
      </c>
      <c r="W799" s="61" t="s">
        <v>216</v>
      </c>
      <c r="X799" s="61" t="s">
        <v>216</v>
      </c>
      <c r="Y799" s="61">
        <v>6</v>
      </c>
      <c r="Z799" s="61" t="s">
        <v>216</v>
      </c>
      <c r="AA799" s="61" t="s">
        <v>216</v>
      </c>
      <c r="AB799" s="62" t="s">
        <v>216</v>
      </c>
      <c r="AC799" s="63"/>
      <c r="AD799" s="62" t="s">
        <v>216</v>
      </c>
      <c r="AE799" s="62" t="s">
        <v>216</v>
      </c>
      <c r="AF799" s="67" t="s">
        <v>216</v>
      </c>
      <c r="AG799" s="62" t="s">
        <v>216</v>
      </c>
      <c r="AH799" s="62" t="s">
        <v>216</v>
      </c>
      <c r="AI799" s="62" t="s">
        <v>216</v>
      </c>
      <c r="AJ799" s="62" t="s">
        <v>216</v>
      </c>
      <c r="AK799" s="62" t="s">
        <v>216</v>
      </c>
      <c r="AL799" s="62" t="s">
        <v>216</v>
      </c>
      <c r="AM799" s="62" t="s">
        <v>216</v>
      </c>
      <c r="AN799" s="62" t="s">
        <v>216</v>
      </c>
      <c r="AO799" s="63" t="s">
        <v>216</v>
      </c>
    </row>
    <row r="800" spans="1:41">
      <c r="A800" s="48">
        <f t="shared" si="82"/>
        <v>798</v>
      </c>
      <c r="B800" s="49">
        <v>798</v>
      </c>
      <c r="C800" s="50" t="str">
        <f t="shared" si="83"/>
        <v>=</v>
      </c>
      <c r="D800" s="49">
        <f>COUNTIF($L$3:$L800,$L800)</f>
        <v>17</v>
      </c>
      <c r="E800" s="51">
        <v>16</v>
      </c>
      <c r="F800" s="50">
        <f t="shared" si="84"/>
        <v>-1</v>
      </c>
      <c r="G800" s="52">
        <v>22668</v>
      </c>
      <c r="H800" s="53" t="s">
        <v>1003</v>
      </c>
      <c r="I800" s="53" t="s">
        <v>1168</v>
      </c>
      <c r="J800" s="53" t="s">
        <v>1107</v>
      </c>
      <c r="K800" s="54">
        <v>2006</v>
      </c>
      <c r="L800" s="64" t="s">
        <v>219</v>
      </c>
      <c r="M800" s="55" t="s">
        <v>55</v>
      </c>
      <c r="N800" s="56">
        <v>1</v>
      </c>
      <c r="O800" s="57">
        <v>81.5</v>
      </c>
      <c r="P800" s="57" t="str">
        <f>IFERROR( VLOOKUP($G800,Liga16_1!$B:$Q,16,0), "")</f>
        <v/>
      </c>
      <c r="Q800" s="58">
        <f t="shared" si="85"/>
        <v>102.5</v>
      </c>
      <c r="R800" s="59">
        <f t="shared" si="86"/>
        <v>81.5</v>
      </c>
      <c r="S800" s="60" t="s">
        <v>216</v>
      </c>
      <c r="T800" s="61" t="s">
        <v>216</v>
      </c>
      <c r="U800" s="61" t="s">
        <v>216</v>
      </c>
      <c r="V800" s="61" t="s">
        <v>216</v>
      </c>
      <c r="W800" s="61" t="s">
        <v>216</v>
      </c>
      <c r="X800" s="61" t="s">
        <v>216</v>
      </c>
      <c r="Y800" s="61" t="s">
        <v>216</v>
      </c>
      <c r="Z800" s="61" t="s">
        <v>216</v>
      </c>
      <c r="AA800" s="61" t="s">
        <v>216</v>
      </c>
      <c r="AB800" s="62" t="s">
        <v>216</v>
      </c>
      <c r="AC800" s="63"/>
      <c r="AD800" s="62" t="s">
        <v>216</v>
      </c>
      <c r="AE800" s="62">
        <v>21</v>
      </c>
      <c r="AF800" s="67" t="s">
        <v>216</v>
      </c>
      <c r="AG800" s="62" t="s">
        <v>216</v>
      </c>
      <c r="AH800" s="62" t="s">
        <v>216</v>
      </c>
      <c r="AI800" s="62" t="s">
        <v>216</v>
      </c>
      <c r="AJ800" s="62" t="s">
        <v>216</v>
      </c>
      <c r="AK800" s="62" t="s">
        <v>216</v>
      </c>
      <c r="AL800" s="62" t="s">
        <v>216</v>
      </c>
      <c r="AM800" s="62" t="s">
        <v>216</v>
      </c>
      <c r="AN800" s="62" t="s">
        <v>216</v>
      </c>
      <c r="AO800" s="63" t="s">
        <v>216</v>
      </c>
    </row>
    <row r="801" spans="1:41">
      <c r="A801" s="48">
        <f t="shared" si="82"/>
        <v>799</v>
      </c>
      <c r="B801" s="49">
        <v>799</v>
      </c>
      <c r="C801" s="50" t="str">
        <f t="shared" si="83"/>
        <v>=</v>
      </c>
      <c r="D801" s="49">
        <f>COUNTIF($L$3:$L801,$L801)</f>
        <v>11</v>
      </c>
      <c r="E801" s="51">
        <v>11</v>
      </c>
      <c r="F801" s="50" t="str">
        <f t="shared" si="84"/>
        <v>=</v>
      </c>
      <c r="G801" s="52" t="s">
        <v>282</v>
      </c>
      <c r="H801" s="53" t="s">
        <v>1372</v>
      </c>
      <c r="I801" s="53" t="s">
        <v>1121</v>
      </c>
      <c r="J801" s="53" t="s">
        <v>1122</v>
      </c>
      <c r="K801" s="54">
        <v>2008</v>
      </c>
      <c r="L801" s="64" t="s">
        <v>217</v>
      </c>
      <c r="M801" s="55" t="s">
        <v>55</v>
      </c>
      <c r="N801" s="56">
        <v>1</v>
      </c>
      <c r="O801" s="57">
        <v>102</v>
      </c>
      <c r="P801" s="57" t="str">
        <f>IFERROR( VLOOKUP($G801,Liga16_1!$B:$Q,16,0), "")</f>
        <v/>
      </c>
      <c r="Q801" s="58">
        <f t="shared" si="85"/>
        <v>102</v>
      </c>
      <c r="R801" s="59">
        <f t="shared" si="86"/>
        <v>102</v>
      </c>
      <c r="S801" s="60" t="s">
        <v>216</v>
      </c>
      <c r="T801" s="61" t="s">
        <v>216</v>
      </c>
      <c r="U801" s="61" t="s">
        <v>216</v>
      </c>
      <c r="V801" s="61" t="s">
        <v>216</v>
      </c>
      <c r="W801" s="61" t="s">
        <v>216</v>
      </c>
      <c r="X801" s="61" t="s">
        <v>216</v>
      </c>
      <c r="Y801" s="61">
        <v>2</v>
      </c>
      <c r="Z801" s="61" t="s">
        <v>216</v>
      </c>
      <c r="AA801" s="61" t="s">
        <v>216</v>
      </c>
      <c r="AB801" s="62" t="s">
        <v>216</v>
      </c>
      <c r="AC801" s="63"/>
      <c r="AD801" s="62" t="s">
        <v>216</v>
      </c>
      <c r="AE801" s="62" t="s">
        <v>216</v>
      </c>
      <c r="AF801" s="67" t="s">
        <v>216</v>
      </c>
      <c r="AG801" s="62" t="s">
        <v>216</v>
      </c>
      <c r="AH801" s="62" t="s">
        <v>216</v>
      </c>
      <c r="AI801" s="62" t="s">
        <v>216</v>
      </c>
      <c r="AJ801" s="62" t="s">
        <v>216</v>
      </c>
      <c r="AK801" s="62" t="s">
        <v>216</v>
      </c>
      <c r="AL801" s="62" t="s">
        <v>216</v>
      </c>
      <c r="AM801" s="62" t="s">
        <v>216</v>
      </c>
      <c r="AN801" s="62" t="s">
        <v>216</v>
      </c>
      <c r="AO801" s="63" t="s">
        <v>216</v>
      </c>
    </row>
    <row r="802" spans="1:41">
      <c r="A802" s="48">
        <f t="shared" si="82"/>
        <v>800</v>
      </c>
      <c r="B802" s="49">
        <v>800</v>
      </c>
      <c r="C802" s="50" t="str">
        <f t="shared" si="83"/>
        <v>=</v>
      </c>
      <c r="D802" s="49">
        <f>COUNTIF($L$3:$L802,$L802)</f>
        <v>12</v>
      </c>
      <c r="E802" s="51">
        <v>12</v>
      </c>
      <c r="F802" s="50" t="str">
        <f t="shared" si="84"/>
        <v>=</v>
      </c>
      <c r="G802" s="52">
        <v>29127</v>
      </c>
      <c r="H802" s="53" t="s">
        <v>1373</v>
      </c>
      <c r="I802" s="53" t="s">
        <v>1119</v>
      </c>
      <c r="J802" s="53" t="s">
        <v>1107</v>
      </c>
      <c r="K802" s="54">
        <v>2008</v>
      </c>
      <c r="L802" s="64" t="s">
        <v>218</v>
      </c>
      <c r="M802" s="55" t="s">
        <v>52</v>
      </c>
      <c r="N802" s="56">
        <v>1</v>
      </c>
      <c r="O802" s="57"/>
      <c r="P802" s="57" t="str">
        <f>IFERROR( VLOOKUP($G802,Liga16_1!$B:$Q,16,0), "")</f>
        <v/>
      </c>
      <c r="Q802" s="58">
        <f t="shared" si="85"/>
        <v>102</v>
      </c>
      <c r="R802" s="59">
        <v>100</v>
      </c>
      <c r="S802" s="60" t="s">
        <v>216</v>
      </c>
      <c r="T802" s="61" t="s">
        <v>216</v>
      </c>
      <c r="U802" s="61" t="s">
        <v>216</v>
      </c>
      <c r="V802" s="61" t="s">
        <v>216</v>
      </c>
      <c r="W802" s="61" t="s">
        <v>216</v>
      </c>
      <c r="X802" s="61"/>
      <c r="Y802" s="61"/>
      <c r="Z802" s="61"/>
      <c r="AA802" s="61"/>
      <c r="AB802" s="62" t="s">
        <v>216</v>
      </c>
      <c r="AC802" s="63"/>
      <c r="AD802" s="62" t="s">
        <v>216</v>
      </c>
      <c r="AE802" s="62">
        <v>2</v>
      </c>
      <c r="AF802" s="67" t="s">
        <v>216</v>
      </c>
      <c r="AG802" s="62" t="s">
        <v>216</v>
      </c>
      <c r="AH802" s="62" t="s">
        <v>216</v>
      </c>
      <c r="AI802" s="62" t="s">
        <v>216</v>
      </c>
      <c r="AJ802" s="62" t="s">
        <v>216</v>
      </c>
      <c r="AK802" s="62" t="s">
        <v>216</v>
      </c>
      <c r="AL802" s="62" t="s">
        <v>216</v>
      </c>
      <c r="AM802" s="62" t="s">
        <v>216</v>
      </c>
      <c r="AN802" s="62" t="s">
        <v>216</v>
      </c>
      <c r="AO802" s="63" t="s">
        <v>216</v>
      </c>
    </row>
    <row r="803" spans="1:41">
      <c r="A803" s="48">
        <f t="shared" si="82"/>
        <v>801</v>
      </c>
      <c r="B803" s="49">
        <v>801</v>
      </c>
      <c r="C803" s="50" t="str">
        <f t="shared" si="83"/>
        <v>=</v>
      </c>
      <c r="D803" s="49">
        <f>COUNTIF($L$3:$L803,$L803)</f>
        <v>18</v>
      </c>
      <c r="E803" s="51">
        <v>17</v>
      </c>
      <c r="F803" s="50">
        <f t="shared" si="84"/>
        <v>-1</v>
      </c>
      <c r="G803" s="52">
        <v>28555</v>
      </c>
      <c r="H803" s="53" t="s">
        <v>1374</v>
      </c>
      <c r="I803" s="53" t="s">
        <v>1109</v>
      </c>
      <c r="J803" s="53" t="s">
        <v>1107</v>
      </c>
      <c r="K803" s="54">
        <v>2007</v>
      </c>
      <c r="L803" s="64" t="s">
        <v>219</v>
      </c>
      <c r="M803" s="55" t="s">
        <v>55</v>
      </c>
      <c r="N803" s="56">
        <v>1</v>
      </c>
      <c r="O803" s="57"/>
      <c r="P803" s="57" t="str">
        <f>IFERROR( VLOOKUP($G803,Liga16_1!$B:$Q,16,0), "")</f>
        <v/>
      </c>
      <c r="Q803" s="58">
        <f t="shared" si="85"/>
        <v>100</v>
      </c>
      <c r="R803" s="59">
        <v>100</v>
      </c>
      <c r="S803" s="60" t="s">
        <v>216</v>
      </c>
      <c r="T803" s="61" t="s">
        <v>216</v>
      </c>
      <c r="U803" s="61" t="s">
        <v>216</v>
      </c>
      <c r="V803" s="61" t="s">
        <v>216</v>
      </c>
      <c r="W803" s="61" t="s">
        <v>216</v>
      </c>
      <c r="X803" s="61"/>
      <c r="Y803" s="61"/>
      <c r="Z803" s="61"/>
      <c r="AA803" s="61"/>
      <c r="AB803" s="62" t="s">
        <v>216</v>
      </c>
      <c r="AC803" s="63"/>
      <c r="AD803" s="62" t="s">
        <v>216</v>
      </c>
      <c r="AE803" s="62" t="s">
        <v>216</v>
      </c>
      <c r="AF803" s="67" t="s">
        <v>216</v>
      </c>
      <c r="AG803" s="62" t="s">
        <v>216</v>
      </c>
      <c r="AH803" s="62" t="s">
        <v>216</v>
      </c>
      <c r="AI803" s="62" t="s">
        <v>216</v>
      </c>
      <c r="AJ803" s="62" t="s">
        <v>216</v>
      </c>
      <c r="AK803" s="62" t="s">
        <v>216</v>
      </c>
      <c r="AL803" s="62" t="s">
        <v>216</v>
      </c>
      <c r="AM803" s="62" t="s">
        <v>216</v>
      </c>
      <c r="AN803" s="62" t="s">
        <v>216</v>
      </c>
      <c r="AO803" s="63" t="s">
        <v>216</v>
      </c>
    </row>
    <row r="804" spans="1:41">
      <c r="A804" s="48">
        <f t="shared" si="82"/>
        <v>802</v>
      </c>
      <c r="B804" s="49">
        <v>802</v>
      </c>
      <c r="C804" s="50" t="str">
        <f t="shared" si="83"/>
        <v>=</v>
      </c>
      <c r="D804" s="49">
        <f>COUNTIF($L$3:$L804,$L804)</f>
        <v>13</v>
      </c>
      <c r="E804" s="51">
        <v>13</v>
      </c>
      <c r="F804" s="50" t="str">
        <f t="shared" si="84"/>
        <v>=</v>
      </c>
      <c r="G804" s="52">
        <v>28882</v>
      </c>
      <c r="H804" s="53" t="s">
        <v>1375</v>
      </c>
      <c r="I804" s="53" t="s">
        <v>1108</v>
      </c>
      <c r="J804" s="53" t="s">
        <v>1107</v>
      </c>
      <c r="K804" s="54">
        <v>2008</v>
      </c>
      <c r="L804" s="64" t="s">
        <v>218</v>
      </c>
      <c r="M804" s="55" t="s">
        <v>52</v>
      </c>
      <c r="N804" s="56">
        <v>1</v>
      </c>
      <c r="O804" s="57"/>
      <c r="P804" s="57" t="str">
        <f>IFERROR( VLOOKUP($G804,Liga16_1!$B:$Q,16,0), "")</f>
        <v/>
      </c>
      <c r="Q804" s="58">
        <f t="shared" si="85"/>
        <v>100</v>
      </c>
      <c r="R804" s="59">
        <v>100</v>
      </c>
      <c r="S804" s="60" t="s">
        <v>216</v>
      </c>
      <c r="T804" s="61" t="s">
        <v>216</v>
      </c>
      <c r="U804" s="61" t="s">
        <v>216</v>
      </c>
      <c r="V804" s="61" t="s">
        <v>216</v>
      </c>
      <c r="W804" s="61" t="s">
        <v>216</v>
      </c>
      <c r="X804" s="61"/>
      <c r="Y804" s="61"/>
      <c r="Z804" s="61"/>
      <c r="AA804" s="61"/>
      <c r="AB804" s="62" t="s">
        <v>216</v>
      </c>
      <c r="AC804" s="63"/>
      <c r="AD804" s="62" t="s">
        <v>216</v>
      </c>
      <c r="AE804" s="62" t="s">
        <v>216</v>
      </c>
      <c r="AF804" s="67" t="s">
        <v>216</v>
      </c>
      <c r="AG804" s="62" t="s">
        <v>216</v>
      </c>
      <c r="AH804" s="62" t="s">
        <v>216</v>
      </c>
      <c r="AI804" s="62" t="s">
        <v>216</v>
      </c>
      <c r="AJ804" s="62" t="s">
        <v>216</v>
      </c>
      <c r="AK804" s="62" t="s">
        <v>216</v>
      </c>
      <c r="AL804" s="62" t="s">
        <v>216</v>
      </c>
      <c r="AM804" s="62" t="s">
        <v>216</v>
      </c>
      <c r="AN804" s="62" t="s">
        <v>216</v>
      </c>
      <c r="AO804" s="63" t="s">
        <v>216</v>
      </c>
    </row>
    <row r="805" spans="1:41">
      <c r="A805" s="48">
        <f t="shared" si="82"/>
        <v>803</v>
      </c>
      <c r="B805" s="49">
        <v>803</v>
      </c>
      <c r="C805" s="50" t="str">
        <f t="shared" si="83"/>
        <v>=</v>
      </c>
      <c r="D805" s="49">
        <f>COUNTIF($L$3:$L805,$L805)</f>
        <v>19</v>
      </c>
      <c r="E805" s="51">
        <v>18</v>
      </c>
      <c r="F805" s="50">
        <f t="shared" si="84"/>
        <v>-1</v>
      </c>
      <c r="G805" s="52">
        <v>50547</v>
      </c>
      <c r="H805" s="53" t="s">
        <v>1376</v>
      </c>
      <c r="I805" s="53" t="s">
        <v>1119</v>
      </c>
      <c r="J805" s="53" t="s">
        <v>1107</v>
      </c>
      <c r="K805" s="54">
        <v>2007</v>
      </c>
      <c r="L805" s="64" t="s">
        <v>219</v>
      </c>
      <c r="M805" s="55" t="s">
        <v>55</v>
      </c>
      <c r="N805" s="56">
        <v>1</v>
      </c>
      <c r="O805" s="57"/>
      <c r="P805" s="57" t="str">
        <f>IFERROR( VLOOKUP($G805,Liga16_1!$B:$Q,16,0), "")</f>
        <v/>
      </c>
      <c r="Q805" s="58">
        <f t="shared" si="85"/>
        <v>100</v>
      </c>
      <c r="R805" s="59">
        <v>100</v>
      </c>
      <c r="S805" s="60" t="s">
        <v>216</v>
      </c>
      <c r="T805" s="61" t="s">
        <v>216</v>
      </c>
      <c r="U805" s="61" t="s">
        <v>216</v>
      </c>
      <c r="V805" s="61" t="s">
        <v>216</v>
      </c>
      <c r="W805" s="61" t="s">
        <v>216</v>
      </c>
      <c r="X805" s="61"/>
      <c r="Y805" s="61"/>
      <c r="Z805" s="61"/>
      <c r="AA805" s="61"/>
      <c r="AB805" s="62" t="s">
        <v>216</v>
      </c>
      <c r="AC805" s="63"/>
      <c r="AD805" s="62" t="s">
        <v>216</v>
      </c>
      <c r="AE805" s="62" t="s">
        <v>216</v>
      </c>
      <c r="AF805" s="67" t="s">
        <v>216</v>
      </c>
      <c r="AG805" s="62" t="s">
        <v>216</v>
      </c>
      <c r="AH805" s="62" t="s">
        <v>216</v>
      </c>
      <c r="AI805" s="62" t="s">
        <v>216</v>
      </c>
      <c r="AJ805" s="62" t="s">
        <v>216</v>
      </c>
      <c r="AK805" s="62" t="s">
        <v>216</v>
      </c>
      <c r="AL805" s="62" t="s">
        <v>216</v>
      </c>
      <c r="AM805" s="62" t="s">
        <v>216</v>
      </c>
      <c r="AN805" s="62" t="s">
        <v>216</v>
      </c>
      <c r="AO805" s="63" t="s">
        <v>216</v>
      </c>
    </row>
    <row r="806" spans="1:41">
      <c r="A806" s="48">
        <f t="shared" si="82"/>
        <v>804</v>
      </c>
      <c r="B806" s="49">
        <v>807</v>
      </c>
      <c r="C806" s="50">
        <f t="shared" si="83"/>
        <v>3</v>
      </c>
      <c r="D806" s="49">
        <f>COUNTIF($L$3:$L806,$L806)</f>
        <v>14</v>
      </c>
      <c r="E806" s="51">
        <v>14</v>
      </c>
      <c r="F806" s="50" t="str">
        <f t="shared" si="84"/>
        <v>=</v>
      </c>
      <c r="G806" s="52" t="s">
        <v>424</v>
      </c>
      <c r="H806" s="53" t="s">
        <v>1377</v>
      </c>
      <c r="I806" s="53" t="s">
        <v>1270</v>
      </c>
      <c r="J806" s="53" t="s">
        <v>1122</v>
      </c>
      <c r="K806" s="54">
        <v>2009</v>
      </c>
      <c r="L806" s="64" t="s">
        <v>218</v>
      </c>
      <c r="M806" s="55" t="s">
        <v>52</v>
      </c>
      <c r="N806" s="56">
        <v>1</v>
      </c>
      <c r="O806" s="57"/>
      <c r="P806" s="57" t="str">
        <f>IFERROR( VLOOKUP($G806,Liga16_1!$B:$Q,16,0), "")</f>
        <v/>
      </c>
      <c r="Q806" s="58">
        <f t="shared" ca="1" si="85"/>
        <v>100</v>
      </c>
      <c r="R806" s="59">
        <v>100</v>
      </c>
      <c r="S806" s="60" t="s">
        <v>216</v>
      </c>
      <c r="T806" s="61" t="s">
        <v>216</v>
      </c>
      <c r="U806" s="61" t="s">
        <v>216</v>
      </c>
      <c r="V806" s="61" t="s">
        <v>216</v>
      </c>
      <c r="W806" s="61" t="s">
        <v>216</v>
      </c>
      <c r="X806" s="61"/>
      <c r="Y806" s="61"/>
      <c r="Z806" s="61"/>
      <c r="AA806" s="61"/>
      <c r="AB806" s="62">
        <v>0</v>
      </c>
      <c r="AC806" s="63"/>
      <c r="AD806" s="62" t="str">
        <f ca="1" xml:space="preserve"> IF(AND(
IFERROR( COUNTIF(  INDIRECT(CONCATENATE("[CampeonatosGallegos_2017.xlsx]",AD$2,"M","!$S:$S")),  $G806), 0)=0,
IFERROR( COUNTIF(  INDIRECT(CONCATENATE("[CampeonatosGallegos_2017.xlsx]",AD$2,"M","!$V:$V")),  $G806), 0)=0,
IFERROR( COUNTIF(  INDIRECT(CONCATENATE("[CampeonatosGallegos_2017.xlsx]",AD$2,"F","!$S:$S")),  $G806), 0)=0,
IFERROR( COUNTIF(  INDIRECT(CONCATENATE("[CampeonatosGallegos_2017.xlsx]",AD$2,"F","!$V:$V")),  $G806), 0)=0
), "",
IFERROR( HLOOKUP(CONCATENATE(AD$2,"F"),#REF!,ROW($G806)-1,0),0) +
IFERROR( HLOOKUP(CONCATENATE(AD$2,"F_FF"),#REF!,ROW($G806)-1,0),0) +
IFERROR( HLOOKUP(CONCATENATE(AD$2,"M"),#REF!,ROW($G806)-1,0),0) +
IFERROR( HLOOKUP(CONCATENATE(AD$2,"M_FF"),#REF!,ROW($G806)-1,0),0)
+25)</f>
        <v/>
      </c>
      <c r="AE806" s="62" t="str">
        <f ca="1" xml:space="preserve"> IF(AND(
IFERROR( COUNTIF(  INDIRECT(CONCATENATE("[CampeonatosGallegos_2017.xlsx]",AE$2,"M","!$S:$S")),  $G806), 0)=0,
IFERROR( COUNTIF(  INDIRECT(CONCATENATE("[CampeonatosGallegos_2017.xlsx]",AE$2,"M","!$V:$V")),  $G806), 0)=0,
IFERROR( COUNTIF(  INDIRECT(CONCATENATE("[CampeonatosGallegos_2017.xlsx]",AE$2,"F","!$S:$S")),  $G806), 0)=0,
IFERROR( COUNTIF(  INDIRECT(CONCATENATE("[CampeonatosGallegos_2017.xlsx]",AE$2,"F","!$V:$V")),  $G806), 0)=0
), "",
IFERROR( HLOOKUP(CONCATENATE(AE$2,"F"),#REF!,ROW($G806)-1,0),0) +
IFERROR( HLOOKUP(CONCATENATE(AE$2,"F_FF"),#REF!,ROW($G806)-1,0),0) +
IFERROR( HLOOKUP(CONCATENATE(AE$2,"M"),#REF!,ROW($G806)-1,0),0) +
IFERROR( HLOOKUP(CONCATENATE(AE$2,"M_FF"),#REF!,ROW($G806)-1,0),0)
+25)</f>
        <v/>
      </c>
      <c r="AF806" s="67" t="str">
        <f ca="1" xml:space="preserve"> IF(AND(
IFERROR( COUNTIF(  INDIRECT(CONCATENATE("[CampeonatosGallegos_2017.xlsx]",AF$2,"M","!$S:$S")),  $G806), 0)=0,
IFERROR( COUNTIF(  INDIRECT(CONCATENATE("[CampeonatosGallegos_2017.xlsx]",AF$2,"M","!$V:$V")),  $G806), 0)=0,
IFERROR( COUNTIF(  INDIRECT(CONCATENATE("[CampeonatosGallegos_2017.xlsx]",AF$2,"F","!$S:$S")),  $G806), 0)=0,
IFERROR( COUNTIF(  INDIRECT(CONCATENATE("[CampeonatosGallegos_2017.xlsx]",AF$2,"F","!$V:$V")),  $G806), 0)=0
), "",
IFERROR( HLOOKUP(CONCATENATE(AF$2,"F"),#REF!,ROW($G806)-1,0),0) +
IFERROR( HLOOKUP(CONCATENATE(AF$2,"F_FF"),#REF!,ROW($G806)-1,0),0) +
IFERROR( HLOOKUP(CONCATENATE(AF$2,"M"),#REF!,ROW($G806)-1,0),0) +
IFERROR( HLOOKUP(CONCATENATE(AF$2,"M_FF"),#REF!,ROW($G806)-1,0),0)
+25)</f>
        <v/>
      </c>
      <c r="AG806" s="62" t="str">
        <f ca="1" xml:space="preserve"> IF(AND(
IFERROR( COUNTIF(  INDIRECT(CONCATENATE("[CampeonatosGallegos_2017.xlsx]",AG$2,"M","!$S:$S")),  $G806), 0)=0,
IFERROR( COUNTIF(  INDIRECT(CONCATENATE("[CampeonatosGallegos_2017.xlsx]",AG$2,"M","!$V:$V")),  $G806), 0)=0,
IFERROR( COUNTIF(  INDIRECT(CONCATENATE("[CampeonatosGallegos_2017.xlsx]",AG$2,"F","!$S:$S")),  $G806), 0)=0,
IFERROR( COUNTIF(  INDIRECT(CONCATENATE("[CampeonatosGallegos_2017.xlsx]",AG$2,"F","!$V:$V")),  $G806), 0)=0
), "",
IFERROR( HLOOKUP(CONCATENATE(AG$2,"F"),#REF!,ROW($G806)-1,0),0) +
IFERROR( HLOOKUP(CONCATENATE(AG$2,"F_FF"),#REF!,ROW($G806)-1,0),0) +
IFERROR( HLOOKUP(CONCATENATE(AG$2,"M"),#REF!,ROW($G806)-1,0),0) +
IFERROR( HLOOKUP(CONCATENATE(AG$2,"M_FF"),#REF!,ROW($G806)-1,0),0)
+25)</f>
        <v/>
      </c>
      <c r="AH806" s="62" t="str">
        <f ca="1" xml:space="preserve"> IF(AND(
IFERROR( COUNTIF(  INDIRECT(CONCATENATE("[CampeonatosGallegos_2017.xlsx]",AH$2,"M","!$S:$S")),  $G806), 0)=0,
IFERROR( COUNTIF(  INDIRECT(CONCATENATE("[CampeonatosGallegos_2017.xlsx]",AH$2,"M","!$V:$V")),  $G806), 0)=0,
IFERROR( COUNTIF(  INDIRECT(CONCATENATE("[CampeonatosGallegos_2017.xlsx]",AH$2,"F","!$S:$S")),  $G806), 0)=0,
IFERROR( COUNTIF(  INDIRECT(CONCATENATE("[CampeonatosGallegos_2017.xlsx]",AH$2,"F","!$V:$V")),  $G806), 0)=0
), "",
IFERROR( HLOOKUP(CONCATENATE(AH$2,"F"),#REF!,ROW($G806)-1,0),0) +
IFERROR( HLOOKUP(CONCATENATE(AH$2,"F_FF"),#REF!,ROW($G806)-1,0),0) +
IFERROR( HLOOKUP(CONCATENATE(AH$2,"M"),#REF!,ROW($G806)-1,0),0) +
IFERROR( HLOOKUP(CONCATENATE(AH$2,"M_FF"),#REF!,ROW($G806)-1,0),0)
+25)</f>
        <v/>
      </c>
      <c r="AI806" s="62" t="str">
        <f ca="1" xml:space="preserve"> IF(AND(
IFERROR( COUNTIF(  INDIRECT(CONCATENATE("[CampeonatosGallegos_2017.xlsx]",AI$2,"M","!$S:$S")),  $G806), 0)=0,
IFERROR( COUNTIF(  INDIRECT(CONCATENATE("[CampeonatosGallegos_2017.xlsx]",AI$2,"M","!$V:$V")),  $G806), 0)=0,
IFERROR( COUNTIF(  INDIRECT(CONCATENATE("[CampeonatosGallegos_2017.xlsx]",AI$2,"F","!$S:$S")),  $G806), 0)=0,
IFERROR( COUNTIF(  INDIRECT(CONCATENATE("[CampeonatosGallegos_2017.xlsx]",AI$2,"F","!$V:$V")),  $G806), 0)=0
), "",
IFERROR( HLOOKUP(CONCATENATE(AI$2,"F"),#REF!,ROW($G806)-1,0),0) +
IFERROR( HLOOKUP(CONCATENATE(AI$2,"F_FF"),#REF!,ROW($G806)-1,0),0) +
IFERROR( HLOOKUP(CONCATENATE(AI$2,"M"),#REF!,ROW($G806)-1,0),0) +
IFERROR( HLOOKUP(CONCATENATE(AI$2,"M_FF"),#REF!,ROW($G806)-1,0),0)
+25)</f>
        <v/>
      </c>
      <c r="AJ806" s="62" t="str">
        <f ca="1" xml:space="preserve"> IF(AND(
IFERROR( COUNTIF(  INDIRECT(CONCATENATE("[CampeonatosGallegos_2017.xlsx]",AJ$2,"M","!$S:$S")),  $G806), 0)=0,
IFERROR( COUNTIF(  INDIRECT(CONCATENATE("[CampeonatosGallegos_2017.xlsx]",AJ$2,"M","!$V:$V")),  $G806), 0)=0,
IFERROR( COUNTIF(  INDIRECT(CONCATENATE("[CampeonatosGallegos_2017.xlsx]",AJ$2,"F","!$S:$S")),  $G806), 0)=0,
IFERROR( COUNTIF(  INDIRECT(CONCATENATE("[CampeonatosGallegos_2017.xlsx]",AJ$2,"F","!$V:$V")),  $G806), 0)=0
), "",
IFERROR( HLOOKUP(CONCATENATE(AJ$2,"F"),#REF!,ROW($G806)-1,0),0) +
IFERROR( HLOOKUP(CONCATENATE(AJ$2,"F_FF"),#REF!,ROW($G806)-1,0),0) +
IFERROR( HLOOKUP(CONCATENATE(AJ$2,"M"),#REF!,ROW($G806)-1,0),0) +
IFERROR( HLOOKUP(CONCATENATE(AJ$2,"M_FF"),#REF!,ROW($G806)-1,0),0)
+25)</f>
        <v/>
      </c>
      <c r="AK806" s="62" t="str">
        <f ca="1" xml:space="preserve"> IF(AND(
IFERROR( COUNTIF(  INDIRECT(CONCATENATE("[CampeonatosGallegos_2017.xlsx]",AK$2,"M","!$S:$S")),  $G806), 0)=0,
IFERROR( COUNTIF(  INDIRECT(CONCATENATE("[CampeonatosGallegos_2017.xlsx]",AK$2,"M","!$V:$V")),  $G806), 0)=0,
IFERROR( COUNTIF(  INDIRECT(CONCATENATE("[CampeonatosGallegos_2017.xlsx]",AK$2,"F","!$S:$S")),  $G806), 0)=0,
IFERROR( COUNTIF(  INDIRECT(CONCATENATE("[CampeonatosGallegos_2017.xlsx]",AK$2,"F","!$V:$V")),  $G806), 0)=0
), "",
IFERROR( HLOOKUP(CONCATENATE(AK$2,"F"),#REF!,ROW($G806)-1,0),0) +
IFERROR( HLOOKUP(CONCATENATE(AK$2,"F_FF"),#REF!,ROW($G806)-1,0),0) +
IFERROR( HLOOKUP(CONCATENATE(AK$2,"M"),#REF!,ROW($G806)-1,0),0) +
IFERROR( HLOOKUP(CONCATENATE(AK$2,"M_FF"),#REF!,ROW($G806)-1,0),0)
+25)</f>
        <v/>
      </c>
      <c r="AL806" s="62" t="str">
        <f ca="1" xml:space="preserve"> IF(AND(
IFERROR( COUNTIF(  INDIRECT(CONCATENATE("[CampeonatosGallegos_2017.xlsx]",AL$2,"M","!$S:$S")),  $G806), 0)=0,
IFERROR( COUNTIF(  INDIRECT(CONCATENATE("[CampeonatosGallegos_2017.xlsx]",AL$2,"M","!$V:$V")),  $G806), 0)=0,
IFERROR( COUNTIF(  INDIRECT(CONCATENATE("[CampeonatosGallegos_2017.xlsx]",AL$2,"F","!$S:$S")),  $G806), 0)=0,
IFERROR( COUNTIF(  INDIRECT(CONCATENATE("[CampeonatosGallegos_2017.xlsx]",AL$2,"F","!$V:$V")),  $G806), 0)=0
), "",
IFERROR( HLOOKUP(CONCATENATE(AL$2,"F"),#REF!,ROW($G806)-1,0),0) +
IFERROR( HLOOKUP(CONCATENATE(AL$2,"F_FF"),#REF!,ROW($G806)-1,0),0) +
IFERROR( HLOOKUP(CONCATENATE(AL$2,"M"),#REF!,ROW($G806)-1,0),0) +
IFERROR( HLOOKUP(CONCATENATE(AL$2,"M_FF"),#REF!,ROW($G806)-1,0),0)
+25)</f>
        <v/>
      </c>
      <c r="AM806" s="62" t="str">
        <f ca="1" xml:space="preserve"> IF(AND(
IFERROR( COUNTIF(  INDIRECT(CONCATENATE("[CampeonatosGallegos_2017.xlsx]",AM$2,"M","!$S:$S")),  $G806), 0)=0,
IFERROR( COUNTIF(  INDIRECT(CONCATENATE("[CampeonatosGallegos_2017.xlsx]",AM$2,"M","!$V:$V")),  $G806), 0)=0,
IFERROR( COUNTIF(  INDIRECT(CONCATENATE("[CampeonatosGallegos_2017.xlsx]",AM$2,"F","!$S:$S")),  $G806), 0)=0,
IFERROR( COUNTIF(  INDIRECT(CONCATENATE("[CampeonatosGallegos_2017.xlsx]",AM$2,"F","!$V:$V")),  $G806), 0)=0
), "",
IFERROR( HLOOKUP(CONCATENATE(AM$2,"F"),#REF!,ROW($G806)-1,0),0) +
IFERROR( HLOOKUP(CONCATENATE(AM$2,"F_FF"),#REF!,ROW($G806)-1,0),0) +
IFERROR( HLOOKUP(CONCATENATE(AM$2,"M"),#REF!,ROW($G806)-1,0),0) +
IFERROR( HLOOKUP(CONCATENATE(AM$2,"M_FF"),#REF!,ROW($G806)-1,0),0)
+25)</f>
        <v/>
      </c>
      <c r="AN806" s="62" t="str">
        <f ca="1" xml:space="preserve"> IF(AND(
IFERROR( COUNTIF(  INDIRECT(CONCATENATE("[CampeonatosGallegos_2017.xlsx]",AN$2,"M","!$S:$S")),  $G806), 0)=0,
IFERROR( COUNTIF(  INDIRECT(CONCATENATE("[CampeonatosGallegos_2017.xlsx]",AN$2,"M","!$V:$V")),  $G806), 0)=0,
IFERROR( COUNTIF(  INDIRECT(CONCATENATE("[CampeonatosGallegos_2017.xlsx]",AN$2,"F","!$S:$S")),  $G806), 0)=0,
IFERROR( COUNTIF(  INDIRECT(CONCATENATE("[CampeonatosGallegos_2017.xlsx]",AN$2,"F","!$V:$V")),  $G806), 0)=0
), "",
IFERROR( HLOOKUP(CONCATENATE(AN$2,"F"),#REF!,ROW($G806)-1,0),0) +
IFERROR( HLOOKUP(CONCATENATE(AN$2,"F_FF"),#REF!,ROW($G806)-1,0),0) +
IFERROR( HLOOKUP(CONCATENATE(AN$2,"M"),#REF!,ROW($G806)-1,0),0) +
IFERROR( HLOOKUP(CONCATENATE(AN$2,"M_FF"),#REF!,ROW($G806)-1,0),0)
+25)</f>
        <v/>
      </c>
      <c r="AO806" s="63" t="str">
        <f ca="1" xml:space="preserve"> IF(AND(
IFERROR( COUNTIF(  INDIRECT(CONCATENATE("[CampeonatosGallegos_2017.xlsx]",AO$2,"M","!$S:$S")),  $G806), 0)=0,
IFERROR( COUNTIF(  INDIRECT(CONCATENATE("[CampeonatosGallegos_2017.xlsx]",AO$2,"M","!$V:$V")),  $G806), 0)=0,
IFERROR( COUNTIF(  INDIRECT(CONCATENATE("[CampeonatosGallegos_2017.xlsx]",AO$2,"F","!$S:$S")),  $G806), 0)=0,
IFERROR( COUNTIF(  INDIRECT(CONCATENATE("[CampeonatosGallegos_2017.xlsx]",AO$2,"F","!$V:$V")),  $G806), 0)=0
), "",
IFERROR( HLOOKUP(CONCATENATE(AO$2,"F"),#REF!,ROW($G806)-1,0),0) +
IFERROR( HLOOKUP(CONCATENATE(AO$2,"F_FF"),#REF!,ROW($G806)-1,0),0) +
IFERROR( HLOOKUP(CONCATENATE(AO$2,"M"),#REF!,ROW($G806)-1,0),0) +
IFERROR( HLOOKUP(CONCATENATE(AO$2,"M_FF"),#REF!,ROW($G806)-1,0),0)
+25)</f>
        <v/>
      </c>
    </row>
    <row r="807" spans="1:41">
      <c r="A807" s="48">
        <f t="shared" si="82"/>
        <v>805</v>
      </c>
      <c r="B807" s="49">
        <v>811</v>
      </c>
      <c r="C807" s="50">
        <f t="shared" si="83"/>
        <v>6</v>
      </c>
      <c r="D807" s="49">
        <f>COUNTIF($L$3:$L807,$L807)</f>
        <v>15</v>
      </c>
      <c r="E807" s="51">
        <v>18</v>
      </c>
      <c r="F807" s="50">
        <f t="shared" si="84"/>
        <v>3</v>
      </c>
      <c r="G807" s="52">
        <v>28714</v>
      </c>
      <c r="H807" s="53" t="s">
        <v>1378</v>
      </c>
      <c r="I807" s="53" t="s">
        <v>1113</v>
      </c>
      <c r="J807" s="53" t="s">
        <v>1107</v>
      </c>
      <c r="K807" s="54">
        <v>2009</v>
      </c>
      <c r="L807" s="64" t="s">
        <v>218</v>
      </c>
      <c r="M807" s="55" t="s">
        <v>52</v>
      </c>
      <c r="N807" s="56">
        <v>1</v>
      </c>
      <c r="O807" s="57">
        <v>72</v>
      </c>
      <c r="P807" s="57" t="str">
        <f>IFERROR( VLOOKUP($G807,Liga16_1!$B:$Q,16,0), "")</f>
        <v/>
      </c>
      <c r="Q807" s="58">
        <f t="shared" si="85"/>
        <v>99</v>
      </c>
      <c r="R807" s="59">
        <f>AVERAGE(O807:P807)</f>
        <v>72</v>
      </c>
      <c r="S807" s="60" t="s">
        <v>216</v>
      </c>
      <c r="T807" s="61" t="s">
        <v>216</v>
      </c>
      <c r="U807" s="61" t="s">
        <v>216</v>
      </c>
      <c r="V807" s="61" t="s">
        <v>216</v>
      </c>
      <c r="W807" s="61" t="s">
        <v>216</v>
      </c>
      <c r="X807" s="61"/>
      <c r="Y807" s="61"/>
      <c r="Z807" s="61"/>
      <c r="AA807" s="61">
        <v>-28</v>
      </c>
      <c r="AB807" s="62" t="s">
        <v>216</v>
      </c>
      <c r="AC807" s="63"/>
      <c r="AD807" s="62">
        <v>20</v>
      </c>
      <c r="AE807" s="62">
        <v>7</v>
      </c>
      <c r="AF807" s="67" t="s">
        <v>216</v>
      </c>
      <c r="AG807" s="62" t="s">
        <v>216</v>
      </c>
      <c r="AH807" s="62" t="s">
        <v>216</v>
      </c>
      <c r="AI807" s="62" t="s">
        <v>216</v>
      </c>
      <c r="AJ807" s="62" t="s">
        <v>216</v>
      </c>
      <c r="AK807" s="62" t="s">
        <v>216</v>
      </c>
      <c r="AL807" s="62" t="s">
        <v>216</v>
      </c>
      <c r="AM807" s="62" t="s">
        <v>216</v>
      </c>
      <c r="AN807" s="62" t="s">
        <v>216</v>
      </c>
      <c r="AO807" s="63" t="s">
        <v>216</v>
      </c>
    </row>
    <row r="808" spans="1:41">
      <c r="A808" s="48">
        <f t="shared" si="82"/>
        <v>806</v>
      </c>
      <c r="B808" s="49">
        <v>809</v>
      </c>
      <c r="C808" s="50">
        <f t="shared" si="83"/>
        <v>3</v>
      </c>
      <c r="D808" s="49">
        <f>COUNTIF($L$3:$L808,$L808)</f>
        <v>16</v>
      </c>
      <c r="E808" s="51">
        <v>16</v>
      </c>
      <c r="F808" s="50" t="str">
        <f t="shared" si="84"/>
        <v>=</v>
      </c>
      <c r="G808" s="52" t="s">
        <v>426</v>
      </c>
      <c r="H808" s="53" t="s">
        <v>1379</v>
      </c>
      <c r="I808" s="53" t="s">
        <v>1194</v>
      </c>
      <c r="J808" s="53" t="s">
        <v>1122</v>
      </c>
      <c r="K808" s="54">
        <v>2009</v>
      </c>
      <c r="L808" s="64" t="s">
        <v>218</v>
      </c>
      <c r="M808" s="55" t="s">
        <v>52</v>
      </c>
      <c r="N808" s="56">
        <v>1</v>
      </c>
      <c r="O808" s="57"/>
      <c r="P808" s="57" t="str">
        <f>IFERROR( VLOOKUP($G808,Liga16_1!$B:$Q,16,0), "")</f>
        <v/>
      </c>
      <c r="Q808" s="58">
        <f t="shared" ca="1" si="85"/>
        <v>95</v>
      </c>
      <c r="R808" s="59">
        <v>100</v>
      </c>
      <c r="S808" s="60" t="s">
        <v>216</v>
      </c>
      <c r="T808" s="61" t="s">
        <v>216</v>
      </c>
      <c r="U808" s="61" t="s">
        <v>216</v>
      </c>
      <c r="V808" s="61" t="s">
        <v>216</v>
      </c>
      <c r="W808" s="61" t="s">
        <v>216</v>
      </c>
      <c r="X808" s="61"/>
      <c r="Y808" s="61"/>
      <c r="Z808" s="61"/>
      <c r="AA808" s="61"/>
      <c r="AB808" s="62">
        <v>-5</v>
      </c>
      <c r="AC808" s="63"/>
      <c r="AD808" s="62" t="str">
        <f ca="1" xml:space="preserve"> IF(AND(
IFERROR( COUNTIF(  INDIRECT(CONCATENATE("[CampeonatosGallegos_2017.xlsx]",AD$2,"M","!$S:$S")),  $G808), 0)=0,
IFERROR( COUNTIF(  INDIRECT(CONCATENATE("[CampeonatosGallegos_2017.xlsx]",AD$2,"M","!$V:$V")),  $G808), 0)=0,
IFERROR( COUNTIF(  INDIRECT(CONCATENATE("[CampeonatosGallegos_2017.xlsx]",AD$2,"F","!$S:$S")),  $G808), 0)=0,
IFERROR( COUNTIF(  INDIRECT(CONCATENATE("[CampeonatosGallegos_2017.xlsx]",AD$2,"F","!$V:$V")),  $G808), 0)=0
), "",
IFERROR( HLOOKUP(CONCATENATE(AD$2,"F"),#REF!,ROW($G808)-1,0),0) +
IFERROR( HLOOKUP(CONCATENATE(AD$2,"F_FF"),#REF!,ROW($G808)-1,0),0) +
IFERROR( HLOOKUP(CONCATENATE(AD$2,"M"),#REF!,ROW($G808)-1,0),0) +
IFERROR( HLOOKUP(CONCATENATE(AD$2,"M_FF"),#REF!,ROW($G808)-1,0),0)
+25)</f>
        <v/>
      </c>
      <c r="AE808" s="62" t="str">
        <f ca="1" xml:space="preserve"> IF(AND(
IFERROR( COUNTIF(  INDIRECT(CONCATENATE("[CampeonatosGallegos_2017.xlsx]",AE$2,"M","!$S:$S")),  $G808), 0)=0,
IFERROR( COUNTIF(  INDIRECT(CONCATENATE("[CampeonatosGallegos_2017.xlsx]",AE$2,"M","!$V:$V")),  $G808), 0)=0,
IFERROR( COUNTIF(  INDIRECT(CONCATENATE("[CampeonatosGallegos_2017.xlsx]",AE$2,"F","!$S:$S")),  $G808), 0)=0,
IFERROR( COUNTIF(  INDIRECT(CONCATENATE("[CampeonatosGallegos_2017.xlsx]",AE$2,"F","!$V:$V")),  $G808), 0)=0
), "",
IFERROR( HLOOKUP(CONCATENATE(AE$2,"F"),#REF!,ROW($G808)-1,0),0) +
IFERROR( HLOOKUP(CONCATENATE(AE$2,"F_FF"),#REF!,ROW($G808)-1,0),0) +
IFERROR( HLOOKUP(CONCATENATE(AE$2,"M"),#REF!,ROW($G808)-1,0),0) +
IFERROR( HLOOKUP(CONCATENATE(AE$2,"M_FF"),#REF!,ROW($G808)-1,0),0)
+25)</f>
        <v/>
      </c>
      <c r="AF808" s="67" t="str">
        <f ca="1" xml:space="preserve"> IF(AND(
IFERROR( COUNTIF(  INDIRECT(CONCATENATE("[CampeonatosGallegos_2017.xlsx]",AF$2,"M","!$S:$S")),  $G808), 0)=0,
IFERROR( COUNTIF(  INDIRECT(CONCATENATE("[CampeonatosGallegos_2017.xlsx]",AF$2,"M","!$V:$V")),  $G808), 0)=0,
IFERROR( COUNTIF(  INDIRECT(CONCATENATE("[CampeonatosGallegos_2017.xlsx]",AF$2,"F","!$S:$S")),  $G808), 0)=0,
IFERROR( COUNTIF(  INDIRECT(CONCATENATE("[CampeonatosGallegos_2017.xlsx]",AF$2,"F","!$V:$V")),  $G808), 0)=0
), "",
IFERROR( HLOOKUP(CONCATENATE(AF$2,"F"),#REF!,ROW($G808)-1,0),0) +
IFERROR( HLOOKUP(CONCATENATE(AF$2,"F_FF"),#REF!,ROW($G808)-1,0),0) +
IFERROR( HLOOKUP(CONCATENATE(AF$2,"M"),#REF!,ROW($G808)-1,0),0) +
IFERROR( HLOOKUP(CONCATENATE(AF$2,"M_FF"),#REF!,ROW($G808)-1,0),0)
+25)</f>
        <v/>
      </c>
      <c r="AG808" s="62" t="str">
        <f ca="1" xml:space="preserve"> IF(AND(
IFERROR( COUNTIF(  INDIRECT(CONCATENATE("[CampeonatosGallegos_2017.xlsx]",AG$2,"M","!$S:$S")),  $G808), 0)=0,
IFERROR( COUNTIF(  INDIRECT(CONCATENATE("[CampeonatosGallegos_2017.xlsx]",AG$2,"M","!$V:$V")),  $G808), 0)=0,
IFERROR( COUNTIF(  INDIRECT(CONCATENATE("[CampeonatosGallegos_2017.xlsx]",AG$2,"F","!$S:$S")),  $G808), 0)=0,
IFERROR( COUNTIF(  INDIRECT(CONCATENATE("[CampeonatosGallegos_2017.xlsx]",AG$2,"F","!$V:$V")),  $G808), 0)=0
), "",
IFERROR( HLOOKUP(CONCATENATE(AG$2,"F"),#REF!,ROW($G808)-1,0),0) +
IFERROR( HLOOKUP(CONCATENATE(AG$2,"F_FF"),#REF!,ROW($G808)-1,0),0) +
IFERROR( HLOOKUP(CONCATENATE(AG$2,"M"),#REF!,ROW($G808)-1,0),0) +
IFERROR( HLOOKUP(CONCATENATE(AG$2,"M_FF"),#REF!,ROW($G808)-1,0),0)
+25)</f>
        <v/>
      </c>
      <c r="AH808" s="62" t="str">
        <f ca="1" xml:space="preserve"> IF(AND(
IFERROR( COUNTIF(  INDIRECT(CONCATENATE("[CampeonatosGallegos_2017.xlsx]",AH$2,"M","!$S:$S")),  $G808), 0)=0,
IFERROR( COUNTIF(  INDIRECT(CONCATENATE("[CampeonatosGallegos_2017.xlsx]",AH$2,"M","!$V:$V")),  $G808), 0)=0,
IFERROR( COUNTIF(  INDIRECT(CONCATENATE("[CampeonatosGallegos_2017.xlsx]",AH$2,"F","!$S:$S")),  $G808), 0)=0,
IFERROR( COUNTIF(  INDIRECT(CONCATENATE("[CampeonatosGallegos_2017.xlsx]",AH$2,"F","!$V:$V")),  $G808), 0)=0
), "",
IFERROR( HLOOKUP(CONCATENATE(AH$2,"F"),#REF!,ROW($G808)-1,0),0) +
IFERROR( HLOOKUP(CONCATENATE(AH$2,"F_FF"),#REF!,ROW($G808)-1,0),0) +
IFERROR( HLOOKUP(CONCATENATE(AH$2,"M"),#REF!,ROW($G808)-1,0),0) +
IFERROR( HLOOKUP(CONCATENATE(AH$2,"M_FF"),#REF!,ROW($G808)-1,0),0)
+25)</f>
        <v/>
      </c>
      <c r="AI808" s="62" t="str">
        <f ca="1" xml:space="preserve"> IF(AND(
IFERROR( COUNTIF(  INDIRECT(CONCATENATE("[CampeonatosGallegos_2017.xlsx]",AI$2,"M","!$S:$S")),  $G808), 0)=0,
IFERROR( COUNTIF(  INDIRECT(CONCATENATE("[CampeonatosGallegos_2017.xlsx]",AI$2,"M","!$V:$V")),  $G808), 0)=0,
IFERROR( COUNTIF(  INDIRECT(CONCATENATE("[CampeonatosGallegos_2017.xlsx]",AI$2,"F","!$S:$S")),  $G808), 0)=0,
IFERROR( COUNTIF(  INDIRECT(CONCATENATE("[CampeonatosGallegos_2017.xlsx]",AI$2,"F","!$V:$V")),  $G808), 0)=0
), "",
IFERROR( HLOOKUP(CONCATENATE(AI$2,"F"),#REF!,ROW($G808)-1,0),0) +
IFERROR( HLOOKUP(CONCATENATE(AI$2,"F_FF"),#REF!,ROW($G808)-1,0),0) +
IFERROR( HLOOKUP(CONCATENATE(AI$2,"M"),#REF!,ROW($G808)-1,0),0) +
IFERROR( HLOOKUP(CONCATENATE(AI$2,"M_FF"),#REF!,ROW($G808)-1,0),0)
+25)</f>
        <v/>
      </c>
      <c r="AJ808" s="62" t="str">
        <f ca="1" xml:space="preserve"> IF(AND(
IFERROR( COUNTIF(  INDIRECT(CONCATENATE("[CampeonatosGallegos_2017.xlsx]",AJ$2,"M","!$S:$S")),  $G808), 0)=0,
IFERROR( COUNTIF(  INDIRECT(CONCATENATE("[CampeonatosGallegos_2017.xlsx]",AJ$2,"M","!$V:$V")),  $G808), 0)=0,
IFERROR( COUNTIF(  INDIRECT(CONCATENATE("[CampeonatosGallegos_2017.xlsx]",AJ$2,"F","!$S:$S")),  $G808), 0)=0,
IFERROR( COUNTIF(  INDIRECT(CONCATENATE("[CampeonatosGallegos_2017.xlsx]",AJ$2,"F","!$V:$V")),  $G808), 0)=0
), "",
IFERROR( HLOOKUP(CONCATENATE(AJ$2,"F"),#REF!,ROW($G808)-1,0),0) +
IFERROR( HLOOKUP(CONCATENATE(AJ$2,"F_FF"),#REF!,ROW($G808)-1,0),0) +
IFERROR( HLOOKUP(CONCATENATE(AJ$2,"M"),#REF!,ROW($G808)-1,0),0) +
IFERROR( HLOOKUP(CONCATENATE(AJ$2,"M_FF"),#REF!,ROW($G808)-1,0),0)
+25)</f>
        <v/>
      </c>
      <c r="AK808" s="62" t="str">
        <f ca="1" xml:space="preserve"> IF(AND(
IFERROR( COUNTIF(  INDIRECT(CONCATENATE("[CampeonatosGallegos_2017.xlsx]",AK$2,"M","!$S:$S")),  $G808), 0)=0,
IFERROR( COUNTIF(  INDIRECT(CONCATENATE("[CampeonatosGallegos_2017.xlsx]",AK$2,"M","!$V:$V")),  $G808), 0)=0,
IFERROR( COUNTIF(  INDIRECT(CONCATENATE("[CampeonatosGallegos_2017.xlsx]",AK$2,"F","!$S:$S")),  $G808), 0)=0,
IFERROR( COUNTIF(  INDIRECT(CONCATENATE("[CampeonatosGallegos_2017.xlsx]",AK$2,"F","!$V:$V")),  $G808), 0)=0
), "",
IFERROR( HLOOKUP(CONCATENATE(AK$2,"F"),#REF!,ROW($G808)-1,0),0) +
IFERROR( HLOOKUP(CONCATENATE(AK$2,"F_FF"),#REF!,ROW($G808)-1,0),0) +
IFERROR( HLOOKUP(CONCATENATE(AK$2,"M"),#REF!,ROW($G808)-1,0),0) +
IFERROR( HLOOKUP(CONCATENATE(AK$2,"M_FF"),#REF!,ROW($G808)-1,0),0)
+25)</f>
        <v/>
      </c>
      <c r="AL808" s="62" t="str">
        <f ca="1" xml:space="preserve"> IF(AND(
IFERROR( COUNTIF(  INDIRECT(CONCATENATE("[CampeonatosGallegos_2017.xlsx]",AL$2,"M","!$S:$S")),  $G808), 0)=0,
IFERROR( COUNTIF(  INDIRECT(CONCATENATE("[CampeonatosGallegos_2017.xlsx]",AL$2,"M","!$V:$V")),  $G808), 0)=0,
IFERROR( COUNTIF(  INDIRECT(CONCATENATE("[CampeonatosGallegos_2017.xlsx]",AL$2,"F","!$S:$S")),  $G808), 0)=0,
IFERROR( COUNTIF(  INDIRECT(CONCATENATE("[CampeonatosGallegos_2017.xlsx]",AL$2,"F","!$V:$V")),  $G808), 0)=0
), "",
IFERROR( HLOOKUP(CONCATENATE(AL$2,"F"),#REF!,ROW($G808)-1,0),0) +
IFERROR( HLOOKUP(CONCATENATE(AL$2,"F_FF"),#REF!,ROW($G808)-1,0),0) +
IFERROR( HLOOKUP(CONCATENATE(AL$2,"M"),#REF!,ROW($G808)-1,0),0) +
IFERROR( HLOOKUP(CONCATENATE(AL$2,"M_FF"),#REF!,ROW($G808)-1,0),0)
+25)</f>
        <v/>
      </c>
      <c r="AM808" s="62" t="str">
        <f ca="1" xml:space="preserve"> IF(AND(
IFERROR( COUNTIF(  INDIRECT(CONCATENATE("[CampeonatosGallegos_2017.xlsx]",AM$2,"M","!$S:$S")),  $G808), 0)=0,
IFERROR( COUNTIF(  INDIRECT(CONCATENATE("[CampeonatosGallegos_2017.xlsx]",AM$2,"M","!$V:$V")),  $G808), 0)=0,
IFERROR( COUNTIF(  INDIRECT(CONCATENATE("[CampeonatosGallegos_2017.xlsx]",AM$2,"F","!$S:$S")),  $G808), 0)=0,
IFERROR( COUNTIF(  INDIRECT(CONCATENATE("[CampeonatosGallegos_2017.xlsx]",AM$2,"F","!$V:$V")),  $G808), 0)=0
), "",
IFERROR( HLOOKUP(CONCATENATE(AM$2,"F"),#REF!,ROW($G808)-1,0),0) +
IFERROR( HLOOKUP(CONCATENATE(AM$2,"F_FF"),#REF!,ROW($G808)-1,0),0) +
IFERROR( HLOOKUP(CONCATENATE(AM$2,"M"),#REF!,ROW($G808)-1,0),0) +
IFERROR( HLOOKUP(CONCATENATE(AM$2,"M_FF"),#REF!,ROW($G808)-1,0),0)
+25)</f>
        <v/>
      </c>
      <c r="AN808" s="62" t="str">
        <f ca="1" xml:space="preserve"> IF(AND(
IFERROR( COUNTIF(  INDIRECT(CONCATENATE("[CampeonatosGallegos_2017.xlsx]",AN$2,"M","!$S:$S")),  $G808), 0)=0,
IFERROR( COUNTIF(  INDIRECT(CONCATENATE("[CampeonatosGallegos_2017.xlsx]",AN$2,"M","!$V:$V")),  $G808), 0)=0,
IFERROR( COUNTIF(  INDIRECT(CONCATENATE("[CampeonatosGallegos_2017.xlsx]",AN$2,"F","!$S:$S")),  $G808), 0)=0,
IFERROR( COUNTIF(  INDIRECT(CONCATENATE("[CampeonatosGallegos_2017.xlsx]",AN$2,"F","!$V:$V")),  $G808), 0)=0
), "",
IFERROR( HLOOKUP(CONCATENATE(AN$2,"F"),#REF!,ROW($G808)-1,0),0) +
IFERROR( HLOOKUP(CONCATENATE(AN$2,"F_FF"),#REF!,ROW($G808)-1,0),0) +
IFERROR( HLOOKUP(CONCATENATE(AN$2,"M"),#REF!,ROW($G808)-1,0),0) +
IFERROR( HLOOKUP(CONCATENATE(AN$2,"M_FF"),#REF!,ROW($G808)-1,0),0)
+25)</f>
        <v/>
      </c>
      <c r="AO808" s="63" t="str">
        <f ca="1" xml:space="preserve"> IF(AND(
IFERROR( COUNTIF(  INDIRECT(CONCATENATE("[CampeonatosGallegos_2017.xlsx]",AO$2,"M","!$S:$S")),  $G808), 0)=0,
IFERROR( COUNTIF(  INDIRECT(CONCATENATE("[CampeonatosGallegos_2017.xlsx]",AO$2,"M","!$V:$V")),  $G808), 0)=0,
IFERROR( COUNTIF(  INDIRECT(CONCATENATE("[CampeonatosGallegos_2017.xlsx]",AO$2,"F","!$S:$S")),  $G808), 0)=0,
IFERROR( COUNTIF(  INDIRECT(CONCATENATE("[CampeonatosGallegos_2017.xlsx]",AO$2,"F","!$V:$V")),  $G808), 0)=0
), "",
IFERROR( HLOOKUP(CONCATENATE(AO$2,"F"),#REF!,ROW($G808)-1,0),0) +
IFERROR( HLOOKUP(CONCATENATE(AO$2,"F_FF"),#REF!,ROW($G808)-1,0),0) +
IFERROR( HLOOKUP(CONCATENATE(AO$2,"M"),#REF!,ROW($G808)-1,0),0) +
IFERROR( HLOOKUP(CONCATENATE(AO$2,"M_FF"),#REF!,ROW($G808)-1,0),0)
+25)</f>
        <v/>
      </c>
    </row>
    <row r="809" spans="1:41">
      <c r="A809" s="48">
        <f t="shared" si="82"/>
        <v>807</v>
      </c>
      <c r="B809" s="49">
        <v>812</v>
      </c>
      <c r="C809" s="50">
        <f t="shared" si="83"/>
        <v>5</v>
      </c>
      <c r="D809" s="49">
        <f>COUNTIF($L$3:$L809,$L809)</f>
        <v>56</v>
      </c>
      <c r="E809" s="51">
        <v>56</v>
      </c>
      <c r="F809" s="50" t="str">
        <f t="shared" si="84"/>
        <v>=</v>
      </c>
      <c r="G809" s="52">
        <v>50609</v>
      </c>
      <c r="H809" s="53" t="s">
        <v>1380</v>
      </c>
      <c r="I809" s="53" t="s">
        <v>1109</v>
      </c>
      <c r="J809" s="53" t="s">
        <v>1107</v>
      </c>
      <c r="K809" s="54">
        <v>2005</v>
      </c>
      <c r="L809" s="64" t="s">
        <v>222</v>
      </c>
      <c r="M809" s="55" t="s">
        <v>52</v>
      </c>
      <c r="N809" s="56">
        <v>1</v>
      </c>
      <c r="O809" s="57">
        <v>94</v>
      </c>
      <c r="P809" s="57" t="str">
        <f>IFERROR( VLOOKUP($G809,Liga16_1!$B:$Q,16,0), "")</f>
        <v/>
      </c>
      <c r="Q809" s="58">
        <f t="shared" si="85"/>
        <v>94</v>
      </c>
      <c r="R809" s="59">
        <f>AVERAGE(O809:P809)</f>
        <v>94</v>
      </c>
      <c r="S809" s="60" t="s">
        <v>216</v>
      </c>
      <c r="T809" s="61" t="s">
        <v>216</v>
      </c>
      <c r="U809" s="61" t="s">
        <v>216</v>
      </c>
      <c r="V809" s="61" t="s">
        <v>216</v>
      </c>
      <c r="W809" s="61">
        <v>-6</v>
      </c>
      <c r="X809" s="61" t="s">
        <v>216</v>
      </c>
      <c r="Y809" s="61" t="s">
        <v>216</v>
      </c>
      <c r="Z809" s="61" t="s">
        <v>216</v>
      </c>
      <c r="AA809" s="61" t="s">
        <v>216</v>
      </c>
      <c r="AB809" s="62" t="s">
        <v>216</v>
      </c>
      <c r="AC809" s="63"/>
      <c r="AD809" s="62" t="s">
        <v>216</v>
      </c>
      <c r="AE809" s="62" t="s">
        <v>216</v>
      </c>
      <c r="AF809" s="67" t="s">
        <v>216</v>
      </c>
      <c r="AG809" s="62" t="s">
        <v>216</v>
      </c>
      <c r="AH809" s="62" t="s">
        <v>216</v>
      </c>
      <c r="AI809" s="62" t="s">
        <v>216</v>
      </c>
      <c r="AJ809" s="62" t="s">
        <v>216</v>
      </c>
      <c r="AK809" s="62" t="s">
        <v>216</v>
      </c>
      <c r="AL809" s="62" t="s">
        <v>216</v>
      </c>
      <c r="AM809" s="62" t="s">
        <v>216</v>
      </c>
      <c r="AN809" s="62" t="s">
        <v>216</v>
      </c>
      <c r="AO809" s="63" t="s">
        <v>216</v>
      </c>
    </row>
    <row r="810" spans="1:41">
      <c r="A810" s="48">
        <f t="shared" si="82"/>
        <v>808</v>
      </c>
      <c r="B810" s="49">
        <v>814</v>
      </c>
      <c r="C810" s="50">
        <f t="shared" si="83"/>
        <v>6</v>
      </c>
      <c r="D810" s="49">
        <f>COUNTIF($L$3:$L810,$L810)</f>
        <v>20</v>
      </c>
      <c r="E810" s="51">
        <v>21</v>
      </c>
      <c r="F810" s="50">
        <f t="shared" si="84"/>
        <v>1</v>
      </c>
      <c r="G810" s="52" t="s">
        <v>273</v>
      </c>
      <c r="H810" s="53" t="s">
        <v>1381</v>
      </c>
      <c r="I810" s="53" t="s">
        <v>1121</v>
      </c>
      <c r="J810" s="53" t="s">
        <v>1122</v>
      </c>
      <c r="K810" s="54">
        <v>2007</v>
      </c>
      <c r="L810" s="64" t="s">
        <v>219</v>
      </c>
      <c r="M810" s="55" t="s">
        <v>55</v>
      </c>
      <c r="N810" s="56">
        <v>1</v>
      </c>
      <c r="O810" s="57">
        <v>87</v>
      </c>
      <c r="P810" s="57" t="str">
        <f>IFERROR( VLOOKUP($G810,Liga16_1!$B:$Q,16,0), "")</f>
        <v/>
      </c>
      <c r="Q810" s="58">
        <f t="shared" si="85"/>
        <v>87</v>
      </c>
      <c r="R810" s="59">
        <f>AVERAGE(O810:P810)</f>
        <v>87</v>
      </c>
      <c r="S810" s="60" t="s">
        <v>216</v>
      </c>
      <c r="T810" s="61" t="s">
        <v>216</v>
      </c>
      <c r="U810" s="61" t="s">
        <v>216</v>
      </c>
      <c r="V810" s="61" t="s">
        <v>216</v>
      </c>
      <c r="W810" s="61" t="s">
        <v>216</v>
      </c>
      <c r="X810" s="61" t="s">
        <v>216</v>
      </c>
      <c r="Y810" s="61">
        <v>-13</v>
      </c>
      <c r="Z810" s="61" t="s">
        <v>216</v>
      </c>
      <c r="AA810" s="61" t="s">
        <v>216</v>
      </c>
      <c r="AB810" s="62" t="s">
        <v>216</v>
      </c>
      <c r="AC810" s="63"/>
      <c r="AD810" s="62" t="s">
        <v>216</v>
      </c>
      <c r="AE810" s="62" t="s">
        <v>216</v>
      </c>
      <c r="AF810" s="67" t="s">
        <v>216</v>
      </c>
      <c r="AG810" s="62" t="s">
        <v>216</v>
      </c>
      <c r="AH810" s="62" t="s">
        <v>216</v>
      </c>
      <c r="AI810" s="62" t="s">
        <v>216</v>
      </c>
      <c r="AJ810" s="62" t="s">
        <v>216</v>
      </c>
      <c r="AK810" s="62" t="s">
        <v>216</v>
      </c>
      <c r="AL810" s="62" t="s">
        <v>216</v>
      </c>
      <c r="AM810" s="62" t="s">
        <v>216</v>
      </c>
      <c r="AN810" s="62" t="s">
        <v>216</v>
      </c>
      <c r="AO810" s="63" t="s">
        <v>216</v>
      </c>
    </row>
    <row r="811" spans="1:41">
      <c r="A811" s="48">
        <f t="shared" si="82"/>
        <v>809</v>
      </c>
      <c r="B811" s="49">
        <v>770</v>
      </c>
      <c r="C811" s="50">
        <f t="shared" si="83"/>
        <v>-39</v>
      </c>
      <c r="D811" s="49">
        <f>COUNTIF($L$3:$L811,$L811)</f>
        <v>46</v>
      </c>
      <c r="E811" s="51">
        <v>38</v>
      </c>
      <c r="F811" s="50">
        <f t="shared" si="84"/>
        <v>-8</v>
      </c>
      <c r="G811" s="52">
        <v>29077</v>
      </c>
      <c r="H811" s="53" t="s">
        <v>1382</v>
      </c>
      <c r="I811" s="53" t="s">
        <v>1113</v>
      </c>
      <c r="J811" s="53" t="s">
        <v>1107</v>
      </c>
      <c r="K811" s="54">
        <v>2007</v>
      </c>
      <c r="L811" s="64" t="s">
        <v>220</v>
      </c>
      <c r="M811" s="55" t="s">
        <v>52</v>
      </c>
      <c r="N811" s="56">
        <v>1</v>
      </c>
      <c r="O811" s="57"/>
      <c r="P811" s="57" t="str">
        <f>IFERROR( VLOOKUP($G811,Liga16_1!$B:$Q,16,0), "")</f>
        <v/>
      </c>
      <c r="Q811" s="58">
        <f t="shared" ca="1" si="85"/>
        <v>86</v>
      </c>
      <c r="R811" s="59">
        <v>150</v>
      </c>
      <c r="S811" s="60" t="s">
        <v>216</v>
      </c>
      <c r="T811" s="61" t="s">
        <v>216</v>
      </c>
      <c r="U811" s="61" t="s">
        <v>216</v>
      </c>
      <c r="V811" s="61" t="s">
        <v>216</v>
      </c>
      <c r="W811" s="61" t="s">
        <v>216</v>
      </c>
      <c r="X811" s="61"/>
      <c r="Y811" s="61"/>
      <c r="Z811" s="61"/>
      <c r="AA811" s="61"/>
      <c r="AB811" s="62">
        <v>-64</v>
      </c>
      <c r="AC811" s="63"/>
      <c r="AD811" s="62" t="str">
        <f ca="1" xml:space="preserve"> IF(AND(
IFERROR( COUNTIF(  INDIRECT(CONCATENATE("[CampeonatosGallegos_2017.xlsx]",AD$2,"M","!$S:$S")),  $G811), 0)=0,
IFERROR( COUNTIF(  INDIRECT(CONCATENATE("[CampeonatosGallegos_2017.xlsx]",AD$2,"M","!$V:$V")),  $G811), 0)=0,
IFERROR( COUNTIF(  INDIRECT(CONCATENATE("[CampeonatosGallegos_2017.xlsx]",AD$2,"F","!$S:$S")),  $G811), 0)=0,
IFERROR( COUNTIF(  INDIRECT(CONCATENATE("[CampeonatosGallegos_2017.xlsx]",AD$2,"F","!$V:$V")),  $G811), 0)=0
), "",
IFERROR( HLOOKUP(CONCATENATE(AD$2,"F"),#REF!,ROW($G811)-1,0),0) +
IFERROR( HLOOKUP(CONCATENATE(AD$2,"F_FF"),#REF!,ROW($G811)-1,0),0) +
IFERROR( HLOOKUP(CONCATENATE(AD$2,"M"),#REF!,ROW($G811)-1,0),0) +
IFERROR( HLOOKUP(CONCATENATE(AD$2,"M_FF"),#REF!,ROW($G811)-1,0),0)
+25)</f>
        <v/>
      </c>
      <c r="AE811" s="62" t="str">
        <f ca="1" xml:space="preserve"> IF(AND(
IFERROR( COUNTIF(  INDIRECT(CONCATENATE("[CampeonatosGallegos_2017.xlsx]",AE$2,"M","!$S:$S")),  $G811), 0)=0,
IFERROR( COUNTIF(  INDIRECT(CONCATENATE("[CampeonatosGallegos_2017.xlsx]",AE$2,"M","!$V:$V")),  $G811), 0)=0,
IFERROR( COUNTIF(  INDIRECT(CONCATENATE("[CampeonatosGallegos_2017.xlsx]",AE$2,"F","!$S:$S")),  $G811), 0)=0,
IFERROR( COUNTIF(  INDIRECT(CONCATENATE("[CampeonatosGallegos_2017.xlsx]",AE$2,"F","!$V:$V")),  $G811), 0)=0
), "",
IFERROR( HLOOKUP(CONCATENATE(AE$2,"F"),#REF!,ROW($G811)-1,0),0) +
IFERROR( HLOOKUP(CONCATENATE(AE$2,"F_FF"),#REF!,ROW($G811)-1,0),0) +
IFERROR( HLOOKUP(CONCATENATE(AE$2,"M"),#REF!,ROW($G811)-1,0),0) +
IFERROR( HLOOKUP(CONCATENATE(AE$2,"M_FF"),#REF!,ROW($G811)-1,0),0)
+25)</f>
        <v/>
      </c>
      <c r="AF811" s="67" t="str">
        <f ca="1" xml:space="preserve"> IF(AND(
IFERROR( COUNTIF(  INDIRECT(CONCATENATE("[CampeonatosGallegos_2017.xlsx]",AF$2,"M","!$S:$S")),  $G811), 0)=0,
IFERROR( COUNTIF(  INDIRECT(CONCATENATE("[CampeonatosGallegos_2017.xlsx]",AF$2,"M","!$V:$V")),  $G811), 0)=0,
IFERROR( COUNTIF(  INDIRECT(CONCATENATE("[CampeonatosGallegos_2017.xlsx]",AF$2,"F","!$S:$S")),  $G811), 0)=0,
IFERROR( COUNTIF(  INDIRECT(CONCATENATE("[CampeonatosGallegos_2017.xlsx]",AF$2,"F","!$V:$V")),  $G811), 0)=0
), "",
IFERROR( HLOOKUP(CONCATENATE(AF$2,"F"),#REF!,ROW($G811)-1,0),0) +
IFERROR( HLOOKUP(CONCATENATE(AF$2,"F_FF"),#REF!,ROW($G811)-1,0),0) +
IFERROR( HLOOKUP(CONCATENATE(AF$2,"M"),#REF!,ROW($G811)-1,0),0) +
IFERROR( HLOOKUP(CONCATENATE(AF$2,"M_FF"),#REF!,ROW($G811)-1,0),0)
+25)</f>
        <v/>
      </c>
      <c r="AG811" s="62" t="str">
        <f ca="1" xml:space="preserve"> IF(AND(
IFERROR( COUNTIF(  INDIRECT(CONCATENATE("[CampeonatosGallegos_2017.xlsx]",AG$2,"M","!$S:$S")),  $G811), 0)=0,
IFERROR( COUNTIF(  INDIRECT(CONCATENATE("[CampeonatosGallegos_2017.xlsx]",AG$2,"M","!$V:$V")),  $G811), 0)=0,
IFERROR( COUNTIF(  INDIRECT(CONCATENATE("[CampeonatosGallegos_2017.xlsx]",AG$2,"F","!$S:$S")),  $G811), 0)=0,
IFERROR( COUNTIF(  INDIRECT(CONCATENATE("[CampeonatosGallegos_2017.xlsx]",AG$2,"F","!$V:$V")),  $G811), 0)=0
), "",
IFERROR( HLOOKUP(CONCATENATE(AG$2,"F"),#REF!,ROW($G811)-1,0),0) +
IFERROR( HLOOKUP(CONCATENATE(AG$2,"F_FF"),#REF!,ROW($G811)-1,0),0) +
IFERROR( HLOOKUP(CONCATENATE(AG$2,"M"),#REF!,ROW($G811)-1,0),0) +
IFERROR( HLOOKUP(CONCATENATE(AG$2,"M_FF"),#REF!,ROW($G811)-1,0),0)
+25)</f>
        <v/>
      </c>
      <c r="AH811" s="62" t="str">
        <f ca="1" xml:space="preserve"> IF(AND(
IFERROR( COUNTIF(  INDIRECT(CONCATENATE("[CampeonatosGallegos_2017.xlsx]",AH$2,"M","!$S:$S")),  $G811), 0)=0,
IFERROR( COUNTIF(  INDIRECT(CONCATENATE("[CampeonatosGallegos_2017.xlsx]",AH$2,"M","!$V:$V")),  $G811), 0)=0,
IFERROR( COUNTIF(  INDIRECT(CONCATENATE("[CampeonatosGallegos_2017.xlsx]",AH$2,"F","!$S:$S")),  $G811), 0)=0,
IFERROR( COUNTIF(  INDIRECT(CONCATENATE("[CampeonatosGallegos_2017.xlsx]",AH$2,"F","!$V:$V")),  $G811), 0)=0
), "",
IFERROR( HLOOKUP(CONCATENATE(AH$2,"F"),#REF!,ROW($G811)-1,0),0) +
IFERROR( HLOOKUP(CONCATENATE(AH$2,"F_FF"),#REF!,ROW($G811)-1,0),0) +
IFERROR( HLOOKUP(CONCATENATE(AH$2,"M"),#REF!,ROW($G811)-1,0),0) +
IFERROR( HLOOKUP(CONCATENATE(AH$2,"M_FF"),#REF!,ROW($G811)-1,0),0)
+25)</f>
        <v/>
      </c>
      <c r="AI811" s="62" t="str">
        <f ca="1" xml:space="preserve"> IF(AND(
IFERROR( COUNTIF(  INDIRECT(CONCATENATE("[CampeonatosGallegos_2017.xlsx]",AI$2,"M","!$S:$S")),  $G811), 0)=0,
IFERROR( COUNTIF(  INDIRECT(CONCATENATE("[CampeonatosGallegos_2017.xlsx]",AI$2,"M","!$V:$V")),  $G811), 0)=0,
IFERROR( COUNTIF(  INDIRECT(CONCATENATE("[CampeonatosGallegos_2017.xlsx]",AI$2,"F","!$S:$S")),  $G811), 0)=0,
IFERROR( COUNTIF(  INDIRECT(CONCATENATE("[CampeonatosGallegos_2017.xlsx]",AI$2,"F","!$V:$V")),  $G811), 0)=0
), "",
IFERROR( HLOOKUP(CONCATENATE(AI$2,"F"),#REF!,ROW($G811)-1,0),0) +
IFERROR( HLOOKUP(CONCATENATE(AI$2,"F_FF"),#REF!,ROW($G811)-1,0),0) +
IFERROR( HLOOKUP(CONCATENATE(AI$2,"M"),#REF!,ROW($G811)-1,0),0) +
IFERROR( HLOOKUP(CONCATENATE(AI$2,"M_FF"),#REF!,ROW($G811)-1,0),0)
+25)</f>
        <v/>
      </c>
      <c r="AJ811" s="62" t="str">
        <f ca="1" xml:space="preserve"> IF(AND(
IFERROR( COUNTIF(  INDIRECT(CONCATENATE("[CampeonatosGallegos_2017.xlsx]",AJ$2,"M","!$S:$S")),  $G811), 0)=0,
IFERROR( COUNTIF(  INDIRECT(CONCATENATE("[CampeonatosGallegos_2017.xlsx]",AJ$2,"M","!$V:$V")),  $G811), 0)=0,
IFERROR( COUNTIF(  INDIRECT(CONCATENATE("[CampeonatosGallegos_2017.xlsx]",AJ$2,"F","!$S:$S")),  $G811), 0)=0,
IFERROR( COUNTIF(  INDIRECT(CONCATENATE("[CampeonatosGallegos_2017.xlsx]",AJ$2,"F","!$V:$V")),  $G811), 0)=0
), "",
IFERROR( HLOOKUP(CONCATENATE(AJ$2,"F"),#REF!,ROW($G811)-1,0),0) +
IFERROR( HLOOKUP(CONCATENATE(AJ$2,"F_FF"),#REF!,ROW($G811)-1,0),0) +
IFERROR( HLOOKUP(CONCATENATE(AJ$2,"M"),#REF!,ROW($G811)-1,0),0) +
IFERROR( HLOOKUP(CONCATENATE(AJ$2,"M_FF"),#REF!,ROW($G811)-1,0),0)
+25)</f>
        <v/>
      </c>
      <c r="AK811" s="62" t="str">
        <f ca="1" xml:space="preserve"> IF(AND(
IFERROR( COUNTIF(  INDIRECT(CONCATENATE("[CampeonatosGallegos_2017.xlsx]",AK$2,"M","!$S:$S")),  $G811), 0)=0,
IFERROR( COUNTIF(  INDIRECT(CONCATENATE("[CampeonatosGallegos_2017.xlsx]",AK$2,"M","!$V:$V")),  $G811), 0)=0,
IFERROR( COUNTIF(  INDIRECT(CONCATENATE("[CampeonatosGallegos_2017.xlsx]",AK$2,"F","!$S:$S")),  $G811), 0)=0,
IFERROR( COUNTIF(  INDIRECT(CONCATENATE("[CampeonatosGallegos_2017.xlsx]",AK$2,"F","!$V:$V")),  $G811), 0)=0
), "",
IFERROR( HLOOKUP(CONCATENATE(AK$2,"F"),#REF!,ROW($G811)-1,0),0) +
IFERROR( HLOOKUP(CONCATENATE(AK$2,"F_FF"),#REF!,ROW($G811)-1,0),0) +
IFERROR( HLOOKUP(CONCATENATE(AK$2,"M"),#REF!,ROW($G811)-1,0),0) +
IFERROR( HLOOKUP(CONCATENATE(AK$2,"M_FF"),#REF!,ROW($G811)-1,0),0)
+25)</f>
        <v/>
      </c>
      <c r="AL811" s="62" t="str">
        <f ca="1" xml:space="preserve"> IF(AND(
IFERROR( COUNTIF(  INDIRECT(CONCATENATE("[CampeonatosGallegos_2017.xlsx]",AL$2,"M","!$S:$S")),  $G811), 0)=0,
IFERROR( COUNTIF(  INDIRECT(CONCATENATE("[CampeonatosGallegos_2017.xlsx]",AL$2,"M","!$V:$V")),  $G811), 0)=0,
IFERROR( COUNTIF(  INDIRECT(CONCATENATE("[CampeonatosGallegos_2017.xlsx]",AL$2,"F","!$S:$S")),  $G811), 0)=0,
IFERROR( COUNTIF(  INDIRECT(CONCATENATE("[CampeonatosGallegos_2017.xlsx]",AL$2,"F","!$V:$V")),  $G811), 0)=0
), "",
IFERROR( HLOOKUP(CONCATENATE(AL$2,"F"),#REF!,ROW($G811)-1,0),0) +
IFERROR( HLOOKUP(CONCATENATE(AL$2,"F_FF"),#REF!,ROW($G811)-1,0),0) +
IFERROR( HLOOKUP(CONCATENATE(AL$2,"M"),#REF!,ROW($G811)-1,0),0) +
IFERROR( HLOOKUP(CONCATENATE(AL$2,"M_FF"),#REF!,ROW($G811)-1,0),0)
+25)</f>
        <v/>
      </c>
      <c r="AM811" s="62" t="str">
        <f ca="1" xml:space="preserve"> IF(AND(
IFERROR( COUNTIF(  INDIRECT(CONCATENATE("[CampeonatosGallegos_2017.xlsx]",AM$2,"M","!$S:$S")),  $G811), 0)=0,
IFERROR( COUNTIF(  INDIRECT(CONCATENATE("[CampeonatosGallegos_2017.xlsx]",AM$2,"M","!$V:$V")),  $G811), 0)=0,
IFERROR( COUNTIF(  INDIRECT(CONCATENATE("[CampeonatosGallegos_2017.xlsx]",AM$2,"F","!$S:$S")),  $G811), 0)=0,
IFERROR( COUNTIF(  INDIRECT(CONCATENATE("[CampeonatosGallegos_2017.xlsx]",AM$2,"F","!$V:$V")),  $G811), 0)=0
), "",
IFERROR( HLOOKUP(CONCATENATE(AM$2,"F"),#REF!,ROW($G811)-1,0),0) +
IFERROR( HLOOKUP(CONCATENATE(AM$2,"F_FF"),#REF!,ROW($G811)-1,0),0) +
IFERROR( HLOOKUP(CONCATENATE(AM$2,"M"),#REF!,ROW($G811)-1,0),0) +
IFERROR( HLOOKUP(CONCATENATE(AM$2,"M_FF"),#REF!,ROW($G811)-1,0),0)
+25)</f>
        <v/>
      </c>
      <c r="AN811" s="62" t="str">
        <f ca="1" xml:space="preserve"> IF(AND(
IFERROR( COUNTIF(  INDIRECT(CONCATENATE("[CampeonatosGallegos_2017.xlsx]",AN$2,"M","!$S:$S")),  $G811), 0)=0,
IFERROR( COUNTIF(  INDIRECT(CONCATENATE("[CampeonatosGallegos_2017.xlsx]",AN$2,"M","!$V:$V")),  $G811), 0)=0,
IFERROR( COUNTIF(  INDIRECT(CONCATENATE("[CampeonatosGallegos_2017.xlsx]",AN$2,"F","!$S:$S")),  $G811), 0)=0,
IFERROR( COUNTIF(  INDIRECT(CONCATENATE("[CampeonatosGallegos_2017.xlsx]",AN$2,"F","!$V:$V")),  $G811), 0)=0
), "",
IFERROR( HLOOKUP(CONCATENATE(AN$2,"F"),#REF!,ROW($G811)-1,0),0) +
IFERROR( HLOOKUP(CONCATENATE(AN$2,"F_FF"),#REF!,ROW($G811)-1,0),0) +
IFERROR( HLOOKUP(CONCATENATE(AN$2,"M"),#REF!,ROW($G811)-1,0),0) +
IFERROR( HLOOKUP(CONCATENATE(AN$2,"M_FF"),#REF!,ROW($G811)-1,0),0)
+25)</f>
        <v/>
      </c>
      <c r="AO811" s="63" t="str">
        <f ca="1" xml:space="preserve"> IF(AND(
IFERROR( COUNTIF(  INDIRECT(CONCATENATE("[CampeonatosGallegos_2017.xlsx]",AO$2,"M","!$S:$S")),  $G811), 0)=0,
IFERROR( COUNTIF(  INDIRECT(CONCATENATE("[CampeonatosGallegos_2017.xlsx]",AO$2,"M","!$V:$V")),  $G811), 0)=0,
IFERROR( COUNTIF(  INDIRECT(CONCATENATE("[CampeonatosGallegos_2017.xlsx]",AO$2,"F","!$S:$S")),  $G811), 0)=0,
IFERROR( COUNTIF(  INDIRECT(CONCATENATE("[CampeonatosGallegos_2017.xlsx]",AO$2,"F","!$V:$V")),  $G811), 0)=0
), "",
IFERROR( HLOOKUP(CONCATENATE(AO$2,"F"),#REF!,ROW($G811)-1,0),0) +
IFERROR( HLOOKUP(CONCATENATE(AO$2,"F_FF"),#REF!,ROW($G811)-1,0),0) +
IFERROR( HLOOKUP(CONCATENATE(AO$2,"M"),#REF!,ROW($G811)-1,0),0) +
IFERROR( HLOOKUP(CONCATENATE(AO$2,"M_FF"),#REF!,ROW($G811)-1,0),0)
+25)</f>
        <v/>
      </c>
    </row>
    <row r="812" spans="1:41">
      <c r="A812" s="48">
        <f t="shared" si="82"/>
        <v>810</v>
      </c>
      <c r="B812" s="49">
        <v>813</v>
      </c>
      <c r="C812" s="50">
        <f t="shared" si="83"/>
        <v>3</v>
      </c>
      <c r="D812" s="49">
        <f>COUNTIF($L$3:$L812,$L812)</f>
        <v>17</v>
      </c>
      <c r="E812" s="51">
        <v>19</v>
      </c>
      <c r="F812" s="50">
        <f t="shared" si="84"/>
        <v>2</v>
      </c>
      <c r="G812" s="52">
        <v>28878</v>
      </c>
      <c r="H812" s="53" t="s">
        <v>1383</v>
      </c>
      <c r="I812" s="53" t="s">
        <v>1108</v>
      </c>
      <c r="J812" s="53" t="s">
        <v>1107</v>
      </c>
      <c r="K812" s="54">
        <v>2009</v>
      </c>
      <c r="L812" s="64" t="s">
        <v>218</v>
      </c>
      <c r="M812" s="55" t="s">
        <v>52</v>
      </c>
      <c r="N812" s="56">
        <v>1</v>
      </c>
      <c r="O812" s="57"/>
      <c r="P812" s="57" t="str">
        <f>IFERROR( VLOOKUP($G812,Liga16_1!$B:$Q,16,0), "")</f>
        <v/>
      </c>
      <c r="Q812" s="58">
        <f t="shared" si="85"/>
        <v>85</v>
      </c>
      <c r="R812" s="59">
        <v>100</v>
      </c>
      <c r="S812" s="60" t="s">
        <v>216</v>
      </c>
      <c r="T812" s="61" t="s">
        <v>216</v>
      </c>
      <c r="U812" s="61" t="s">
        <v>216</v>
      </c>
      <c r="V812" s="61" t="s">
        <v>216</v>
      </c>
      <c r="W812" s="61" t="s">
        <v>216</v>
      </c>
      <c r="X812" s="61"/>
      <c r="Y812" s="61"/>
      <c r="Z812" s="61"/>
      <c r="AA812" s="61"/>
      <c r="AB812" s="62">
        <v>-8</v>
      </c>
      <c r="AC812" s="63"/>
      <c r="AD812" s="62">
        <v>-7</v>
      </c>
      <c r="AE812" s="62" t="s">
        <v>216</v>
      </c>
      <c r="AF812" s="67" t="s">
        <v>216</v>
      </c>
      <c r="AG812" s="62" t="s">
        <v>216</v>
      </c>
      <c r="AH812" s="62" t="s">
        <v>216</v>
      </c>
      <c r="AI812" s="62" t="s">
        <v>216</v>
      </c>
      <c r="AJ812" s="62" t="s">
        <v>216</v>
      </c>
      <c r="AK812" s="62" t="s">
        <v>216</v>
      </c>
      <c r="AL812" s="62" t="s">
        <v>216</v>
      </c>
      <c r="AM812" s="62" t="s">
        <v>216</v>
      </c>
      <c r="AN812" s="62" t="s">
        <v>216</v>
      </c>
      <c r="AO812" s="63" t="s">
        <v>216</v>
      </c>
    </row>
    <row r="813" spans="1:41">
      <c r="A813" s="48">
        <f t="shared" si="82"/>
        <v>811</v>
      </c>
      <c r="B813" s="49">
        <v>806</v>
      </c>
      <c r="C813" s="50">
        <f t="shared" si="83"/>
        <v>-5</v>
      </c>
      <c r="D813" s="49">
        <f>COUNTIF($L$3:$L813,$L813)</f>
        <v>17</v>
      </c>
      <c r="E813" s="51">
        <v>17</v>
      </c>
      <c r="F813" s="50" t="str">
        <f t="shared" si="84"/>
        <v>=</v>
      </c>
      <c r="G813" s="52" t="s">
        <v>412</v>
      </c>
      <c r="H813" s="53" t="s">
        <v>1384</v>
      </c>
      <c r="I813" s="53" t="s">
        <v>1194</v>
      </c>
      <c r="J813" s="53" t="s">
        <v>1122</v>
      </c>
      <c r="K813" s="54">
        <v>2004</v>
      </c>
      <c r="L813" s="64" t="s">
        <v>221</v>
      </c>
      <c r="M813" s="55" t="s">
        <v>55</v>
      </c>
      <c r="N813" s="56">
        <v>1</v>
      </c>
      <c r="O813" s="57"/>
      <c r="P813" s="57" t="str">
        <f>IFERROR( VLOOKUP($G813,Liga16_1!$B:$Q,16,0), "")</f>
        <v/>
      </c>
      <c r="Q813" s="58">
        <f t="shared" ca="1" si="85"/>
        <v>84</v>
      </c>
      <c r="R813" s="59">
        <v>100</v>
      </c>
      <c r="S813" s="60" t="s">
        <v>216</v>
      </c>
      <c r="T813" s="61" t="s">
        <v>216</v>
      </c>
      <c r="U813" s="61" t="s">
        <v>216</v>
      </c>
      <c r="V813" s="61" t="s">
        <v>216</v>
      </c>
      <c r="W813" s="61" t="s">
        <v>216</v>
      </c>
      <c r="X813" s="61"/>
      <c r="Y813" s="61"/>
      <c r="Z813" s="61"/>
      <c r="AA813" s="61"/>
      <c r="AB813" s="62">
        <v>-16</v>
      </c>
      <c r="AC813" s="63"/>
      <c r="AD813" s="62" t="str">
        <f ca="1" xml:space="preserve"> IF(AND(
IFERROR( COUNTIF(  INDIRECT(CONCATENATE("[CampeonatosGallegos_2017.xlsx]",AD$2,"M","!$S:$S")),  $G813), 0)=0,
IFERROR( COUNTIF(  INDIRECT(CONCATENATE("[CampeonatosGallegos_2017.xlsx]",AD$2,"M","!$V:$V")),  $G813), 0)=0,
IFERROR( COUNTIF(  INDIRECT(CONCATENATE("[CampeonatosGallegos_2017.xlsx]",AD$2,"F","!$S:$S")),  $G813), 0)=0,
IFERROR( COUNTIF(  INDIRECT(CONCATENATE("[CampeonatosGallegos_2017.xlsx]",AD$2,"F","!$V:$V")),  $G813), 0)=0
), "",
IFERROR( HLOOKUP(CONCATENATE(AD$2,"F"),#REF!,ROW($G813)-1,0),0) +
IFERROR( HLOOKUP(CONCATENATE(AD$2,"F_FF"),#REF!,ROW($G813)-1,0),0) +
IFERROR( HLOOKUP(CONCATENATE(AD$2,"M"),#REF!,ROW($G813)-1,0),0) +
IFERROR( HLOOKUP(CONCATENATE(AD$2,"M_FF"),#REF!,ROW($G813)-1,0),0)
+25)</f>
        <v/>
      </c>
      <c r="AE813" s="62" t="str">
        <f ca="1" xml:space="preserve"> IF(AND(
IFERROR( COUNTIF(  INDIRECT(CONCATENATE("[CampeonatosGallegos_2017.xlsx]",AE$2,"M","!$S:$S")),  $G813), 0)=0,
IFERROR( COUNTIF(  INDIRECT(CONCATENATE("[CampeonatosGallegos_2017.xlsx]",AE$2,"M","!$V:$V")),  $G813), 0)=0,
IFERROR( COUNTIF(  INDIRECT(CONCATENATE("[CampeonatosGallegos_2017.xlsx]",AE$2,"F","!$S:$S")),  $G813), 0)=0,
IFERROR( COUNTIF(  INDIRECT(CONCATENATE("[CampeonatosGallegos_2017.xlsx]",AE$2,"F","!$V:$V")),  $G813), 0)=0
), "",
IFERROR( HLOOKUP(CONCATENATE(AE$2,"F"),#REF!,ROW($G813)-1,0),0) +
IFERROR( HLOOKUP(CONCATENATE(AE$2,"F_FF"),#REF!,ROW($G813)-1,0),0) +
IFERROR( HLOOKUP(CONCATENATE(AE$2,"M"),#REF!,ROW($G813)-1,0),0) +
IFERROR( HLOOKUP(CONCATENATE(AE$2,"M_FF"),#REF!,ROW($G813)-1,0),0)
+25)</f>
        <v/>
      </c>
      <c r="AF813" s="67" t="str">
        <f ca="1" xml:space="preserve"> IF(AND(
IFERROR( COUNTIF(  INDIRECT(CONCATENATE("[CampeonatosGallegos_2017.xlsx]",AF$2,"M","!$S:$S")),  $G813), 0)=0,
IFERROR( COUNTIF(  INDIRECT(CONCATENATE("[CampeonatosGallegos_2017.xlsx]",AF$2,"M","!$V:$V")),  $G813), 0)=0,
IFERROR( COUNTIF(  INDIRECT(CONCATENATE("[CampeonatosGallegos_2017.xlsx]",AF$2,"F","!$S:$S")),  $G813), 0)=0,
IFERROR( COUNTIF(  INDIRECT(CONCATENATE("[CampeonatosGallegos_2017.xlsx]",AF$2,"F","!$V:$V")),  $G813), 0)=0
), "",
IFERROR( HLOOKUP(CONCATENATE(AF$2,"F"),#REF!,ROW($G813)-1,0),0) +
IFERROR( HLOOKUP(CONCATENATE(AF$2,"F_FF"),#REF!,ROW($G813)-1,0),0) +
IFERROR( HLOOKUP(CONCATENATE(AF$2,"M"),#REF!,ROW($G813)-1,0),0) +
IFERROR( HLOOKUP(CONCATENATE(AF$2,"M_FF"),#REF!,ROW($G813)-1,0),0)
+25)</f>
        <v/>
      </c>
      <c r="AG813" s="62" t="str">
        <f ca="1" xml:space="preserve"> IF(AND(
IFERROR( COUNTIF(  INDIRECT(CONCATENATE("[CampeonatosGallegos_2017.xlsx]",AG$2,"M","!$S:$S")),  $G813), 0)=0,
IFERROR( COUNTIF(  INDIRECT(CONCATENATE("[CampeonatosGallegos_2017.xlsx]",AG$2,"M","!$V:$V")),  $G813), 0)=0,
IFERROR( COUNTIF(  INDIRECT(CONCATENATE("[CampeonatosGallegos_2017.xlsx]",AG$2,"F","!$S:$S")),  $G813), 0)=0,
IFERROR( COUNTIF(  INDIRECT(CONCATENATE("[CampeonatosGallegos_2017.xlsx]",AG$2,"F","!$V:$V")),  $G813), 0)=0
), "",
IFERROR( HLOOKUP(CONCATENATE(AG$2,"F"),#REF!,ROW($G813)-1,0),0) +
IFERROR( HLOOKUP(CONCATENATE(AG$2,"F_FF"),#REF!,ROW($G813)-1,0),0) +
IFERROR( HLOOKUP(CONCATENATE(AG$2,"M"),#REF!,ROW($G813)-1,0),0) +
IFERROR( HLOOKUP(CONCATENATE(AG$2,"M_FF"),#REF!,ROW($G813)-1,0),0)
+25)</f>
        <v/>
      </c>
      <c r="AH813" s="62" t="str">
        <f ca="1" xml:space="preserve"> IF(AND(
IFERROR( COUNTIF(  INDIRECT(CONCATENATE("[CampeonatosGallegos_2017.xlsx]",AH$2,"M","!$S:$S")),  $G813), 0)=0,
IFERROR( COUNTIF(  INDIRECT(CONCATENATE("[CampeonatosGallegos_2017.xlsx]",AH$2,"M","!$V:$V")),  $G813), 0)=0,
IFERROR( COUNTIF(  INDIRECT(CONCATENATE("[CampeonatosGallegos_2017.xlsx]",AH$2,"F","!$S:$S")),  $G813), 0)=0,
IFERROR( COUNTIF(  INDIRECT(CONCATENATE("[CampeonatosGallegos_2017.xlsx]",AH$2,"F","!$V:$V")),  $G813), 0)=0
), "",
IFERROR( HLOOKUP(CONCATENATE(AH$2,"F"),#REF!,ROW($G813)-1,0),0) +
IFERROR( HLOOKUP(CONCATENATE(AH$2,"F_FF"),#REF!,ROW($G813)-1,0),0) +
IFERROR( HLOOKUP(CONCATENATE(AH$2,"M"),#REF!,ROW($G813)-1,0),0) +
IFERROR( HLOOKUP(CONCATENATE(AH$2,"M_FF"),#REF!,ROW($G813)-1,0),0)
+25)</f>
        <v/>
      </c>
      <c r="AI813" s="62" t="str">
        <f ca="1" xml:space="preserve"> IF(AND(
IFERROR( COUNTIF(  INDIRECT(CONCATENATE("[CampeonatosGallegos_2017.xlsx]",AI$2,"M","!$S:$S")),  $G813), 0)=0,
IFERROR( COUNTIF(  INDIRECT(CONCATENATE("[CampeonatosGallegos_2017.xlsx]",AI$2,"M","!$V:$V")),  $G813), 0)=0,
IFERROR( COUNTIF(  INDIRECT(CONCATENATE("[CampeonatosGallegos_2017.xlsx]",AI$2,"F","!$S:$S")),  $G813), 0)=0,
IFERROR( COUNTIF(  INDIRECT(CONCATENATE("[CampeonatosGallegos_2017.xlsx]",AI$2,"F","!$V:$V")),  $G813), 0)=0
), "",
IFERROR( HLOOKUP(CONCATENATE(AI$2,"F"),#REF!,ROW($G813)-1,0),0) +
IFERROR( HLOOKUP(CONCATENATE(AI$2,"F_FF"),#REF!,ROW($G813)-1,0),0) +
IFERROR( HLOOKUP(CONCATENATE(AI$2,"M"),#REF!,ROW($G813)-1,0),0) +
IFERROR( HLOOKUP(CONCATENATE(AI$2,"M_FF"),#REF!,ROW($G813)-1,0),0)
+25)</f>
        <v/>
      </c>
      <c r="AJ813" s="62" t="str">
        <f ca="1" xml:space="preserve"> IF(AND(
IFERROR( COUNTIF(  INDIRECT(CONCATENATE("[CampeonatosGallegos_2017.xlsx]",AJ$2,"M","!$S:$S")),  $G813), 0)=0,
IFERROR( COUNTIF(  INDIRECT(CONCATENATE("[CampeonatosGallegos_2017.xlsx]",AJ$2,"M","!$V:$V")),  $G813), 0)=0,
IFERROR( COUNTIF(  INDIRECT(CONCATENATE("[CampeonatosGallegos_2017.xlsx]",AJ$2,"F","!$S:$S")),  $G813), 0)=0,
IFERROR( COUNTIF(  INDIRECT(CONCATENATE("[CampeonatosGallegos_2017.xlsx]",AJ$2,"F","!$V:$V")),  $G813), 0)=0
), "",
IFERROR( HLOOKUP(CONCATENATE(AJ$2,"F"),#REF!,ROW($G813)-1,0),0) +
IFERROR( HLOOKUP(CONCATENATE(AJ$2,"F_FF"),#REF!,ROW($G813)-1,0),0) +
IFERROR( HLOOKUP(CONCATENATE(AJ$2,"M"),#REF!,ROW($G813)-1,0),0) +
IFERROR( HLOOKUP(CONCATENATE(AJ$2,"M_FF"),#REF!,ROW($G813)-1,0),0)
+25)</f>
        <v/>
      </c>
      <c r="AK813" s="62" t="str">
        <f ca="1" xml:space="preserve"> IF(AND(
IFERROR( COUNTIF(  INDIRECT(CONCATENATE("[CampeonatosGallegos_2017.xlsx]",AK$2,"M","!$S:$S")),  $G813), 0)=0,
IFERROR( COUNTIF(  INDIRECT(CONCATENATE("[CampeonatosGallegos_2017.xlsx]",AK$2,"M","!$V:$V")),  $G813), 0)=0,
IFERROR( COUNTIF(  INDIRECT(CONCATENATE("[CampeonatosGallegos_2017.xlsx]",AK$2,"F","!$S:$S")),  $G813), 0)=0,
IFERROR( COUNTIF(  INDIRECT(CONCATENATE("[CampeonatosGallegos_2017.xlsx]",AK$2,"F","!$V:$V")),  $G813), 0)=0
), "",
IFERROR( HLOOKUP(CONCATENATE(AK$2,"F"),#REF!,ROW($G813)-1,0),0) +
IFERROR( HLOOKUP(CONCATENATE(AK$2,"F_FF"),#REF!,ROW($G813)-1,0),0) +
IFERROR( HLOOKUP(CONCATENATE(AK$2,"M"),#REF!,ROW($G813)-1,0),0) +
IFERROR( HLOOKUP(CONCATENATE(AK$2,"M_FF"),#REF!,ROW($G813)-1,0),0)
+25)</f>
        <v/>
      </c>
      <c r="AL813" s="62" t="str">
        <f ca="1" xml:space="preserve"> IF(AND(
IFERROR( COUNTIF(  INDIRECT(CONCATENATE("[CampeonatosGallegos_2017.xlsx]",AL$2,"M","!$S:$S")),  $G813), 0)=0,
IFERROR( COUNTIF(  INDIRECT(CONCATENATE("[CampeonatosGallegos_2017.xlsx]",AL$2,"M","!$V:$V")),  $G813), 0)=0,
IFERROR( COUNTIF(  INDIRECT(CONCATENATE("[CampeonatosGallegos_2017.xlsx]",AL$2,"F","!$S:$S")),  $G813), 0)=0,
IFERROR( COUNTIF(  INDIRECT(CONCATENATE("[CampeonatosGallegos_2017.xlsx]",AL$2,"F","!$V:$V")),  $G813), 0)=0
), "",
IFERROR( HLOOKUP(CONCATENATE(AL$2,"F"),#REF!,ROW($G813)-1,0),0) +
IFERROR( HLOOKUP(CONCATENATE(AL$2,"F_FF"),#REF!,ROW($G813)-1,0),0) +
IFERROR( HLOOKUP(CONCATENATE(AL$2,"M"),#REF!,ROW($G813)-1,0),0) +
IFERROR( HLOOKUP(CONCATENATE(AL$2,"M_FF"),#REF!,ROW($G813)-1,0),0)
+25)</f>
        <v/>
      </c>
      <c r="AM813" s="62" t="str">
        <f ca="1" xml:space="preserve"> IF(AND(
IFERROR( COUNTIF(  INDIRECT(CONCATENATE("[CampeonatosGallegos_2017.xlsx]",AM$2,"M","!$S:$S")),  $G813), 0)=0,
IFERROR( COUNTIF(  INDIRECT(CONCATENATE("[CampeonatosGallegos_2017.xlsx]",AM$2,"M","!$V:$V")),  $G813), 0)=0,
IFERROR( COUNTIF(  INDIRECT(CONCATENATE("[CampeonatosGallegos_2017.xlsx]",AM$2,"F","!$S:$S")),  $G813), 0)=0,
IFERROR( COUNTIF(  INDIRECT(CONCATENATE("[CampeonatosGallegos_2017.xlsx]",AM$2,"F","!$V:$V")),  $G813), 0)=0
), "",
IFERROR( HLOOKUP(CONCATENATE(AM$2,"F"),#REF!,ROW($G813)-1,0),0) +
IFERROR( HLOOKUP(CONCATENATE(AM$2,"F_FF"),#REF!,ROW($G813)-1,0),0) +
IFERROR( HLOOKUP(CONCATENATE(AM$2,"M"),#REF!,ROW($G813)-1,0),0) +
IFERROR( HLOOKUP(CONCATENATE(AM$2,"M_FF"),#REF!,ROW($G813)-1,0),0)
+25)</f>
        <v/>
      </c>
      <c r="AN813" s="62" t="str">
        <f ca="1" xml:space="preserve"> IF(AND(
IFERROR( COUNTIF(  INDIRECT(CONCATENATE("[CampeonatosGallegos_2017.xlsx]",AN$2,"M","!$S:$S")),  $G813), 0)=0,
IFERROR( COUNTIF(  INDIRECT(CONCATENATE("[CampeonatosGallegos_2017.xlsx]",AN$2,"M","!$V:$V")),  $G813), 0)=0,
IFERROR( COUNTIF(  INDIRECT(CONCATENATE("[CampeonatosGallegos_2017.xlsx]",AN$2,"F","!$S:$S")),  $G813), 0)=0,
IFERROR( COUNTIF(  INDIRECT(CONCATENATE("[CampeonatosGallegos_2017.xlsx]",AN$2,"F","!$V:$V")),  $G813), 0)=0
), "",
IFERROR( HLOOKUP(CONCATENATE(AN$2,"F"),#REF!,ROW($G813)-1,0),0) +
IFERROR( HLOOKUP(CONCATENATE(AN$2,"F_FF"),#REF!,ROW($G813)-1,0),0) +
IFERROR( HLOOKUP(CONCATENATE(AN$2,"M"),#REF!,ROW($G813)-1,0),0) +
IFERROR( HLOOKUP(CONCATENATE(AN$2,"M_FF"),#REF!,ROW($G813)-1,0),0)
+25)</f>
        <v/>
      </c>
      <c r="AO813" s="63" t="str">
        <f ca="1" xml:space="preserve"> IF(AND(
IFERROR( COUNTIF(  INDIRECT(CONCATENATE("[CampeonatosGallegos_2017.xlsx]",AO$2,"M","!$S:$S")),  $G813), 0)=0,
IFERROR( COUNTIF(  INDIRECT(CONCATENATE("[CampeonatosGallegos_2017.xlsx]",AO$2,"M","!$V:$V")),  $G813), 0)=0,
IFERROR( COUNTIF(  INDIRECT(CONCATENATE("[CampeonatosGallegos_2017.xlsx]",AO$2,"F","!$S:$S")),  $G813), 0)=0,
IFERROR( COUNTIF(  INDIRECT(CONCATENATE("[CampeonatosGallegos_2017.xlsx]",AO$2,"F","!$V:$V")),  $G813), 0)=0
), "",
IFERROR( HLOOKUP(CONCATENATE(AO$2,"F"),#REF!,ROW($G813)-1,0),0) +
IFERROR( HLOOKUP(CONCATENATE(AO$2,"F_FF"),#REF!,ROW($G813)-1,0),0) +
IFERROR( HLOOKUP(CONCATENATE(AO$2,"M"),#REF!,ROW($G813)-1,0),0) +
IFERROR( HLOOKUP(CONCATENATE(AO$2,"M_FF"),#REF!,ROW($G813)-1,0),0)
+25)</f>
        <v/>
      </c>
    </row>
    <row r="814" spans="1:41">
      <c r="A814" s="48">
        <f t="shared" si="82"/>
        <v>812</v>
      </c>
      <c r="B814" s="49">
        <v>815</v>
      </c>
      <c r="C814" s="50">
        <f t="shared" si="83"/>
        <v>3</v>
      </c>
      <c r="D814" s="49">
        <f>COUNTIF($L$3:$L814,$L814)</f>
        <v>57</v>
      </c>
      <c r="E814" s="51">
        <v>57</v>
      </c>
      <c r="F814" s="50" t="str">
        <f t="shared" si="84"/>
        <v>=</v>
      </c>
      <c r="G814" s="52">
        <v>29131</v>
      </c>
      <c r="H814" s="53" t="s">
        <v>1385</v>
      </c>
      <c r="I814" s="53" t="s">
        <v>1119</v>
      </c>
      <c r="J814" s="53" t="s">
        <v>1107</v>
      </c>
      <c r="K814" s="54">
        <v>2005</v>
      </c>
      <c r="L814" s="64" t="s">
        <v>222</v>
      </c>
      <c r="M814" s="55" t="s">
        <v>52</v>
      </c>
      <c r="N814" s="56">
        <v>1</v>
      </c>
      <c r="O814" s="57"/>
      <c r="P814" s="57" t="str">
        <f>IFERROR( VLOOKUP($G814,Liga16_1!$B:$Q,16,0), "")</f>
        <v/>
      </c>
      <c r="Q814" s="58">
        <f t="shared" si="85"/>
        <v>84</v>
      </c>
      <c r="R814" s="59">
        <v>65</v>
      </c>
      <c r="S814" s="60" t="s">
        <v>216</v>
      </c>
      <c r="T814" s="61" t="s">
        <v>216</v>
      </c>
      <c r="U814" s="61" t="s">
        <v>216</v>
      </c>
      <c r="V814" s="61" t="s">
        <v>216</v>
      </c>
      <c r="W814" s="61" t="s">
        <v>216</v>
      </c>
      <c r="X814" s="61"/>
      <c r="Y814" s="61"/>
      <c r="Z814" s="61"/>
      <c r="AA814" s="61"/>
      <c r="AB814" s="62" t="s">
        <v>216</v>
      </c>
      <c r="AC814" s="63"/>
      <c r="AD814" s="62" t="s">
        <v>216</v>
      </c>
      <c r="AE814" s="62" t="s">
        <v>216</v>
      </c>
      <c r="AF814" s="67">
        <v>19</v>
      </c>
      <c r="AG814" s="62" t="s">
        <v>216</v>
      </c>
      <c r="AH814" s="62" t="s">
        <v>216</v>
      </c>
      <c r="AI814" s="62" t="s">
        <v>216</v>
      </c>
      <c r="AJ814" s="62" t="s">
        <v>216</v>
      </c>
      <c r="AK814" s="62" t="s">
        <v>216</v>
      </c>
      <c r="AL814" s="62" t="s">
        <v>216</v>
      </c>
      <c r="AM814" s="62" t="s">
        <v>216</v>
      </c>
      <c r="AN814" s="62" t="s">
        <v>216</v>
      </c>
      <c r="AO814" s="63" t="s">
        <v>216</v>
      </c>
    </row>
    <row r="815" spans="1:41">
      <c r="A815" s="48">
        <f t="shared" si="82"/>
        <v>813</v>
      </c>
      <c r="B815" s="49">
        <v>816</v>
      </c>
      <c r="C815" s="50">
        <f t="shared" si="83"/>
        <v>3</v>
      </c>
      <c r="D815" s="49">
        <f>COUNTIF($L$3:$L815,$L815)</f>
        <v>12</v>
      </c>
      <c r="E815" s="51">
        <v>12</v>
      </c>
      <c r="F815" s="50" t="str">
        <f t="shared" si="84"/>
        <v>=</v>
      </c>
      <c r="G815" s="52">
        <v>22462</v>
      </c>
      <c r="H815" s="53" t="s">
        <v>1017</v>
      </c>
      <c r="I815" s="53" t="s">
        <v>1123</v>
      </c>
      <c r="J815" s="53" t="s">
        <v>1107</v>
      </c>
      <c r="K815" s="54">
        <v>2008</v>
      </c>
      <c r="L815" s="64" t="s">
        <v>217</v>
      </c>
      <c r="M815" s="55" t="s">
        <v>55</v>
      </c>
      <c r="N815" s="56">
        <v>1</v>
      </c>
      <c r="O815" s="57">
        <v>52</v>
      </c>
      <c r="P815" s="57" t="str">
        <f>IFERROR( VLOOKUP($G815,Liga16_1!$B:$Q,16,0), "")</f>
        <v/>
      </c>
      <c r="Q815" s="58">
        <f t="shared" si="85"/>
        <v>80</v>
      </c>
      <c r="R815" s="59">
        <f>AVERAGE(O815:P815)</f>
        <v>52</v>
      </c>
      <c r="S815" s="60" t="s">
        <v>216</v>
      </c>
      <c r="T815" s="61" t="s">
        <v>216</v>
      </c>
      <c r="U815" s="61">
        <v>-5</v>
      </c>
      <c r="V815" s="61" t="s">
        <v>216</v>
      </c>
      <c r="W815" s="61">
        <v>6</v>
      </c>
      <c r="X815" s="61" t="s">
        <v>216</v>
      </c>
      <c r="Y815" s="61" t="s">
        <v>216</v>
      </c>
      <c r="Z815" s="61" t="s">
        <v>216</v>
      </c>
      <c r="AA815" s="61" t="s">
        <v>216</v>
      </c>
      <c r="AB815" s="62" t="s">
        <v>216</v>
      </c>
      <c r="AC815" s="63"/>
      <c r="AD815" s="62" t="s">
        <v>216</v>
      </c>
      <c r="AE815" s="62">
        <v>10</v>
      </c>
      <c r="AF815" s="67">
        <v>18</v>
      </c>
      <c r="AG815" s="62" t="s">
        <v>216</v>
      </c>
      <c r="AH815" s="62" t="s">
        <v>216</v>
      </c>
      <c r="AI815" s="62" t="s">
        <v>216</v>
      </c>
      <c r="AJ815" s="62" t="s">
        <v>216</v>
      </c>
      <c r="AK815" s="62" t="s">
        <v>216</v>
      </c>
      <c r="AL815" s="62" t="s">
        <v>216</v>
      </c>
      <c r="AM815" s="62" t="s">
        <v>216</v>
      </c>
      <c r="AN815" s="62" t="s">
        <v>216</v>
      </c>
      <c r="AO815" s="63" t="s">
        <v>216</v>
      </c>
    </row>
    <row r="816" spans="1:41">
      <c r="A816" s="48">
        <f t="shared" si="82"/>
        <v>814</v>
      </c>
      <c r="B816" s="49">
        <v>810</v>
      </c>
      <c r="C816" s="50">
        <f t="shared" si="83"/>
        <v>-4</v>
      </c>
      <c r="D816" s="49">
        <f>COUNTIF($L$3:$L816,$L816)</f>
        <v>18</v>
      </c>
      <c r="E816" s="51">
        <v>17</v>
      </c>
      <c r="F816" s="50">
        <f t="shared" si="84"/>
        <v>-1</v>
      </c>
      <c r="G816" s="52" t="s">
        <v>427</v>
      </c>
      <c r="H816" s="53" t="s">
        <v>1386</v>
      </c>
      <c r="I816" s="53" t="s">
        <v>1194</v>
      </c>
      <c r="J816" s="53" t="s">
        <v>1122</v>
      </c>
      <c r="K816" s="54">
        <v>2008</v>
      </c>
      <c r="L816" s="64" t="s">
        <v>218</v>
      </c>
      <c r="M816" s="55" t="s">
        <v>52</v>
      </c>
      <c r="N816" s="56">
        <v>1</v>
      </c>
      <c r="O816" s="57"/>
      <c r="P816" s="57" t="str">
        <f>IFERROR( VLOOKUP($G816,Liga16_1!$B:$Q,16,0), "")</f>
        <v/>
      </c>
      <c r="Q816" s="58">
        <f t="shared" ca="1" si="85"/>
        <v>80</v>
      </c>
      <c r="R816" s="59">
        <v>100</v>
      </c>
      <c r="S816" s="60" t="s">
        <v>216</v>
      </c>
      <c r="T816" s="61" t="s">
        <v>216</v>
      </c>
      <c r="U816" s="61" t="s">
        <v>216</v>
      </c>
      <c r="V816" s="61" t="s">
        <v>216</v>
      </c>
      <c r="W816" s="61" t="s">
        <v>216</v>
      </c>
      <c r="X816" s="61"/>
      <c r="Y816" s="61"/>
      <c r="Z816" s="61"/>
      <c r="AA816" s="61"/>
      <c r="AB816" s="62">
        <v>-20</v>
      </c>
      <c r="AC816" s="63"/>
      <c r="AD816" s="62" t="str">
        <f ca="1" xml:space="preserve"> IF(AND(
IFERROR( COUNTIF(  INDIRECT(CONCATENATE("[CampeonatosGallegos_2017.xlsx]",AD$2,"M","!$S:$S")),  $G816), 0)=0,
IFERROR( COUNTIF(  INDIRECT(CONCATENATE("[CampeonatosGallegos_2017.xlsx]",AD$2,"M","!$V:$V")),  $G816), 0)=0,
IFERROR( COUNTIF(  INDIRECT(CONCATENATE("[CampeonatosGallegos_2017.xlsx]",AD$2,"F","!$S:$S")),  $G816), 0)=0,
IFERROR( COUNTIF(  INDIRECT(CONCATENATE("[CampeonatosGallegos_2017.xlsx]",AD$2,"F","!$V:$V")),  $G816), 0)=0
), "",
IFERROR( HLOOKUP(CONCATENATE(AD$2,"F"),#REF!,ROW($G816)-1,0),0) +
IFERROR( HLOOKUP(CONCATENATE(AD$2,"F_FF"),#REF!,ROW($G816)-1,0),0) +
IFERROR( HLOOKUP(CONCATENATE(AD$2,"M"),#REF!,ROW($G816)-1,0),0) +
IFERROR( HLOOKUP(CONCATENATE(AD$2,"M_FF"),#REF!,ROW($G816)-1,0),0)
+25)</f>
        <v/>
      </c>
      <c r="AE816" s="62" t="str">
        <f ca="1" xml:space="preserve"> IF(AND(
IFERROR( COUNTIF(  INDIRECT(CONCATENATE("[CampeonatosGallegos_2017.xlsx]",AE$2,"M","!$S:$S")),  $G816), 0)=0,
IFERROR( COUNTIF(  INDIRECT(CONCATENATE("[CampeonatosGallegos_2017.xlsx]",AE$2,"M","!$V:$V")),  $G816), 0)=0,
IFERROR( COUNTIF(  INDIRECT(CONCATENATE("[CampeonatosGallegos_2017.xlsx]",AE$2,"F","!$S:$S")),  $G816), 0)=0,
IFERROR( COUNTIF(  INDIRECT(CONCATENATE("[CampeonatosGallegos_2017.xlsx]",AE$2,"F","!$V:$V")),  $G816), 0)=0
), "",
IFERROR( HLOOKUP(CONCATENATE(AE$2,"F"),#REF!,ROW($G816)-1,0),0) +
IFERROR( HLOOKUP(CONCATENATE(AE$2,"F_FF"),#REF!,ROW($G816)-1,0),0) +
IFERROR( HLOOKUP(CONCATENATE(AE$2,"M"),#REF!,ROW($G816)-1,0),0) +
IFERROR( HLOOKUP(CONCATENATE(AE$2,"M_FF"),#REF!,ROW($G816)-1,0),0)
+25)</f>
        <v/>
      </c>
      <c r="AF816" s="67" t="str">
        <f ca="1" xml:space="preserve"> IF(AND(
IFERROR( COUNTIF(  INDIRECT(CONCATENATE("[CampeonatosGallegos_2017.xlsx]",AF$2,"M","!$S:$S")),  $G816), 0)=0,
IFERROR( COUNTIF(  INDIRECT(CONCATENATE("[CampeonatosGallegos_2017.xlsx]",AF$2,"M","!$V:$V")),  $G816), 0)=0,
IFERROR( COUNTIF(  INDIRECT(CONCATENATE("[CampeonatosGallegos_2017.xlsx]",AF$2,"F","!$S:$S")),  $G816), 0)=0,
IFERROR( COUNTIF(  INDIRECT(CONCATENATE("[CampeonatosGallegos_2017.xlsx]",AF$2,"F","!$V:$V")),  $G816), 0)=0
), "",
IFERROR( HLOOKUP(CONCATENATE(AF$2,"F"),#REF!,ROW($G816)-1,0),0) +
IFERROR( HLOOKUP(CONCATENATE(AF$2,"F_FF"),#REF!,ROW($G816)-1,0),0) +
IFERROR( HLOOKUP(CONCATENATE(AF$2,"M"),#REF!,ROW($G816)-1,0),0) +
IFERROR( HLOOKUP(CONCATENATE(AF$2,"M_FF"),#REF!,ROW($G816)-1,0),0)
+25)</f>
        <v/>
      </c>
      <c r="AG816" s="62" t="str">
        <f ca="1" xml:space="preserve"> IF(AND(
IFERROR( COUNTIF(  INDIRECT(CONCATENATE("[CampeonatosGallegos_2017.xlsx]",AG$2,"M","!$S:$S")),  $G816), 0)=0,
IFERROR( COUNTIF(  INDIRECT(CONCATENATE("[CampeonatosGallegos_2017.xlsx]",AG$2,"M","!$V:$V")),  $G816), 0)=0,
IFERROR( COUNTIF(  INDIRECT(CONCATENATE("[CampeonatosGallegos_2017.xlsx]",AG$2,"F","!$S:$S")),  $G816), 0)=0,
IFERROR( COUNTIF(  INDIRECT(CONCATENATE("[CampeonatosGallegos_2017.xlsx]",AG$2,"F","!$V:$V")),  $G816), 0)=0
), "",
IFERROR( HLOOKUP(CONCATENATE(AG$2,"F"),#REF!,ROW($G816)-1,0),0) +
IFERROR( HLOOKUP(CONCATENATE(AG$2,"F_FF"),#REF!,ROW($G816)-1,0),0) +
IFERROR( HLOOKUP(CONCATENATE(AG$2,"M"),#REF!,ROW($G816)-1,0),0) +
IFERROR( HLOOKUP(CONCATENATE(AG$2,"M_FF"),#REF!,ROW($G816)-1,0),0)
+25)</f>
        <v/>
      </c>
      <c r="AH816" s="62" t="str">
        <f ca="1" xml:space="preserve"> IF(AND(
IFERROR( COUNTIF(  INDIRECT(CONCATENATE("[CampeonatosGallegos_2017.xlsx]",AH$2,"M","!$S:$S")),  $G816), 0)=0,
IFERROR( COUNTIF(  INDIRECT(CONCATENATE("[CampeonatosGallegos_2017.xlsx]",AH$2,"M","!$V:$V")),  $G816), 0)=0,
IFERROR( COUNTIF(  INDIRECT(CONCATENATE("[CampeonatosGallegos_2017.xlsx]",AH$2,"F","!$S:$S")),  $G816), 0)=0,
IFERROR( COUNTIF(  INDIRECT(CONCATENATE("[CampeonatosGallegos_2017.xlsx]",AH$2,"F","!$V:$V")),  $G816), 0)=0
), "",
IFERROR( HLOOKUP(CONCATENATE(AH$2,"F"),#REF!,ROW($G816)-1,0),0) +
IFERROR( HLOOKUP(CONCATENATE(AH$2,"F_FF"),#REF!,ROW($G816)-1,0),0) +
IFERROR( HLOOKUP(CONCATENATE(AH$2,"M"),#REF!,ROW($G816)-1,0),0) +
IFERROR( HLOOKUP(CONCATENATE(AH$2,"M_FF"),#REF!,ROW($G816)-1,0),0)
+25)</f>
        <v/>
      </c>
      <c r="AI816" s="62" t="str">
        <f ca="1" xml:space="preserve"> IF(AND(
IFERROR( COUNTIF(  INDIRECT(CONCATENATE("[CampeonatosGallegos_2017.xlsx]",AI$2,"M","!$S:$S")),  $G816), 0)=0,
IFERROR( COUNTIF(  INDIRECT(CONCATENATE("[CampeonatosGallegos_2017.xlsx]",AI$2,"M","!$V:$V")),  $G816), 0)=0,
IFERROR( COUNTIF(  INDIRECT(CONCATENATE("[CampeonatosGallegos_2017.xlsx]",AI$2,"F","!$S:$S")),  $G816), 0)=0,
IFERROR( COUNTIF(  INDIRECT(CONCATENATE("[CampeonatosGallegos_2017.xlsx]",AI$2,"F","!$V:$V")),  $G816), 0)=0
), "",
IFERROR( HLOOKUP(CONCATENATE(AI$2,"F"),#REF!,ROW($G816)-1,0),0) +
IFERROR( HLOOKUP(CONCATENATE(AI$2,"F_FF"),#REF!,ROW($G816)-1,0),0) +
IFERROR( HLOOKUP(CONCATENATE(AI$2,"M"),#REF!,ROW($G816)-1,0),0) +
IFERROR( HLOOKUP(CONCATENATE(AI$2,"M_FF"),#REF!,ROW($G816)-1,0),0)
+25)</f>
        <v/>
      </c>
      <c r="AJ816" s="62" t="str">
        <f ca="1" xml:space="preserve"> IF(AND(
IFERROR( COUNTIF(  INDIRECT(CONCATENATE("[CampeonatosGallegos_2017.xlsx]",AJ$2,"M","!$S:$S")),  $G816), 0)=0,
IFERROR( COUNTIF(  INDIRECT(CONCATENATE("[CampeonatosGallegos_2017.xlsx]",AJ$2,"M","!$V:$V")),  $G816), 0)=0,
IFERROR( COUNTIF(  INDIRECT(CONCATENATE("[CampeonatosGallegos_2017.xlsx]",AJ$2,"F","!$S:$S")),  $G816), 0)=0,
IFERROR( COUNTIF(  INDIRECT(CONCATENATE("[CampeonatosGallegos_2017.xlsx]",AJ$2,"F","!$V:$V")),  $G816), 0)=0
), "",
IFERROR( HLOOKUP(CONCATENATE(AJ$2,"F"),#REF!,ROW($G816)-1,0),0) +
IFERROR( HLOOKUP(CONCATENATE(AJ$2,"F_FF"),#REF!,ROW($G816)-1,0),0) +
IFERROR( HLOOKUP(CONCATENATE(AJ$2,"M"),#REF!,ROW($G816)-1,0),0) +
IFERROR( HLOOKUP(CONCATENATE(AJ$2,"M_FF"),#REF!,ROW($G816)-1,0),0)
+25)</f>
        <v/>
      </c>
      <c r="AK816" s="62" t="str">
        <f ca="1" xml:space="preserve"> IF(AND(
IFERROR( COUNTIF(  INDIRECT(CONCATENATE("[CampeonatosGallegos_2017.xlsx]",AK$2,"M","!$S:$S")),  $G816), 0)=0,
IFERROR( COUNTIF(  INDIRECT(CONCATENATE("[CampeonatosGallegos_2017.xlsx]",AK$2,"M","!$V:$V")),  $G816), 0)=0,
IFERROR( COUNTIF(  INDIRECT(CONCATENATE("[CampeonatosGallegos_2017.xlsx]",AK$2,"F","!$S:$S")),  $G816), 0)=0,
IFERROR( COUNTIF(  INDIRECT(CONCATENATE("[CampeonatosGallegos_2017.xlsx]",AK$2,"F","!$V:$V")),  $G816), 0)=0
), "",
IFERROR( HLOOKUP(CONCATENATE(AK$2,"F"),#REF!,ROW($G816)-1,0),0) +
IFERROR( HLOOKUP(CONCATENATE(AK$2,"F_FF"),#REF!,ROW($G816)-1,0),0) +
IFERROR( HLOOKUP(CONCATENATE(AK$2,"M"),#REF!,ROW($G816)-1,0),0) +
IFERROR( HLOOKUP(CONCATENATE(AK$2,"M_FF"),#REF!,ROW($G816)-1,0),0)
+25)</f>
        <v/>
      </c>
      <c r="AL816" s="62" t="str">
        <f ca="1" xml:space="preserve"> IF(AND(
IFERROR( COUNTIF(  INDIRECT(CONCATENATE("[CampeonatosGallegos_2017.xlsx]",AL$2,"M","!$S:$S")),  $G816), 0)=0,
IFERROR( COUNTIF(  INDIRECT(CONCATENATE("[CampeonatosGallegos_2017.xlsx]",AL$2,"M","!$V:$V")),  $G816), 0)=0,
IFERROR( COUNTIF(  INDIRECT(CONCATENATE("[CampeonatosGallegos_2017.xlsx]",AL$2,"F","!$S:$S")),  $G816), 0)=0,
IFERROR( COUNTIF(  INDIRECT(CONCATENATE("[CampeonatosGallegos_2017.xlsx]",AL$2,"F","!$V:$V")),  $G816), 0)=0
), "",
IFERROR( HLOOKUP(CONCATENATE(AL$2,"F"),#REF!,ROW($G816)-1,0),0) +
IFERROR( HLOOKUP(CONCATENATE(AL$2,"F_FF"),#REF!,ROW($G816)-1,0),0) +
IFERROR( HLOOKUP(CONCATENATE(AL$2,"M"),#REF!,ROW($G816)-1,0),0) +
IFERROR( HLOOKUP(CONCATENATE(AL$2,"M_FF"),#REF!,ROW($G816)-1,0),0)
+25)</f>
        <v/>
      </c>
      <c r="AM816" s="62" t="str">
        <f ca="1" xml:space="preserve"> IF(AND(
IFERROR( COUNTIF(  INDIRECT(CONCATENATE("[CampeonatosGallegos_2017.xlsx]",AM$2,"M","!$S:$S")),  $G816), 0)=0,
IFERROR( COUNTIF(  INDIRECT(CONCATENATE("[CampeonatosGallegos_2017.xlsx]",AM$2,"M","!$V:$V")),  $G816), 0)=0,
IFERROR( COUNTIF(  INDIRECT(CONCATENATE("[CampeonatosGallegos_2017.xlsx]",AM$2,"F","!$S:$S")),  $G816), 0)=0,
IFERROR( COUNTIF(  INDIRECT(CONCATENATE("[CampeonatosGallegos_2017.xlsx]",AM$2,"F","!$V:$V")),  $G816), 0)=0
), "",
IFERROR( HLOOKUP(CONCATENATE(AM$2,"F"),#REF!,ROW($G816)-1,0),0) +
IFERROR( HLOOKUP(CONCATENATE(AM$2,"F_FF"),#REF!,ROW($G816)-1,0),0) +
IFERROR( HLOOKUP(CONCATENATE(AM$2,"M"),#REF!,ROW($G816)-1,0),0) +
IFERROR( HLOOKUP(CONCATENATE(AM$2,"M_FF"),#REF!,ROW($G816)-1,0),0)
+25)</f>
        <v/>
      </c>
      <c r="AN816" s="62" t="str">
        <f ca="1" xml:space="preserve"> IF(AND(
IFERROR( COUNTIF(  INDIRECT(CONCATENATE("[CampeonatosGallegos_2017.xlsx]",AN$2,"M","!$S:$S")),  $G816), 0)=0,
IFERROR( COUNTIF(  INDIRECT(CONCATENATE("[CampeonatosGallegos_2017.xlsx]",AN$2,"M","!$V:$V")),  $G816), 0)=0,
IFERROR( COUNTIF(  INDIRECT(CONCATENATE("[CampeonatosGallegos_2017.xlsx]",AN$2,"F","!$S:$S")),  $G816), 0)=0,
IFERROR( COUNTIF(  INDIRECT(CONCATENATE("[CampeonatosGallegos_2017.xlsx]",AN$2,"F","!$V:$V")),  $G816), 0)=0
), "",
IFERROR( HLOOKUP(CONCATENATE(AN$2,"F"),#REF!,ROW($G816)-1,0),0) +
IFERROR( HLOOKUP(CONCATENATE(AN$2,"F_FF"),#REF!,ROW($G816)-1,0),0) +
IFERROR( HLOOKUP(CONCATENATE(AN$2,"M"),#REF!,ROW($G816)-1,0),0) +
IFERROR( HLOOKUP(CONCATENATE(AN$2,"M_FF"),#REF!,ROW($G816)-1,0),0)
+25)</f>
        <v/>
      </c>
      <c r="AO816" s="63" t="str">
        <f ca="1" xml:space="preserve"> IF(AND(
IFERROR( COUNTIF(  INDIRECT(CONCATENATE("[CampeonatosGallegos_2017.xlsx]",AO$2,"M","!$S:$S")),  $G816), 0)=0,
IFERROR( COUNTIF(  INDIRECT(CONCATENATE("[CampeonatosGallegos_2017.xlsx]",AO$2,"M","!$V:$V")),  $G816), 0)=0,
IFERROR( COUNTIF(  INDIRECT(CONCATENATE("[CampeonatosGallegos_2017.xlsx]",AO$2,"F","!$S:$S")),  $G816), 0)=0,
IFERROR( COUNTIF(  INDIRECT(CONCATENATE("[CampeonatosGallegos_2017.xlsx]",AO$2,"F","!$V:$V")),  $G816), 0)=0
), "",
IFERROR( HLOOKUP(CONCATENATE(AO$2,"F"),#REF!,ROW($G816)-1,0),0) +
IFERROR( HLOOKUP(CONCATENATE(AO$2,"F_FF"),#REF!,ROW($G816)-1,0),0) +
IFERROR( HLOOKUP(CONCATENATE(AO$2,"M"),#REF!,ROW($G816)-1,0),0) +
IFERROR( HLOOKUP(CONCATENATE(AO$2,"M_FF"),#REF!,ROW($G816)-1,0),0)
+25)</f>
        <v/>
      </c>
    </row>
    <row r="817" spans="1:41">
      <c r="A817" s="48">
        <f t="shared" si="82"/>
        <v>815</v>
      </c>
      <c r="B817" s="49">
        <v>804</v>
      </c>
      <c r="C817" s="50">
        <f t="shared" si="83"/>
        <v>-11</v>
      </c>
      <c r="D817" s="49">
        <f>COUNTIF($L$3:$L817,$L817)</f>
        <v>21</v>
      </c>
      <c r="E817" s="51">
        <v>19</v>
      </c>
      <c r="F817" s="50">
        <f t="shared" si="84"/>
        <v>-2</v>
      </c>
      <c r="G817" s="52" t="s">
        <v>402</v>
      </c>
      <c r="H817" s="53" t="s">
        <v>1387</v>
      </c>
      <c r="I817" s="53" t="s">
        <v>1270</v>
      </c>
      <c r="J817" s="53" t="s">
        <v>1122</v>
      </c>
      <c r="K817" s="54">
        <v>2007</v>
      </c>
      <c r="L817" s="64" t="s">
        <v>219</v>
      </c>
      <c r="M817" s="55" t="s">
        <v>55</v>
      </c>
      <c r="N817" s="56">
        <v>1</v>
      </c>
      <c r="O817" s="57"/>
      <c r="P817" s="57" t="str">
        <f>IFERROR( VLOOKUP($G817,Liga16_1!$B:$Q,16,0), "")</f>
        <v/>
      </c>
      <c r="Q817" s="58">
        <f t="shared" ca="1" si="85"/>
        <v>79</v>
      </c>
      <c r="R817" s="59">
        <v>100</v>
      </c>
      <c r="S817" s="60" t="s">
        <v>216</v>
      </c>
      <c r="T817" s="61" t="s">
        <v>216</v>
      </c>
      <c r="U817" s="61" t="s">
        <v>216</v>
      </c>
      <c r="V817" s="61" t="s">
        <v>216</v>
      </c>
      <c r="W817" s="61" t="s">
        <v>216</v>
      </c>
      <c r="X817" s="61"/>
      <c r="Y817" s="61"/>
      <c r="Z817" s="61"/>
      <c r="AA817" s="61"/>
      <c r="AB817" s="62">
        <v>-21</v>
      </c>
      <c r="AC817" s="63"/>
      <c r="AD817" s="62" t="str">
        <f ca="1" xml:space="preserve"> IF(AND(
IFERROR( COUNTIF(  INDIRECT(CONCATENATE("[CampeonatosGallegos_2017.xlsx]",AD$2,"M","!$S:$S")),  $G817), 0)=0,
IFERROR( COUNTIF(  INDIRECT(CONCATENATE("[CampeonatosGallegos_2017.xlsx]",AD$2,"M","!$V:$V")),  $G817), 0)=0,
IFERROR( COUNTIF(  INDIRECT(CONCATENATE("[CampeonatosGallegos_2017.xlsx]",AD$2,"F","!$S:$S")),  $G817), 0)=0,
IFERROR( COUNTIF(  INDIRECT(CONCATENATE("[CampeonatosGallegos_2017.xlsx]",AD$2,"F","!$V:$V")),  $G817), 0)=0
), "",
IFERROR( HLOOKUP(CONCATENATE(AD$2,"F"),#REF!,ROW($G817)-1,0),0) +
IFERROR( HLOOKUP(CONCATENATE(AD$2,"F_FF"),#REF!,ROW($G817)-1,0),0) +
IFERROR( HLOOKUP(CONCATENATE(AD$2,"M"),#REF!,ROW($G817)-1,0),0) +
IFERROR( HLOOKUP(CONCATENATE(AD$2,"M_FF"),#REF!,ROW($G817)-1,0),0)
+25)</f>
        <v/>
      </c>
      <c r="AE817" s="62" t="str">
        <f ca="1" xml:space="preserve"> IF(AND(
IFERROR( COUNTIF(  INDIRECT(CONCATENATE("[CampeonatosGallegos_2017.xlsx]",AE$2,"M","!$S:$S")),  $G817), 0)=0,
IFERROR( COUNTIF(  INDIRECT(CONCATENATE("[CampeonatosGallegos_2017.xlsx]",AE$2,"M","!$V:$V")),  $G817), 0)=0,
IFERROR( COUNTIF(  INDIRECT(CONCATENATE("[CampeonatosGallegos_2017.xlsx]",AE$2,"F","!$S:$S")),  $G817), 0)=0,
IFERROR( COUNTIF(  INDIRECT(CONCATENATE("[CampeonatosGallegos_2017.xlsx]",AE$2,"F","!$V:$V")),  $G817), 0)=0
), "",
IFERROR( HLOOKUP(CONCATENATE(AE$2,"F"),#REF!,ROW($G817)-1,0),0) +
IFERROR( HLOOKUP(CONCATENATE(AE$2,"F_FF"),#REF!,ROW($G817)-1,0),0) +
IFERROR( HLOOKUP(CONCATENATE(AE$2,"M"),#REF!,ROW($G817)-1,0),0) +
IFERROR( HLOOKUP(CONCATENATE(AE$2,"M_FF"),#REF!,ROW($G817)-1,0),0)
+25)</f>
        <v/>
      </c>
      <c r="AF817" s="67" t="str">
        <f ca="1" xml:space="preserve"> IF(AND(
IFERROR( COUNTIF(  INDIRECT(CONCATENATE("[CampeonatosGallegos_2017.xlsx]",AF$2,"M","!$S:$S")),  $G817), 0)=0,
IFERROR( COUNTIF(  INDIRECT(CONCATENATE("[CampeonatosGallegos_2017.xlsx]",AF$2,"M","!$V:$V")),  $G817), 0)=0,
IFERROR( COUNTIF(  INDIRECT(CONCATENATE("[CampeonatosGallegos_2017.xlsx]",AF$2,"F","!$S:$S")),  $G817), 0)=0,
IFERROR( COUNTIF(  INDIRECT(CONCATENATE("[CampeonatosGallegos_2017.xlsx]",AF$2,"F","!$V:$V")),  $G817), 0)=0
), "",
IFERROR( HLOOKUP(CONCATENATE(AF$2,"F"),#REF!,ROW($G817)-1,0),0) +
IFERROR( HLOOKUP(CONCATENATE(AF$2,"F_FF"),#REF!,ROW($G817)-1,0),0) +
IFERROR( HLOOKUP(CONCATENATE(AF$2,"M"),#REF!,ROW($G817)-1,0),0) +
IFERROR( HLOOKUP(CONCATENATE(AF$2,"M_FF"),#REF!,ROW($G817)-1,0),0)
+25)</f>
        <v/>
      </c>
      <c r="AG817" s="62" t="str">
        <f ca="1" xml:space="preserve"> IF(AND(
IFERROR( COUNTIF(  INDIRECT(CONCATENATE("[CampeonatosGallegos_2017.xlsx]",AG$2,"M","!$S:$S")),  $G817), 0)=0,
IFERROR( COUNTIF(  INDIRECT(CONCATENATE("[CampeonatosGallegos_2017.xlsx]",AG$2,"M","!$V:$V")),  $G817), 0)=0,
IFERROR( COUNTIF(  INDIRECT(CONCATENATE("[CampeonatosGallegos_2017.xlsx]",AG$2,"F","!$S:$S")),  $G817), 0)=0,
IFERROR( COUNTIF(  INDIRECT(CONCATENATE("[CampeonatosGallegos_2017.xlsx]",AG$2,"F","!$V:$V")),  $G817), 0)=0
), "",
IFERROR( HLOOKUP(CONCATENATE(AG$2,"F"),#REF!,ROW($G817)-1,0),0) +
IFERROR( HLOOKUP(CONCATENATE(AG$2,"F_FF"),#REF!,ROW($G817)-1,0),0) +
IFERROR( HLOOKUP(CONCATENATE(AG$2,"M"),#REF!,ROW($G817)-1,0),0) +
IFERROR( HLOOKUP(CONCATENATE(AG$2,"M_FF"),#REF!,ROW($G817)-1,0),0)
+25)</f>
        <v/>
      </c>
      <c r="AH817" s="62" t="str">
        <f ca="1" xml:space="preserve"> IF(AND(
IFERROR( COUNTIF(  INDIRECT(CONCATENATE("[CampeonatosGallegos_2017.xlsx]",AH$2,"M","!$S:$S")),  $G817), 0)=0,
IFERROR( COUNTIF(  INDIRECT(CONCATENATE("[CampeonatosGallegos_2017.xlsx]",AH$2,"M","!$V:$V")),  $G817), 0)=0,
IFERROR( COUNTIF(  INDIRECT(CONCATENATE("[CampeonatosGallegos_2017.xlsx]",AH$2,"F","!$S:$S")),  $G817), 0)=0,
IFERROR( COUNTIF(  INDIRECT(CONCATENATE("[CampeonatosGallegos_2017.xlsx]",AH$2,"F","!$V:$V")),  $G817), 0)=0
), "",
IFERROR( HLOOKUP(CONCATENATE(AH$2,"F"),#REF!,ROW($G817)-1,0),0) +
IFERROR( HLOOKUP(CONCATENATE(AH$2,"F_FF"),#REF!,ROW($G817)-1,0),0) +
IFERROR( HLOOKUP(CONCATENATE(AH$2,"M"),#REF!,ROW($G817)-1,0),0) +
IFERROR( HLOOKUP(CONCATENATE(AH$2,"M_FF"),#REF!,ROW($G817)-1,0),0)
+25)</f>
        <v/>
      </c>
      <c r="AI817" s="62" t="str">
        <f ca="1" xml:space="preserve"> IF(AND(
IFERROR( COUNTIF(  INDIRECT(CONCATENATE("[CampeonatosGallegos_2017.xlsx]",AI$2,"M","!$S:$S")),  $G817), 0)=0,
IFERROR( COUNTIF(  INDIRECT(CONCATENATE("[CampeonatosGallegos_2017.xlsx]",AI$2,"M","!$V:$V")),  $G817), 0)=0,
IFERROR( COUNTIF(  INDIRECT(CONCATENATE("[CampeonatosGallegos_2017.xlsx]",AI$2,"F","!$S:$S")),  $G817), 0)=0,
IFERROR( COUNTIF(  INDIRECT(CONCATENATE("[CampeonatosGallegos_2017.xlsx]",AI$2,"F","!$V:$V")),  $G817), 0)=0
), "",
IFERROR( HLOOKUP(CONCATENATE(AI$2,"F"),#REF!,ROW($G817)-1,0),0) +
IFERROR( HLOOKUP(CONCATENATE(AI$2,"F_FF"),#REF!,ROW($G817)-1,0),0) +
IFERROR( HLOOKUP(CONCATENATE(AI$2,"M"),#REF!,ROW($G817)-1,0),0) +
IFERROR( HLOOKUP(CONCATENATE(AI$2,"M_FF"),#REF!,ROW($G817)-1,0),0)
+25)</f>
        <v/>
      </c>
      <c r="AJ817" s="62" t="str">
        <f ca="1" xml:space="preserve"> IF(AND(
IFERROR( COUNTIF(  INDIRECT(CONCATENATE("[CampeonatosGallegos_2017.xlsx]",AJ$2,"M","!$S:$S")),  $G817), 0)=0,
IFERROR( COUNTIF(  INDIRECT(CONCATENATE("[CampeonatosGallegos_2017.xlsx]",AJ$2,"M","!$V:$V")),  $G817), 0)=0,
IFERROR( COUNTIF(  INDIRECT(CONCATENATE("[CampeonatosGallegos_2017.xlsx]",AJ$2,"F","!$S:$S")),  $G817), 0)=0,
IFERROR( COUNTIF(  INDIRECT(CONCATENATE("[CampeonatosGallegos_2017.xlsx]",AJ$2,"F","!$V:$V")),  $G817), 0)=0
), "",
IFERROR( HLOOKUP(CONCATENATE(AJ$2,"F"),#REF!,ROW($G817)-1,0),0) +
IFERROR( HLOOKUP(CONCATENATE(AJ$2,"F_FF"),#REF!,ROW($G817)-1,0),0) +
IFERROR( HLOOKUP(CONCATENATE(AJ$2,"M"),#REF!,ROW($G817)-1,0),0) +
IFERROR( HLOOKUP(CONCATENATE(AJ$2,"M_FF"),#REF!,ROW($G817)-1,0),0)
+25)</f>
        <v/>
      </c>
      <c r="AK817" s="62" t="str">
        <f ca="1" xml:space="preserve"> IF(AND(
IFERROR( COUNTIF(  INDIRECT(CONCATENATE("[CampeonatosGallegos_2017.xlsx]",AK$2,"M","!$S:$S")),  $G817), 0)=0,
IFERROR( COUNTIF(  INDIRECT(CONCATENATE("[CampeonatosGallegos_2017.xlsx]",AK$2,"M","!$V:$V")),  $G817), 0)=0,
IFERROR( COUNTIF(  INDIRECT(CONCATENATE("[CampeonatosGallegos_2017.xlsx]",AK$2,"F","!$S:$S")),  $G817), 0)=0,
IFERROR( COUNTIF(  INDIRECT(CONCATENATE("[CampeonatosGallegos_2017.xlsx]",AK$2,"F","!$V:$V")),  $G817), 0)=0
), "",
IFERROR( HLOOKUP(CONCATENATE(AK$2,"F"),#REF!,ROW($G817)-1,0),0) +
IFERROR( HLOOKUP(CONCATENATE(AK$2,"F_FF"),#REF!,ROW($G817)-1,0),0) +
IFERROR( HLOOKUP(CONCATENATE(AK$2,"M"),#REF!,ROW($G817)-1,0),0) +
IFERROR( HLOOKUP(CONCATENATE(AK$2,"M_FF"),#REF!,ROW($G817)-1,0),0)
+25)</f>
        <v/>
      </c>
      <c r="AL817" s="62" t="str">
        <f ca="1" xml:space="preserve"> IF(AND(
IFERROR( COUNTIF(  INDIRECT(CONCATENATE("[CampeonatosGallegos_2017.xlsx]",AL$2,"M","!$S:$S")),  $G817), 0)=0,
IFERROR( COUNTIF(  INDIRECT(CONCATENATE("[CampeonatosGallegos_2017.xlsx]",AL$2,"M","!$V:$V")),  $G817), 0)=0,
IFERROR( COUNTIF(  INDIRECT(CONCATENATE("[CampeonatosGallegos_2017.xlsx]",AL$2,"F","!$S:$S")),  $G817), 0)=0,
IFERROR( COUNTIF(  INDIRECT(CONCATENATE("[CampeonatosGallegos_2017.xlsx]",AL$2,"F","!$V:$V")),  $G817), 0)=0
), "",
IFERROR( HLOOKUP(CONCATENATE(AL$2,"F"),#REF!,ROW($G817)-1,0),0) +
IFERROR( HLOOKUP(CONCATENATE(AL$2,"F_FF"),#REF!,ROW($G817)-1,0),0) +
IFERROR( HLOOKUP(CONCATENATE(AL$2,"M"),#REF!,ROW($G817)-1,0),0) +
IFERROR( HLOOKUP(CONCATENATE(AL$2,"M_FF"),#REF!,ROW($G817)-1,0),0)
+25)</f>
        <v/>
      </c>
      <c r="AM817" s="62" t="str">
        <f ca="1" xml:space="preserve"> IF(AND(
IFERROR( COUNTIF(  INDIRECT(CONCATENATE("[CampeonatosGallegos_2017.xlsx]",AM$2,"M","!$S:$S")),  $G817), 0)=0,
IFERROR( COUNTIF(  INDIRECT(CONCATENATE("[CampeonatosGallegos_2017.xlsx]",AM$2,"M","!$V:$V")),  $G817), 0)=0,
IFERROR( COUNTIF(  INDIRECT(CONCATENATE("[CampeonatosGallegos_2017.xlsx]",AM$2,"F","!$S:$S")),  $G817), 0)=0,
IFERROR( COUNTIF(  INDIRECT(CONCATENATE("[CampeonatosGallegos_2017.xlsx]",AM$2,"F","!$V:$V")),  $G817), 0)=0
), "",
IFERROR( HLOOKUP(CONCATENATE(AM$2,"F"),#REF!,ROW($G817)-1,0),0) +
IFERROR( HLOOKUP(CONCATENATE(AM$2,"F_FF"),#REF!,ROW($G817)-1,0),0) +
IFERROR( HLOOKUP(CONCATENATE(AM$2,"M"),#REF!,ROW($G817)-1,0),0) +
IFERROR( HLOOKUP(CONCATENATE(AM$2,"M_FF"),#REF!,ROW($G817)-1,0),0)
+25)</f>
        <v/>
      </c>
      <c r="AN817" s="62" t="str">
        <f ca="1" xml:space="preserve"> IF(AND(
IFERROR( COUNTIF(  INDIRECT(CONCATENATE("[CampeonatosGallegos_2017.xlsx]",AN$2,"M","!$S:$S")),  $G817), 0)=0,
IFERROR( COUNTIF(  INDIRECT(CONCATENATE("[CampeonatosGallegos_2017.xlsx]",AN$2,"M","!$V:$V")),  $G817), 0)=0,
IFERROR( COUNTIF(  INDIRECT(CONCATENATE("[CampeonatosGallegos_2017.xlsx]",AN$2,"F","!$S:$S")),  $G817), 0)=0,
IFERROR( COUNTIF(  INDIRECT(CONCATENATE("[CampeonatosGallegos_2017.xlsx]",AN$2,"F","!$V:$V")),  $G817), 0)=0
), "",
IFERROR( HLOOKUP(CONCATENATE(AN$2,"F"),#REF!,ROW($G817)-1,0),0) +
IFERROR( HLOOKUP(CONCATENATE(AN$2,"F_FF"),#REF!,ROW($G817)-1,0),0) +
IFERROR( HLOOKUP(CONCATENATE(AN$2,"M"),#REF!,ROW($G817)-1,0),0) +
IFERROR( HLOOKUP(CONCATENATE(AN$2,"M_FF"),#REF!,ROW($G817)-1,0),0)
+25)</f>
        <v/>
      </c>
      <c r="AO817" s="63" t="str">
        <f ca="1" xml:space="preserve"> IF(AND(
IFERROR( COUNTIF(  INDIRECT(CONCATENATE("[CampeonatosGallegos_2017.xlsx]",AO$2,"M","!$S:$S")),  $G817), 0)=0,
IFERROR( COUNTIF(  INDIRECT(CONCATENATE("[CampeonatosGallegos_2017.xlsx]",AO$2,"M","!$V:$V")),  $G817), 0)=0,
IFERROR( COUNTIF(  INDIRECT(CONCATENATE("[CampeonatosGallegos_2017.xlsx]",AO$2,"F","!$S:$S")),  $G817), 0)=0,
IFERROR( COUNTIF(  INDIRECT(CONCATENATE("[CampeonatosGallegos_2017.xlsx]",AO$2,"F","!$V:$V")),  $G817), 0)=0
), "",
IFERROR( HLOOKUP(CONCATENATE(AO$2,"F"),#REF!,ROW($G817)-1,0),0) +
IFERROR( HLOOKUP(CONCATENATE(AO$2,"F_FF"),#REF!,ROW($G817)-1,0),0) +
IFERROR( HLOOKUP(CONCATENATE(AO$2,"M"),#REF!,ROW($G817)-1,0),0) +
IFERROR( HLOOKUP(CONCATENATE(AO$2,"M_FF"),#REF!,ROW($G817)-1,0),0)
+25)</f>
        <v/>
      </c>
    </row>
    <row r="818" spans="1:41">
      <c r="A818" s="48">
        <f t="shared" si="82"/>
        <v>816</v>
      </c>
      <c r="B818" s="49">
        <v>817</v>
      </c>
      <c r="C818" s="50">
        <f t="shared" si="83"/>
        <v>1</v>
      </c>
      <c r="D818" s="49">
        <f>COUNTIF($L$3:$L818,$L818)</f>
        <v>19</v>
      </c>
      <c r="E818" s="51">
        <v>20</v>
      </c>
      <c r="F818" s="50">
        <f t="shared" si="84"/>
        <v>1</v>
      </c>
      <c r="G818" s="52">
        <v>24169</v>
      </c>
      <c r="H818" s="53" t="s">
        <v>1388</v>
      </c>
      <c r="I818" s="53" t="s">
        <v>1106</v>
      </c>
      <c r="J818" s="53" t="s">
        <v>1107</v>
      </c>
      <c r="K818" s="54">
        <v>2008</v>
      </c>
      <c r="L818" s="64" t="s">
        <v>218</v>
      </c>
      <c r="M818" s="55" t="s">
        <v>52</v>
      </c>
      <c r="N818" s="56">
        <v>1</v>
      </c>
      <c r="O818" s="57">
        <v>78</v>
      </c>
      <c r="P818" s="57" t="str">
        <f>IFERROR( VLOOKUP($G818,Liga16_1!$B:$Q,16,0), "")</f>
        <v/>
      </c>
      <c r="Q818" s="58">
        <f t="shared" si="85"/>
        <v>78</v>
      </c>
      <c r="R818" s="59">
        <f>AVERAGE(O818:P818)</f>
        <v>78</v>
      </c>
      <c r="S818" s="60" t="s">
        <v>216</v>
      </c>
      <c r="T818" s="61" t="s">
        <v>216</v>
      </c>
      <c r="U818" s="61" t="s">
        <v>216</v>
      </c>
      <c r="V818" s="61" t="s">
        <v>216</v>
      </c>
      <c r="W818" s="61" t="s">
        <v>216</v>
      </c>
      <c r="X818" s="61" t="s">
        <v>216</v>
      </c>
      <c r="Y818" s="61">
        <v>-27</v>
      </c>
      <c r="Z818" s="61" t="s">
        <v>216</v>
      </c>
      <c r="AA818" s="61" t="s">
        <v>216</v>
      </c>
      <c r="AB818" s="62" t="s">
        <v>216</v>
      </c>
      <c r="AC818" s="63"/>
      <c r="AD818" s="62" t="s">
        <v>216</v>
      </c>
      <c r="AE818" s="62" t="s">
        <v>216</v>
      </c>
      <c r="AF818" s="67" t="s">
        <v>216</v>
      </c>
      <c r="AG818" s="62" t="s">
        <v>216</v>
      </c>
      <c r="AH818" s="62" t="s">
        <v>216</v>
      </c>
      <c r="AI818" s="62" t="s">
        <v>216</v>
      </c>
      <c r="AJ818" s="62" t="s">
        <v>216</v>
      </c>
      <c r="AK818" s="62" t="s">
        <v>216</v>
      </c>
      <c r="AL818" s="62" t="s">
        <v>216</v>
      </c>
      <c r="AM818" s="62" t="s">
        <v>216</v>
      </c>
      <c r="AN818" s="62" t="s">
        <v>216</v>
      </c>
      <c r="AO818" s="63" t="s">
        <v>216</v>
      </c>
    </row>
    <row r="819" spans="1:41">
      <c r="A819" s="48">
        <f t="shared" si="82"/>
        <v>817</v>
      </c>
      <c r="B819" s="49">
        <v>818</v>
      </c>
      <c r="C819" s="50">
        <f t="shared" si="83"/>
        <v>1</v>
      </c>
      <c r="D819" s="49">
        <f>COUNTIF($L$3:$L819,$L819)</f>
        <v>47</v>
      </c>
      <c r="E819" s="51">
        <v>47</v>
      </c>
      <c r="F819" s="50" t="str">
        <f t="shared" si="84"/>
        <v>=</v>
      </c>
      <c r="G819" s="52">
        <v>27272</v>
      </c>
      <c r="H819" s="53" t="s">
        <v>1389</v>
      </c>
      <c r="I819" s="53" t="s">
        <v>1112</v>
      </c>
      <c r="J819" s="53" t="s">
        <v>1107</v>
      </c>
      <c r="K819" s="54">
        <v>2007</v>
      </c>
      <c r="L819" s="64" t="s">
        <v>220</v>
      </c>
      <c r="M819" s="55" t="s">
        <v>52</v>
      </c>
      <c r="N819" s="56">
        <v>1</v>
      </c>
      <c r="O819" s="57">
        <v>76</v>
      </c>
      <c r="P819" s="57" t="str">
        <f>IFERROR( VLOOKUP($G819,Liga16_1!$B:$Q,16,0), "")</f>
        <v/>
      </c>
      <c r="Q819" s="58">
        <f t="shared" si="85"/>
        <v>78</v>
      </c>
      <c r="R819" s="59">
        <f>AVERAGE(O819:P819)</f>
        <v>76</v>
      </c>
      <c r="S819" s="60" t="s">
        <v>216</v>
      </c>
      <c r="T819" s="61" t="s">
        <v>216</v>
      </c>
      <c r="U819" s="61" t="s">
        <v>216</v>
      </c>
      <c r="V819" s="61" t="s">
        <v>216</v>
      </c>
      <c r="W819" s="61" t="s">
        <v>216</v>
      </c>
      <c r="X819" s="61"/>
      <c r="Y819" s="61"/>
      <c r="Z819" s="61">
        <v>-24</v>
      </c>
      <c r="AA819" s="61" t="s">
        <v>216</v>
      </c>
      <c r="AB819" s="62" t="s">
        <v>216</v>
      </c>
      <c r="AC819" s="63"/>
      <c r="AD819" s="62" t="s">
        <v>216</v>
      </c>
      <c r="AE819" s="62">
        <v>2</v>
      </c>
      <c r="AF819" s="67" t="s">
        <v>216</v>
      </c>
      <c r="AG819" s="62" t="s">
        <v>216</v>
      </c>
      <c r="AH819" s="62" t="s">
        <v>216</v>
      </c>
      <c r="AI819" s="62" t="s">
        <v>216</v>
      </c>
      <c r="AJ819" s="62" t="s">
        <v>216</v>
      </c>
      <c r="AK819" s="62" t="s">
        <v>216</v>
      </c>
      <c r="AL819" s="62" t="s">
        <v>216</v>
      </c>
      <c r="AM819" s="62" t="s">
        <v>216</v>
      </c>
      <c r="AN819" s="62" t="s">
        <v>216</v>
      </c>
      <c r="AO819" s="63" t="s">
        <v>216</v>
      </c>
    </row>
    <row r="820" spans="1:41">
      <c r="A820" s="48">
        <f t="shared" si="82"/>
        <v>818</v>
      </c>
      <c r="B820" s="49">
        <v>808</v>
      </c>
      <c r="C820" s="50">
        <f t="shared" si="83"/>
        <v>-10</v>
      </c>
      <c r="D820" s="49">
        <f>COUNTIF($L$3:$L820,$L820)</f>
        <v>20</v>
      </c>
      <c r="E820" s="51">
        <v>15</v>
      </c>
      <c r="F820" s="50">
        <f t="shared" si="84"/>
        <v>-5</v>
      </c>
      <c r="G820" s="52" t="s">
        <v>425</v>
      </c>
      <c r="H820" s="53" t="s">
        <v>1390</v>
      </c>
      <c r="I820" s="53" t="s">
        <v>1270</v>
      </c>
      <c r="J820" s="53" t="s">
        <v>1122</v>
      </c>
      <c r="K820" s="54">
        <v>2008</v>
      </c>
      <c r="L820" s="64" t="s">
        <v>218</v>
      </c>
      <c r="M820" s="55" t="s">
        <v>52</v>
      </c>
      <c r="N820" s="56">
        <v>1</v>
      </c>
      <c r="O820" s="57"/>
      <c r="P820" s="57" t="str">
        <f>IFERROR( VLOOKUP($G820,Liga16_1!$B:$Q,16,0), "")</f>
        <v/>
      </c>
      <c r="Q820" s="58">
        <f t="shared" ca="1" si="85"/>
        <v>78</v>
      </c>
      <c r="R820" s="59">
        <v>100</v>
      </c>
      <c r="S820" s="60" t="s">
        <v>216</v>
      </c>
      <c r="T820" s="61" t="s">
        <v>216</v>
      </c>
      <c r="U820" s="61" t="s">
        <v>216</v>
      </c>
      <c r="V820" s="61" t="s">
        <v>216</v>
      </c>
      <c r="W820" s="61" t="s">
        <v>216</v>
      </c>
      <c r="X820" s="61"/>
      <c r="Y820" s="61"/>
      <c r="Z820" s="61"/>
      <c r="AA820" s="61"/>
      <c r="AB820" s="62">
        <v>-22</v>
      </c>
      <c r="AC820" s="63"/>
      <c r="AD820" s="62" t="str">
        <f ca="1" xml:space="preserve"> IF(AND(
IFERROR( COUNTIF(  INDIRECT(CONCATENATE("[CampeonatosGallegos_2017.xlsx]",AD$2,"M","!$S:$S")),  $G820), 0)=0,
IFERROR( COUNTIF(  INDIRECT(CONCATENATE("[CampeonatosGallegos_2017.xlsx]",AD$2,"M","!$V:$V")),  $G820), 0)=0,
IFERROR( COUNTIF(  INDIRECT(CONCATENATE("[CampeonatosGallegos_2017.xlsx]",AD$2,"F","!$S:$S")),  $G820), 0)=0,
IFERROR( COUNTIF(  INDIRECT(CONCATENATE("[CampeonatosGallegos_2017.xlsx]",AD$2,"F","!$V:$V")),  $G820), 0)=0
), "",
IFERROR( HLOOKUP(CONCATENATE(AD$2,"F"),#REF!,ROW($G820)-1,0),0) +
IFERROR( HLOOKUP(CONCATENATE(AD$2,"F_FF"),#REF!,ROW($G820)-1,0),0) +
IFERROR( HLOOKUP(CONCATENATE(AD$2,"M"),#REF!,ROW($G820)-1,0),0) +
IFERROR( HLOOKUP(CONCATENATE(AD$2,"M_FF"),#REF!,ROW($G820)-1,0),0)
+25)</f>
        <v/>
      </c>
      <c r="AE820" s="62" t="str">
        <f ca="1" xml:space="preserve"> IF(AND(
IFERROR( COUNTIF(  INDIRECT(CONCATENATE("[CampeonatosGallegos_2017.xlsx]",AE$2,"M","!$S:$S")),  $G820), 0)=0,
IFERROR( COUNTIF(  INDIRECT(CONCATENATE("[CampeonatosGallegos_2017.xlsx]",AE$2,"M","!$V:$V")),  $G820), 0)=0,
IFERROR( COUNTIF(  INDIRECT(CONCATENATE("[CampeonatosGallegos_2017.xlsx]",AE$2,"F","!$S:$S")),  $G820), 0)=0,
IFERROR( COUNTIF(  INDIRECT(CONCATENATE("[CampeonatosGallegos_2017.xlsx]",AE$2,"F","!$V:$V")),  $G820), 0)=0
), "",
IFERROR( HLOOKUP(CONCATENATE(AE$2,"F"),#REF!,ROW($G820)-1,0),0) +
IFERROR( HLOOKUP(CONCATENATE(AE$2,"F_FF"),#REF!,ROW($G820)-1,0),0) +
IFERROR( HLOOKUP(CONCATENATE(AE$2,"M"),#REF!,ROW($G820)-1,0),0) +
IFERROR( HLOOKUP(CONCATENATE(AE$2,"M_FF"),#REF!,ROW($G820)-1,0),0)
+25)</f>
        <v/>
      </c>
      <c r="AF820" s="67" t="str">
        <f ca="1" xml:space="preserve"> IF(AND(
IFERROR( COUNTIF(  INDIRECT(CONCATENATE("[CampeonatosGallegos_2017.xlsx]",AF$2,"M","!$S:$S")),  $G820), 0)=0,
IFERROR( COUNTIF(  INDIRECT(CONCATENATE("[CampeonatosGallegos_2017.xlsx]",AF$2,"M","!$V:$V")),  $G820), 0)=0,
IFERROR( COUNTIF(  INDIRECT(CONCATENATE("[CampeonatosGallegos_2017.xlsx]",AF$2,"F","!$S:$S")),  $G820), 0)=0,
IFERROR( COUNTIF(  INDIRECT(CONCATENATE("[CampeonatosGallegos_2017.xlsx]",AF$2,"F","!$V:$V")),  $G820), 0)=0
), "",
IFERROR( HLOOKUP(CONCATENATE(AF$2,"F"),#REF!,ROW($G820)-1,0),0) +
IFERROR( HLOOKUP(CONCATENATE(AF$2,"F_FF"),#REF!,ROW($G820)-1,0),0) +
IFERROR( HLOOKUP(CONCATENATE(AF$2,"M"),#REF!,ROW($G820)-1,0),0) +
IFERROR( HLOOKUP(CONCATENATE(AF$2,"M_FF"),#REF!,ROW($G820)-1,0),0)
+25)</f>
        <v/>
      </c>
      <c r="AG820" s="62" t="str">
        <f ca="1" xml:space="preserve"> IF(AND(
IFERROR( COUNTIF(  INDIRECT(CONCATENATE("[CampeonatosGallegos_2017.xlsx]",AG$2,"M","!$S:$S")),  $G820), 0)=0,
IFERROR( COUNTIF(  INDIRECT(CONCATENATE("[CampeonatosGallegos_2017.xlsx]",AG$2,"M","!$V:$V")),  $G820), 0)=0,
IFERROR( COUNTIF(  INDIRECT(CONCATENATE("[CampeonatosGallegos_2017.xlsx]",AG$2,"F","!$S:$S")),  $G820), 0)=0,
IFERROR( COUNTIF(  INDIRECT(CONCATENATE("[CampeonatosGallegos_2017.xlsx]",AG$2,"F","!$V:$V")),  $G820), 0)=0
), "",
IFERROR( HLOOKUP(CONCATENATE(AG$2,"F"),#REF!,ROW($G820)-1,0),0) +
IFERROR( HLOOKUP(CONCATENATE(AG$2,"F_FF"),#REF!,ROW($G820)-1,0),0) +
IFERROR( HLOOKUP(CONCATENATE(AG$2,"M"),#REF!,ROW($G820)-1,0),0) +
IFERROR( HLOOKUP(CONCATENATE(AG$2,"M_FF"),#REF!,ROW($G820)-1,0),0)
+25)</f>
        <v/>
      </c>
      <c r="AH820" s="62" t="str">
        <f ca="1" xml:space="preserve"> IF(AND(
IFERROR( COUNTIF(  INDIRECT(CONCATENATE("[CampeonatosGallegos_2017.xlsx]",AH$2,"M","!$S:$S")),  $G820), 0)=0,
IFERROR( COUNTIF(  INDIRECT(CONCATENATE("[CampeonatosGallegos_2017.xlsx]",AH$2,"M","!$V:$V")),  $G820), 0)=0,
IFERROR( COUNTIF(  INDIRECT(CONCATENATE("[CampeonatosGallegos_2017.xlsx]",AH$2,"F","!$S:$S")),  $G820), 0)=0,
IFERROR( COUNTIF(  INDIRECT(CONCATENATE("[CampeonatosGallegos_2017.xlsx]",AH$2,"F","!$V:$V")),  $G820), 0)=0
), "",
IFERROR( HLOOKUP(CONCATENATE(AH$2,"F"),#REF!,ROW($G820)-1,0),0) +
IFERROR( HLOOKUP(CONCATENATE(AH$2,"F_FF"),#REF!,ROW($G820)-1,0),0) +
IFERROR( HLOOKUP(CONCATENATE(AH$2,"M"),#REF!,ROW($G820)-1,0),0) +
IFERROR( HLOOKUP(CONCATENATE(AH$2,"M_FF"),#REF!,ROW($G820)-1,0),0)
+25)</f>
        <v/>
      </c>
      <c r="AI820" s="62" t="str">
        <f ca="1" xml:space="preserve"> IF(AND(
IFERROR( COUNTIF(  INDIRECT(CONCATENATE("[CampeonatosGallegos_2017.xlsx]",AI$2,"M","!$S:$S")),  $G820), 0)=0,
IFERROR( COUNTIF(  INDIRECT(CONCATENATE("[CampeonatosGallegos_2017.xlsx]",AI$2,"M","!$V:$V")),  $G820), 0)=0,
IFERROR( COUNTIF(  INDIRECT(CONCATENATE("[CampeonatosGallegos_2017.xlsx]",AI$2,"F","!$S:$S")),  $G820), 0)=0,
IFERROR( COUNTIF(  INDIRECT(CONCATENATE("[CampeonatosGallegos_2017.xlsx]",AI$2,"F","!$V:$V")),  $G820), 0)=0
), "",
IFERROR( HLOOKUP(CONCATENATE(AI$2,"F"),#REF!,ROW($G820)-1,0),0) +
IFERROR( HLOOKUP(CONCATENATE(AI$2,"F_FF"),#REF!,ROW($G820)-1,0),0) +
IFERROR( HLOOKUP(CONCATENATE(AI$2,"M"),#REF!,ROW($G820)-1,0),0) +
IFERROR( HLOOKUP(CONCATENATE(AI$2,"M_FF"),#REF!,ROW($G820)-1,0),0)
+25)</f>
        <v/>
      </c>
      <c r="AJ820" s="62" t="str">
        <f ca="1" xml:space="preserve"> IF(AND(
IFERROR( COUNTIF(  INDIRECT(CONCATENATE("[CampeonatosGallegos_2017.xlsx]",AJ$2,"M","!$S:$S")),  $G820), 0)=0,
IFERROR( COUNTIF(  INDIRECT(CONCATENATE("[CampeonatosGallegos_2017.xlsx]",AJ$2,"M","!$V:$V")),  $G820), 0)=0,
IFERROR( COUNTIF(  INDIRECT(CONCATENATE("[CampeonatosGallegos_2017.xlsx]",AJ$2,"F","!$S:$S")),  $G820), 0)=0,
IFERROR( COUNTIF(  INDIRECT(CONCATENATE("[CampeonatosGallegos_2017.xlsx]",AJ$2,"F","!$V:$V")),  $G820), 0)=0
), "",
IFERROR( HLOOKUP(CONCATENATE(AJ$2,"F"),#REF!,ROW($G820)-1,0),0) +
IFERROR( HLOOKUP(CONCATENATE(AJ$2,"F_FF"),#REF!,ROW($G820)-1,0),0) +
IFERROR( HLOOKUP(CONCATENATE(AJ$2,"M"),#REF!,ROW($G820)-1,0),0) +
IFERROR( HLOOKUP(CONCATENATE(AJ$2,"M_FF"),#REF!,ROW($G820)-1,0),0)
+25)</f>
        <v/>
      </c>
      <c r="AK820" s="62" t="str">
        <f ca="1" xml:space="preserve"> IF(AND(
IFERROR( COUNTIF(  INDIRECT(CONCATENATE("[CampeonatosGallegos_2017.xlsx]",AK$2,"M","!$S:$S")),  $G820), 0)=0,
IFERROR( COUNTIF(  INDIRECT(CONCATENATE("[CampeonatosGallegos_2017.xlsx]",AK$2,"M","!$V:$V")),  $G820), 0)=0,
IFERROR( COUNTIF(  INDIRECT(CONCATENATE("[CampeonatosGallegos_2017.xlsx]",AK$2,"F","!$S:$S")),  $G820), 0)=0,
IFERROR( COUNTIF(  INDIRECT(CONCATENATE("[CampeonatosGallegos_2017.xlsx]",AK$2,"F","!$V:$V")),  $G820), 0)=0
), "",
IFERROR( HLOOKUP(CONCATENATE(AK$2,"F"),#REF!,ROW($G820)-1,0),0) +
IFERROR( HLOOKUP(CONCATENATE(AK$2,"F_FF"),#REF!,ROW($G820)-1,0),0) +
IFERROR( HLOOKUP(CONCATENATE(AK$2,"M"),#REF!,ROW($G820)-1,0),0) +
IFERROR( HLOOKUP(CONCATENATE(AK$2,"M_FF"),#REF!,ROW($G820)-1,0),0)
+25)</f>
        <v/>
      </c>
      <c r="AL820" s="62" t="str">
        <f ca="1" xml:space="preserve"> IF(AND(
IFERROR( COUNTIF(  INDIRECT(CONCATENATE("[CampeonatosGallegos_2017.xlsx]",AL$2,"M","!$S:$S")),  $G820), 0)=0,
IFERROR( COUNTIF(  INDIRECT(CONCATENATE("[CampeonatosGallegos_2017.xlsx]",AL$2,"M","!$V:$V")),  $G820), 0)=0,
IFERROR( COUNTIF(  INDIRECT(CONCATENATE("[CampeonatosGallegos_2017.xlsx]",AL$2,"F","!$S:$S")),  $G820), 0)=0,
IFERROR( COUNTIF(  INDIRECT(CONCATENATE("[CampeonatosGallegos_2017.xlsx]",AL$2,"F","!$V:$V")),  $G820), 0)=0
), "",
IFERROR( HLOOKUP(CONCATENATE(AL$2,"F"),#REF!,ROW($G820)-1,0),0) +
IFERROR( HLOOKUP(CONCATENATE(AL$2,"F_FF"),#REF!,ROW($G820)-1,0),0) +
IFERROR( HLOOKUP(CONCATENATE(AL$2,"M"),#REF!,ROW($G820)-1,0),0) +
IFERROR( HLOOKUP(CONCATENATE(AL$2,"M_FF"),#REF!,ROW($G820)-1,0),0)
+25)</f>
        <v/>
      </c>
      <c r="AM820" s="62" t="str">
        <f ca="1" xml:space="preserve"> IF(AND(
IFERROR( COUNTIF(  INDIRECT(CONCATENATE("[CampeonatosGallegos_2017.xlsx]",AM$2,"M","!$S:$S")),  $G820), 0)=0,
IFERROR( COUNTIF(  INDIRECT(CONCATENATE("[CampeonatosGallegos_2017.xlsx]",AM$2,"M","!$V:$V")),  $G820), 0)=0,
IFERROR( COUNTIF(  INDIRECT(CONCATENATE("[CampeonatosGallegos_2017.xlsx]",AM$2,"F","!$S:$S")),  $G820), 0)=0,
IFERROR( COUNTIF(  INDIRECT(CONCATENATE("[CampeonatosGallegos_2017.xlsx]",AM$2,"F","!$V:$V")),  $G820), 0)=0
), "",
IFERROR( HLOOKUP(CONCATENATE(AM$2,"F"),#REF!,ROW($G820)-1,0),0) +
IFERROR( HLOOKUP(CONCATENATE(AM$2,"F_FF"),#REF!,ROW($G820)-1,0),0) +
IFERROR( HLOOKUP(CONCATENATE(AM$2,"M"),#REF!,ROW($G820)-1,0),0) +
IFERROR( HLOOKUP(CONCATENATE(AM$2,"M_FF"),#REF!,ROW($G820)-1,0),0)
+25)</f>
        <v/>
      </c>
      <c r="AN820" s="62" t="str">
        <f ca="1" xml:space="preserve"> IF(AND(
IFERROR( COUNTIF(  INDIRECT(CONCATENATE("[CampeonatosGallegos_2017.xlsx]",AN$2,"M","!$S:$S")),  $G820), 0)=0,
IFERROR( COUNTIF(  INDIRECT(CONCATENATE("[CampeonatosGallegos_2017.xlsx]",AN$2,"M","!$V:$V")),  $G820), 0)=0,
IFERROR( COUNTIF(  INDIRECT(CONCATENATE("[CampeonatosGallegos_2017.xlsx]",AN$2,"F","!$S:$S")),  $G820), 0)=0,
IFERROR( COUNTIF(  INDIRECT(CONCATENATE("[CampeonatosGallegos_2017.xlsx]",AN$2,"F","!$V:$V")),  $G820), 0)=0
), "",
IFERROR( HLOOKUP(CONCATENATE(AN$2,"F"),#REF!,ROW($G820)-1,0),0) +
IFERROR( HLOOKUP(CONCATENATE(AN$2,"F_FF"),#REF!,ROW($G820)-1,0),0) +
IFERROR( HLOOKUP(CONCATENATE(AN$2,"M"),#REF!,ROW($G820)-1,0),0) +
IFERROR( HLOOKUP(CONCATENATE(AN$2,"M_FF"),#REF!,ROW($G820)-1,0),0)
+25)</f>
        <v/>
      </c>
      <c r="AO820" s="63" t="str">
        <f ca="1" xml:space="preserve"> IF(AND(
IFERROR( COUNTIF(  INDIRECT(CONCATENATE("[CampeonatosGallegos_2017.xlsx]",AO$2,"M","!$S:$S")),  $G820), 0)=0,
IFERROR( COUNTIF(  INDIRECT(CONCATENATE("[CampeonatosGallegos_2017.xlsx]",AO$2,"M","!$V:$V")),  $G820), 0)=0,
IFERROR( COUNTIF(  INDIRECT(CONCATENATE("[CampeonatosGallegos_2017.xlsx]",AO$2,"F","!$S:$S")),  $G820), 0)=0,
IFERROR( COUNTIF(  INDIRECT(CONCATENATE("[CampeonatosGallegos_2017.xlsx]",AO$2,"F","!$V:$V")),  $G820), 0)=0
), "",
IFERROR( HLOOKUP(CONCATENATE(AO$2,"F"),#REF!,ROW($G820)-1,0),0) +
IFERROR( HLOOKUP(CONCATENATE(AO$2,"F_FF"),#REF!,ROW($G820)-1,0),0) +
IFERROR( HLOOKUP(CONCATENATE(AO$2,"M"),#REF!,ROW($G820)-1,0),0) +
IFERROR( HLOOKUP(CONCATENATE(AO$2,"M_FF"),#REF!,ROW($G820)-1,0),0)
+25)</f>
        <v/>
      </c>
    </row>
    <row r="821" spans="1:41">
      <c r="A821" s="48">
        <f t="shared" si="82"/>
        <v>819</v>
      </c>
      <c r="B821" s="49">
        <v>819</v>
      </c>
      <c r="C821" s="50" t="str">
        <f t="shared" si="83"/>
        <v>=</v>
      </c>
      <c r="D821" s="49">
        <f>COUNTIF($L$3:$L821,$L821)</f>
        <v>21</v>
      </c>
      <c r="E821" s="51">
        <v>21</v>
      </c>
      <c r="F821" s="50" t="str">
        <f t="shared" si="84"/>
        <v>=</v>
      </c>
      <c r="G821" s="52" t="s">
        <v>285</v>
      </c>
      <c r="H821" s="53" t="s">
        <v>1391</v>
      </c>
      <c r="I821" s="53" t="s">
        <v>1189</v>
      </c>
      <c r="J821" s="53" t="s">
        <v>1122</v>
      </c>
      <c r="K821" s="54">
        <v>2008</v>
      </c>
      <c r="L821" s="64" t="s">
        <v>218</v>
      </c>
      <c r="M821" s="55" t="s">
        <v>52</v>
      </c>
      <c r="N821" s="56">
        <v>1</v>
      </c>
      <c r="O821" s="57">
        <v>76</v>
      </c>
      <c r="P821" s="57" t="str">
        <f>IFERROR( VLOOKUP($G821,Liga16_1!$B:$Q,16,0), "")</f>
        <v/>
      </c>
      <c r="Q821" s="58">
        <f t="shared" si="85"/>
        <v>76</v>
      </c>
      <c r="R821" s="59">
        <f>AVERAGE(O821:P821)</f>
        <v>76</v>
      </c>
      <c r="S821" s="60" t="s">
        <v>216</v>
      </c>
      <c r="T821" s="61" t="s">
        <v>216</v>
      </c>
      <c r="U821" s="61" t="s">
        <v>216</v>
      </c>
      <c r="V821" s="61" t="s">
        <v>216</v>
      </c>
      <c r="W821" s="61" t="s">
        <v>216</v>
      </c>
      <c r="X821" s="61" t="s">
        <v>216</v>
      </c>
      <c r="Y821" s="61">
        <v>-24</v>
      </c>
      <c r="Z821" s="61" t="s">
        <v>216</v>
      </c>
      <c r="AA821" s="61" t="s">
        <v>216</v>
      </c>
      <c r="AB821" s="62" t="s">
        <v>216</v>
      </c>
      <c r="AC821" s="63"/>
      <c r="AD821" s="62" t="s">
        <v>216</v>
      </c>
      <c r="AE821" s="62" t="s">
        <v>216</v>
      </c>
      <c r="AF821" s="67" t="s">
        <v>216</v>
      </c>
      <c r="AG821" s="62" t="s">
        <v>216</v>
      </c>
      <c r="AH821" s="62" t="s">
        <v>216</v>
      </c>
      <c r="AI821" s="62" t="s">
        <v>216</v>
      </c>
      <c r="AJ821" s="62" t="s">
        <v>216</v>
      </c>
      <c r="AK821" s="62" t="s">
        <v>216</v>
      </c>
      <c r="AL821" s="62" t="s">
        <v>216</v>
      </c>
      <c r="AM821" s="62" t="s">
        <v>216</v>
      </c>
      <c r="AN821" s="62" t="s">
        <v>216</v>
      </c>
      <c r="AO821" s="63" t="s">
        <v>216</v>
      </c>
    </row>
    <row r="822" spans="1:41">
      <c r="A822" s="48">
        <f t="shared" si="82"/>
        <v>820</v>
      </c>
      <c r="B822" s="49">
        <v>822</v>
      </c>
      <c r="C822" s="50">
        <f t="shared" si="83"/>
        <v>2</v>
      </c>
      <c r="D822" s="49">
        <f>COUNTIF($L$3:$L822,$L822)</f>
        <v>22</v>
      </c>
      <c r="E822" s="51">
        <v>22</v>
      </c>
      <c r="F822" s="50" t="str">
        <f t="shared" si="84"/>
        <v>=</v>
      </c>
      <c r="G822" s="52">
        <v>21826</v>
      </c>
      <c r="H822" s="53" t="s">
        <v>1392</v>
      </c>
      <c r="I822" s="53" t="s">
        <v>1109</v>
      </c>
      <c r="J822" s="53" t="s">
        <v>1107</v>
      </c>
      <c r="K822" s="54">
        <v>2012</v>
      </c>
      <c r="L822" s="64" t="s">
        <v>218</v>
      </c>
      <c r="M822" s="55" t="s">
        <v>52</v>
      </c>
      <c r="N822" s="56">
        <v>1</v>
      </c>
      <c r="O822" s="57"/>
      <c r="P822" s="57" t="str">
        <f>IFERROR( VLOOKUP($G822,Liga16_1!$B:$Q,16,0), "")</f>
        <v/>
      </c>
      <c r="Q822" s="58">
        <f t="shared" si="85"/>
        <v>50</v>
      </c>
      <c r="R822" s="59">
        <v>50</v>
      </c>
      <c r="S822" s="60" t="s">
        <v>216</v>
      </c>
      <c r="T822" s="61" t="s">
        <v>216</v>
      </c>
      <c r="U822" s="61" t="s">
        <v>216</v>
      </c>
      <c r="V822" s="61" t="s">
        <v>216</v>
      </c>
      <c r="W822" s="61" t="s">
        <v>216</v>
      </c>
      <c r="X822" s="61"/>
      <c r="Y822" s="61"/>
      <c r="Z822" s="61"/>
      <c r="AA822" s="61"/>
      <c r="AB822" s="62" t="s">
        <v>216</v>
      </c>
      <c r="AC822" s="63"/>
      <c r="AD822" s="62" t="s">
        <v>216</v>
      </c>
      <c r="AE822" s="62" t="s">
        <v>216</v>
      </c>
      <c r="AF822" s="67" t="s">
        <v>216</v>
      </c>
      <c r="AG822" s="62" t="s">
        <v>216</v>
      </c>
      <c r="AH822" s="62" t="s">
        <v>216</v>
      </c>
      <c r="AI822" s="62" t="s">
        <v>216</v>
      </c>
      <c r="AJ822" s="62" t="s">
        <v>216</v>
      </c>
      <c r="AK822" s="62" t="s">
        <v>216</v>
      </c>
      <c r="AL822" s="62" t="s">
        <v>216</v>
      </c>
      <c r="AM822" s="62" t="s">
        <v>216</v>
      </c>
      <c r="AN822" s="62" t="s">
        <v>216</v>
      </c>
      <c r="AO822" s="63" t="s">
        <v>216</v>
      </c>
    </row>
    <row r="823" spans="1:41">
      <c r="A823" s="48">
        <f t="shared" si="82"/>
        <v>821</v>
      </c>
      <c r="B823" s="49">
        <v>825</v>
      </c>
      <c r="C823" s="50">
        <f t="shared" si="83"/>
        <v>4</v>
      </c>
      <c r="D823" s="49">
        <f>COUNTIF($L$3:$L823,$L823)</f>
        <v>22</v>
      </c>
      <c r="E823" s="51">
        <v>26</v>
      </c>
      <c r="F823" s="50">
        <f t="shared" si="84"/>
        <v>4</v>
      </c>
      <c r="G823" s="52" t="s">
        <v>272</v>
      </c>
      <c r="H823" s="53" t="s">
        <v>1393</v>
      </c>
      <c r="I823" s="53" t="s">
        <v>1121</v>
      </c>
      <c r="J823" s="53" t="s">
        <v>1122</v>
      </c>
      <c r="K823" s="54">
        <v>2007</v>
      </c>
      <c r="L823" s="64" t="s">
        <v>219</v>
      </c>
      <c r="M823" s="55" t="s">
        <v>55</v>
      </c>
      <c r="N823" s="56">
        <v>1</v>
      </c>
      <c r="O823" s="57">
        <v>49</v>
      </c>
      <c r="P823" s="57" t="str">
        <f>IFERROR( VLOOKUP($G823,Liga16_1!$B:$Q,16,0), "")</f>
        <v/>
      </c>
      <c r="Q823" s="58">
        <f t="shared" si="85"/>
        <v>49</v>
      </c>
      <c r="R823" s="59">
        <f t="shared" ref="R823:R830" si="87">AVERAGE(O823:P823)</f>
        <v>49</v>
      </c>
      <c r="S823" s="60" t="s">
        <v>216</v>
      </c>
      <c r="T823" s="61" t="s">
        <v>216</v>
      </c>
      <c r="U823" s="61" t="s">
        <v>216</v>
      </c>
      <c r="V823" s="61" t="s">
        <v>216</v>
      </c>
      <c r="W823" s="61" t="s">
        <v>216</v>
      </c>
      <c r="X823" s="61" t="s">
        <v>216</v>
      </c>
      <c r="Y823" s="61">
        <v>-51</v>
      </c>
      <c r="Z823" s="61" t="s">
        <v>216</v>
      </c>
      <c r="AA823" s="61" t="s">
        <v>216</v>
      </c>
      <c r="AB823" s="62" t="s">
        <v>216</v>
      </c>
      <c r="AC823" s="63"/>
      <c r="AD823" s="62" t="s">
        <v>216</v>
      </c>
      <c r="AE823" s="62" t="s">
        <v>216</v>
      </c>
      <c r="AF823" s="67" t="s">
        <v>216</v>
      </c>
      <c r="AG823" s="62" t="s">
        <v>216</v>
      </c>
      <c r="AH823" s="62" t="s">
        <v>216</v>
      </c>
      <c r="AI823" s="62" t="s">
        <v>216</v>
      </c>
      <c r="AJ823" s="62" t="s">
        <v>216</v>
      </c>
      <c r="AK823" s="62" t="s">
        <v>216</v>
      </c>
      <c r="AL823" s="62" t="s">
        <v>216</v>
      </c>
      <c r="AM823" s="62" t="s">
        <v>216</v>
      </c>
      <c r="AN823" s="62" t="s">
        <v>216</v>
      </c>
      <c r="AO823" s="63" t="s">
        <v>216</v>
      </c>
    </row>
    <row r="824" spans="1:41">
      <c r="A824" s="48">
        <f t="shared" si="82"/>
        <v>822</v>
      </c>
      <c r="B824" s="49">
        <v>826</v>
      </c>
      <c r="C824" s="50">
        <f t="shared" si="83"/>
        <v>4</v>
      </c>
      <c r="D824" s="49">
        <f>COUNTIF($L$3:$L824,$L824)</f>
        <v>13</v>
      </c>
      <c r="E824" s="51">
        <v>13</v>
      </c>
      <c r="F824" s="50" t="str">
        <f t="shared" si="84"/>
        <v>=</v>
      </c>
      <c r="G824" s="52">
        <v>22460</v>
      </c>
      <c r="H824" s="53" t="s">
        <v>715</v>
      </c>
      <c r="I824" s="53" t="s">
        <v>1123</v>
      </c>
      <c r="J824" s="53" t="s">
        <v>1107</v>
      </c>
      <c r="K824" s="54">
        <v>2008</v>
      </c>
      <c r="L824" s="64" t="s">
        <v>217</v>
      </c>
      <c r="M824" s="55" t="s">
        <v>55</v>
      </c>
      <c r="N824" s="56">
        <v>1</v>
      </c>
      <c r="O824" s="57">
        <v>45</v>
      </c>
      <c r="P824" s="57" t="str">
        <f>IFERROR( VLOOKUP($G824,Liga16_1!$B:$Q,16,0), "")</f>
        <v/>
      </c>
      <c r="Q824" s="58">
        <f t="shared" si="85"/>
        <v>45</v>
      </c>
      <c r="R824" s="59">
        <f t="shared" si="87"/>
        <v>45</v>
      </c>
      <c r="S824" s="60" t="s">
        <v>216</v>
      </c>
      <c r="T824" s="61" t="s">
        <v>216</v>
      </c>
      <c r="U824" s="61">
        <v>-26</v>
      </c>
      <c r="V824" s="61" t="s">
        <v>216</v>
      </c>
      <c r="W824" s="61" t="s">
        <v>216</v>
      </c>
      <c r="X824" s="61" t="s">
        <v>216</v>
      </c>
      <c r="Y824" s="61" t="s">
        <v>216</v>
      </c>
      <c r="Z824" s="61" t="s">
        <v>216</v>
      </c>
      <c r="AA824" s="61" t="s">
        <v>216</v>
      </c>
      <c r="AB824" s="62" t="s">
        <v>216</v>
      </c>
      <c r="AC824" s="63"/>
      <c r="AD824" s="62" t="s">
        <v>216</v>
      </c>
      <c r="AE824" s="62" t="s">
        <v>216</v>
      </c>
      <c r="AF824" s="67" t="s">
        <v>216</v>
      </c>
      <c r="AG824" s="62" t="s">
        <v>216</v>
      </c>
      <c r="AH824" s="62" t="s">
        <v>216</v>
      </c>
      <c r="AI824" s="62" t="s">
        <v>216</v>
      </c>
      <c r="AJ824" s="62" t="s">
        <v>216</v>
      </c>
      <c r="AK824" s="62" t="s">
        <v>216</v>
      </c>
      <c r="AL824" s="62" t="s">
        <v>216</v>
      </c>
      <c r="AM824" s="62" t="s">
        <v>216</v>
      </c>
      <c r="AN824" s="62" t="s">
        <v>216</v>
      </c>
      <c r="AO824" s="63" t="s">
        <v>216</v>
      </c>
    </row>
    <row r="825" spans="1:41">
      <c r="A825" s="48">
        <f t="shared" si="82"/>
        <v>823</v>
      </c>
      <c r="B825" s="49">
        <v>821</v>
      </c>
      <c r="C825" s="50">
        <f t="shared" si="83"/>
        <v>-2</v>
      </c>
      <c r="D825" s="49">
        <f>COUNTIF($L$3:$L825,$L825)</f>
        <v>23</v>
      </c>
      <c r="E825" s="51">
        <v>23</v>
      </c>
      <c r="F825" s="50" t="str">
        <f t="shared" si="84"/>
        <v>=</v>
      </c>
      <c r="G825" s="52">
        <v>20837</v>
      </c>
      <c r="H825" s="53" t="s">
        <v>745</v>
      </c>
      <c r="I825" s="53" t="s">
        <v>1113</v>
      </c>
      <c r="J825" s="53" t="s">
        <v>1107</v>
      </c>
      <c r="K825" s="54">
        <v>2006</v>
      </c>
      <c r="L825" s="64" t="s">
        <v>219</v>
      </c>
      <c r="M825" s="55" t="s">
        <v>55</v>
      </c>
      <c r="N825" s="56">
        <v>1</v>
      </c>
      <c r="O825" s="57">
        <v>42</v>
      </c>
      <c r="P825" s="57" t="str">
        <f>IFERROR( VLOOKUP($G825,Liga16_1!$B:$Q,16,0), "")</f>
        <v/>
      </c>
      <c r="Q825" s="58">
        <f t="shared" si="85"/>
        <v>44</v>
      </c>
      <c r="R825" s="59">
        <f t="shared" si="87"/>
        <v>42</v>
      </c>
      <c r="S825" s="60" t="s">
        <v>216</v>
      </c>
      <c r="T825" s="61" t="s">
        <v>216</v>
      </c>
      <c r="U825" s="61" t="s">
        <v>216</v>
      </c>
      <c r="V825" s="61" t="s">
        <v>216</v>
      </c>
      <c r="W825" s="61" t="s">
        <v>216</v>
      </c>
      <c r="X825" s="61" t="s">
        <v>216</v>
      </c>
      <c r="Y825" s="61" t="s">
        <v>216</v>
      </c>
      <c r="Z825" s="61" t="s">
        <v>216</v>
      </c>
      <c r="AA825" s="61" t="s">
        <v>216</v>
      </c>
      <c r="AB825" s="62">
        <v>-23</v>
      </c>
      <c r="AC825" s="63"/>
      <c r="AD825" s="62" t="s">
        <v>216</v>
      </c>
      <c r="AE825" s="62">
        <v>25</v>
      </c>
      <c r="AF825" s="67" t="s">
        <v>216</v>
      </c>
      <c r="AG825" s="62" t="s">
        <v>216</v>
      </c>
      <c r="AH825" s="62" t="s">
        <v>216</v>
      </c>
      <c r="AI825" s="62" t="s">
        <v>216</v>
      </c>
      <c r="AJ825" s="62" t="s">
        <v>216</v>
      </c>
      <c r="AK825" s="62" t="s">
        <v>216</v>
      </c>
      <c r="AL825" s="62" t="s">
        <v>216</v>
      </c>
      <c r="AM825" s="62" t="s">
        <v>216</v>
      </c>
      <c r="AN825" s="62" t="s">
        <v>216</v>
      </c>
      <c r="AO825" s="63" t="s">
        <v>216</v>
      </c>
    </row>
    <row r="826" spans="1:41">
      <c r="A826" s="48">
        <f t="shared" si="82"/>
        <v>824</v>
      </c>
      <c r="B826" s="49">
        <v>827</v>
      </c>
      <c r="C826" s="50">
        <f t="shared" si="83"/>
        <v>3</v>
      </c>
      <c r="D826" s="49">
        <f>COUNTIF($L$3:$L826,$L826)</f>
        <v>13</v>
      </c>
      <c r="E826" s="51">
        <v>13</v>
      </c>
      <c r="F826" s="50" t="str">
        <f t="shared" si="84"/>
        <v>=</v>
      </c>
      <c r="G826" s="52" t="s">
        <v>254</v>
      </c>
      <c r="H826" s="53" t="s">
        <v>1394</v>
      </c>
      <c r="I826" s="53" t="s">
        <v>1395</v>
      </c>
      <c r="J826" s="53" t="s">
        <v>1107</v>
      </c>
      <c r="K826" s="54">
        <v>-1</v>
      </c>
      <c r="L826" s="64" t="s">
        <v>238</v>
      </c>
      <c r="M826" s="55" t="s">
        <v>52</v>
      </c>
      <c r="N826" s="56">
        <v>1</v>
      </c>
      <c r="O826" s="57">
        <v>39</v>
      </c>
      <c r="P826" s="57" t="str">
        <f>IFERROR( VLOOKUP($G826,Liga16_1!$B:$Q,16,0), "")</f>
        <v/>
      </c>
      <c r="Q826" s="58">
        <f t="shared" si="85"/>
        <v>39</v>
      </c>
      <c r="R826" s="59">
        <f t="shared" si="87"/>
        <v>39</v>
      </c>
      <c r="S826" s="60" t="s">
        <v>216</v>
      </c>
      <c r="T826" s="61" t="s">
        <v>216</v>
      </c>
      <c r="U826" s="61" t="s">
        <v>216</v>
      </c>
      <c r="V826" s="61" t="s">
        <v>216</v>
      </c>
      <c r="W826" s="61" t="s">
        <v>216</v>
      </c>
      <c r="X826" s="61">
        <v>39</v>
      </c>
      <c r="Y826" s="61" t="s">
        <v>216</v>
      </c>
      <c r="Z826" s="61" t="s">
        <v>216</v>
      </c>
      <c r="AA826" s="61" t="s">
        <v>216</v>
      </c>
      <c r="AB826" s="62" t="s">
        <v>216</v>
      </c>
      <c r="AC826" s="63"/>
      <c r="AD826" s="62" t="s">
        <v>216</v>
      </c>
      <c r="AE826" s="62" t="s">
        <v>216</v>
      </c>
      <c r="AF826" s="67" t="s">
        <v>216</v>
      </c>
      <c r="AG826" s="62" t="s">
        <v>216</v>
      </c>
      <c r="AH826" s="62" t="s">
        <v>216</v>
      </c>
      <c r="AI826" s="62" t="s">
        <v>216</v>
      </c>
      <c r="AJ826" s="62" t="s">
        <v>216</v>
      </c>
      <c r="AK826" s="62" t="s">
        <v>216</v>
      </c>
      <c r="AL826" s="62" t="s">
        <v>216</v>
      </c>
      <c r="AM826" s="62" t="s">
        <v>216</v>
      </c>
      <c r="AN826" s="62" t="s">
        <v>216</v>
      </c>
      <c r="AO826" s="63" t="s">
        <v>216</v>
      </c>
    </row>
    <row r="827" spans="1:41">
      <c r="A827" s="48">
        <f t="shared" si="82"/>
        <v>825</v>
      </c>
      <c r="B827" s="49">
        <v>828</v>
      </c>
      <c r="C827" s="50">
        <f t="shared" si="83"/>
        <v>3</v>
      </c>
      <c r="D827" s="49">
        <f>COUNTIF($L$3:$L827,$L827)</f>
        <v>14</v>
      </c>
      <c r="E827" s="51">
        <v>14</v>
      </c>
      <c r="F827" s="50" t="str">
        <f t="shared" si="84"/>
        <v>=</v>
      </c>
      <c r="G827" s="52" t="s">
        <v>257</v>
      </c>
      <c r="H827" s="53" t="s">
        <v>1396</v>
      </c>
      <c r="I827" s="53" t="s">
        <v>1395</v>
      </c>
      <c r="J827" s="53" t="s">
        <v>1107</v>
      </c>
      <c r="K827" s="54">
        <v>-1</v>
      </c>
      <c r="L827" s="64" t="s">
        <v>238</v>
      </c>
      <c r="M827" s="55" t="s">
        <v>52</v>
      </c>
      <c r="N827" s="56">
        <v>1</v>
      </c>
      <c r="O827" s="57">
        <v>39</v>
      </c>
      <c r="P827" s="57" t="str">
        <f>IFERROR( VLOOKUP($G827,Liga16_1!$B:$Q,16,0), "")</f>
        <v/>
      </c>
      <c r="Q827" s="58">
        <f t="shared" si="85"/>
        <v>39</v>
      </c>
      <c r="R827" s="59">
        <f t="shared" si="87"/>
        <v>39</v>
      </c>
      <c r="S827" s="60" t="s">
        <v>216</v>
      </c>
      <c r="T827" s="61" t="s">
        <v>216</v>
      </c>
      <c r="U827" s="61" t="s">
        <v>216</v>
      </c>
      <c r="V827" s="61" t="s">
        <v>216</v>
      </c>
      <c r="W827" s="61" t="s">
        <v>216</v>
      </c>
      <c r="X827" s="61">
        <v>39</v>
      </c>
      <c r="Y827" s="61" t="s">
        <v>216</v>
      </c>
      <c r="Z827" s="61" t="s">
        <v>216</v>
      </c>
      <c r="AA827" s="61" t="s">
        <v>216</v>
      </c>
      <c r="AB827" s="62" t="s">
        <v>216</v>
      </c>
      <c r="AC827" s="63"/>
      <c r="AD827" s="62" t="s">
        <v>216</v>
      </c>
      <c r="AE827" s="62" t="s">
        <v>216</v>
      </c>
      <c r="AF827" s="67" t="s">
        <v>216</v>
      </c>
      <c r="AG827" s="62" t="s">
        <v>216</v>
      </c>
      <c r="AH827" s="62" t="s">
        <v>216</v>
      </c>
      <c r="AI827" s="62" t="s">
        <v>216</v>
      </c>
      <c r="AJ827" s="62" t="s">
        <v>216</v>
      </c>
      <c r="AK827" s="62" t="s">
        <v>216</v>
      </c>
      <c r="AL827" s="62" t="s">
        <v>216</v>
      </c>
      <c r="AM827" s="62" t="s">
        <v>216</v>
      </c>
      <c r="AN827" s="62" t="s">
        <v>216</v>
      </c>
      <c r="AO827" s="63" t="s">
        <v>216</v>
      </c>
    </row>
    <row r="828" spans="1:41">
      <c r="A828" s="48">
        <f t="shared" si="82"/>
        <v>826</v>
      </c>
      <c r="B828" s="49">
        <v>829</v>
      </c>
      <c r="C828" s="50">
        <f t="shared" si="83"/>
        <v>3</v>
      </c>
      <c r="D828" s="49">
        <f>COUNTIF($L$3:$L828,$L828)</f>
        <v>48</v>
      </c>
      <c r="E828" s="51">
        <v>48</v>
      </c>
      <c r="F828" s="50" t="str">
        <f t="shared" si="84"/>
        <v>=</v>
      </c>
      <c r="G828" s="52">
        <v>24167</v>
      </c>
      <c r="H828" s="53" t="s">
        <v>460</v>
      </c>
      <c r="I828" s="53" t="s">
        <v>1106</v>
      </c>
      <c r="J828" s="53" t="s">
        <v>1107</v>
      </c>
      <c r="K828" s="54">
        <v>2006</v>
      </c>
      <c r="L828" s="64" t="s">
        <v>220</v>
      </c>
      <c r="M828" s="55" t="s">
        <v>52</v>
      </c>
      <c r="N828" s="56">
        <v>1</v>
      </c>
      <c r="O828" s="57">
        <v>37</v>
      </c>
      <c r="P828" s="57" t="str">
        <f>IFERROR( VLOOKUP($G828,Liga16_1!$B:$Q,16,0), "")</f>
        <v/>
      </c>
      <c r="Q828" s="58">
        <f t="shared" si="85"/>
        <v>37</v>
      </c>
      <c r="R828" s="59">
        <f t="shared" si="87"/>
        <v>37</v>
      </c>
      <c r="S828" s="60" t="s">
        <v>216</v>
      </c>
      <c r="T828" s="61" t="s">
        <v>216</v>
      </c>
      <c r="U828" s="61" t="s">
        <v>216</v>
      </c>
      <c r="V828" s="61" t="s">
        <v>216</v>
      </c>
      <c r="W828" s="61" t="s">
        <v>216</v>
      </c>
      <c r="X828" s="61">
        <v>-64</v>
      </c>
      <c r="Y828" s="61">
        <v>28</v>
      </c>
      <c r="Z828" s="61">
        <v>-64</v>
      </c>
      <c r="AA828" s="61" t="s">
        <v>216</v>
      </c>
      <c r="AB828" s="62" t="s">
        <v>216</v>
      </c>
      <c r="AC828" s="63"/>
      <c r="AD828" s="62" t="s">
        <v>216</v>
      </c>
      <c r="AE828" s="62" t="s">
        <v>216</v>
      </c>
      <c r="AF828" s="67" t="s">
        <v>216</v>
      </c>
      <c r="AG828" s="62" t="s">
        <v>216</v>
      </c>
      <c r="AH828" s="62" t="s">
        <v>216</v>
      </c>
      <c r="AI828" s="62" t="s">
        <v>216</v>
      </c>
      <c r="AJ828" s="62" t="s">
        <v>216</v>
      </c>
      <c r="AK828" s="62" t="s">
        <v>216</v>
      </c>
      <c r="AL828" s="62" t="s">
        <v>216</v>
      </c>
      <c r="AM828" s="62" t="s">
        <v>216</v>
      </c>
      <c r="AN828" s="62" t="s">
        <v>216</v>
      </c>
      <c r="AO828" s="63" t="s">
        <v>216</v>
      </c>
    </row>
    <row r="829" spans="1:41">
      <c r="A829" s="48">
        <f t="shared" si="82"/>
        <v>827</v>
      </c>
      <c r="B829" s="49">
        <v>830</v>
      </c>
      <c r="C829" s="50">
        <f t="shared" si="83"/>
        <v>3</v>
      </c>
      <c r="D829" s="49">
        <f>COUNTIF($L$3:$L829,$L829)</f>
        <v>49</v>
      </c>
      <c r="E829" s="51">
        <v>49</v>
      </c>
      <c r="F829" s="50" t="str">
        <f t="shared" si="84"/>
        <v>=</v>
      </c>
      <c r="G829" s="52">
        <v>50614</v>
      </c>
      <c r="H829" s="53" t="s">
        <v>820</v>
      </c>
      <c r="I829" s="53" t="s">
        <v>1106</v>
      </c>
      <c r="J829" s="53" t="s">
        <v>1107</v>
      </c>
      <c r="K829" s="54">
        <v>2006</v>
      </c>
      <c r="L829" s="64" t="s">
        <v>220</v>
      </c>
      <c r="M829" s="55" t="s">
        <v>52</v>
      </c>
      <c r="N829" s="56">
        <v>1</v>
      </c>
      <c r="O829" s="57">
        <v>36</v>
      </c>
      <c r="P829" s="57" t="str">
        <f>IFERROR( VLOOKUP($G829,Liga16_1!$B:$Q,16,0), "")</f>
        <v/>
      </c>
      <c r="Q829" s="58">
        <f t="shared" si="85"/>
        <v>36</v>
      </c>
      <c r="R829" s="59">
        <f t="shared" si="87"/>
        <v>36</v>
      </c>
      <c r="S829" s="60" t="s">
        <v>216</v>
      </c>
      <c r="T829" s="61" t="s">
        <v>216</v>
      </c>
      <c r="U829" s="61" t="s">
        <v>216</v>
      </c>
      <c r="V829" s="61" t="s">
        <v>216</v>
      </c>
      <c r="W829" s="61" t="s">
        <v>216</v>
      </c>
      <c r="X829" s="61"/>
      <c r="Y829" s="61"/>
      <c r="Z829" s="61">
        <v>-64</v>
      </c>
      <c r="AA829" s="61" t="s">
        <v>216</v>
      </c>
      <c r="AB829" s="62" t="s">
        <v>216</v>
      </c>
      <c r="AC829" s="63"/>
      <c r="AD829" s="62" t="s">
        <v>216</v>
      </c>
      <c r="AE829" s="62" t="s">
        <v>216</v>
      </c>
      <c r="AF829" s="67" t="s">
        <v>216</v>
      </c>
      <c r="AG829" s="62" t="s">
        <v>216</v>
      </c>
      <c r="AH829" s="62" t="s">
        <v>216</v>
      </c>
      <c r="AI829" s="62" t="s">
        <v>216</v>
      </c>
      <c r="AJ829" s="62" t="s">
        <v>216</v>
      </c>
      <c r="AK829" s="62" t="s">
        <v>216</v>
      </c>
      <c r="AL829" s="62" t="s">
        <v>216</v>
      </c>
      <c r="AM829" s="62" t="s">
        <v>216</v>
      </c>
      <c r="AN829" s="62" t="s">
        <v>216</v>
      </c>
      <c r="AO829" s="63" t="s">
        <v>216</v>
      </c>
    </row>
    <row r="830" spans="1:41">
      <c r="A830" s="48">
        <f t="shared" si="82"/>
        <v>828</v>
      </c>
      <c r="B830" s="49">
        <v>831</v>
      </c>
      <c r="C830" s="50">
        <f t="shared" si="83"/>
        <v>3</v>
      </c>
      <c r="D830" s="49">
        <f>COUNTIF($L$3:$L830,$L830)</f>
        <v>58</v>
      </c>
      <c r="E830" s="51">
        <v>58</v>
      </c>
      <c r="F830" s="50" t="str">
        <f t="shared" si="84"/>
        <v>=</v>
      </c>
      <c r="G830" s="52">
        <v>50606</v>
      </c>
      <c r="H830" s="53" t="s">
        <v>1397</v>
      </c>
      <c r="I830" s="53" t="s">
        <v>1222</v>
      </c>
      <c r="J830" s="53" t="s">
        <v>1107</v>
      </c>
      <c r="K830" s="54">
        <v>2005</v>
      </c>
      <c r="L830" s="64" t="s">
        <v>222</v>
      </c>
      <c r="M830" s="55" t="s">
        <v>52</v>
      </c>
      <c r="N830" s="56">
        <v>1</v>
      </c>
      <c r="O830" s="57">
        <v>28</v>
      </c>
      <c r="P830" s="57" t="str">
        <f>IFERROR( VLOOKUP($G830,Liga16_1!$B:$Q,16,0), "")</f>
        <v/>
      </c>
      <c r="Q830" s="58">
        <f t="shared" si="85"/>
        <v>28</v>
      </c>
      <c r="R830" s="59">
        <f t="shared" si="87"/>
        <v>28</v>
      </c>
      <c r="S830" s="60" t="s">
        <v>216</v>
      </c>
      <c r="T830" s="61" t="s">
        <v>216</v>
      </c>
      <c r="U830" s="61" t="s">
        <v>216</v>
      </c>
      <c r="V830" s="61" t="s">
        <v>216</v>
      </c>
      <c r="W830" s="61">
        <v>-103</v>
      </c>
      <c r="X830" s="61" t="s">
        <v>216</v>
      </c>
      <c r="Y830" s="61" t="s">
        <v>216</v>
      </c>
      <c r="Z830" s="61">
        <v>-69</v>
      </c>
      <c r="AA830" s="61" t="s">
        <v>216</v>
      </c>
      <c r="AB830" s="62" t="s">
        <v>216</v>
      </c>
      <c r="AC830" s="63"/>
      <c r="AD830" s="62" t="s">
        <v>216</v>
      </c>
      <c r="AE830" s="62" t="s">
        <v>216</v>
      </c>
      <c r="AF830" s="67" t="s">
        <v>216</v>
      </c>
      <c r="AG830" s="62" t="s">
        <v>216</v>
      </c>
      <c r="AH830" s="62" t="s">
        <v>216</v>
      </c>
      <c r="AI830" s="62" t="s">
        <v>216</v>
      </c>
      <c r="AJ830" s="62" t="s">
        <v>216</v>
      </c>
      <c r="AK830" s="62" t="s">
        <v>216</v>
      </c>
      <c r="AL830" s="62" t="s">
        <v>216</v>
      </c>
      <c r="AM830" s="62" t="s">
        <v>216</v>
      </c>
      <c r="AN830" s="62" t="s">
        <v>216</v>
      </c>
      <c r="AO830" s="63" t="s">
        <v>216</v>
      </c>
    </row>
    <row r="831" spans="1:41">
      <c r="A831" s="48">
        <f t="shared" si="82"/>
        <v>829</v>
      </c>
      <c r="B831" s="49">
        <v>824</v>
      </c>
      <c r="C831" s="50">
        <f t="shared" si="83"/>
        <v>-5</v>
      </c>
      <c r="D831" s="49">
        <f>COUNTIF($L$3:$L831,$L831)</f>
        <v>24</v>
      </c>
      <c r="E831" s="51">
        <v>25</v>
      </c>
      <c r="F831" s="50">
        <f t="shared" si="84"/>
        <v>1</v>
      </c>
      <c r="G831" s="52" t="s">
        <v>405</v>
      </c>
      <c r="H831" s="53" t="s">
        <v>1398</v>
      </c>
      <c r="I831" s="53" t="s">
        <v>1194</v>
      </c>
      <c r="J831" s="53" t="s">
        <v>1122</v>
      </c>
      <c r="K831" s="54">
        <v>2007</v>
      </c>
      <c r="L831" s="64" t="s">
        <v>219</v>
      </c>
      <c r="M831" s="55" t="s">
        <v>55</v>
      </c>
      <c r="N831" s="56">
        <v>1</v>
      </c>
      <c r="O831" s="57"/>
      <c r="P831" s="57" t="str">
        <f>IFERROR( VLOOKUP($G831,Liga16_1!$B:$Q,16,0), "")</f>
        <v/>
      </c>
      <c r="Q831" s="58">
        <f t="shared" ca="1" si="85"/>
        <v>27</v>
      </c>
      <c r="R831" s="59">
        <v>50</v>
      </c>
      <c r="S831" s="60" t="s">
        <v>216</v>
      </c>
      <c r="T831" s="61" t="s">
        <v>216</v>
      </c>
      <c r="U831" s="61" t="s">
        <v>216</v>
      </c>
      <c r="V831" s="61" t="s">
        <v>216</v>
      </c>
      <c r="W831" s="61" t="s">
        <v>216</v>
      </c>
      <c r="X831" s="61"/>
      <c r="Y831" s="61"/>
      <c r="Z831" s="61"/>
      <c r="AA831" s="61"/>
      <c r="AB831" s="62">
        <v>-23</v>
      </c>
      <c r="AC831" s="63"/>
      <c r="AD831" s="62" t="str">
        <f ca="1" xml:space="preserve"> IF(AND(
IFERROR( COUNTIF(  INDIRECT(CONCATENATE("[CampeonatosGallegos_2017.xlsx]",AD$2,"M","!$S:$S")),  $G831), 0)=0,
IFERROR( COUNTIF(  INDIRECT(CONCATENATE("[CampeonatosGallegos_2017.xlsx]",AD$2,"M","!$V:$V")),  $G831), 0)=0,
IFERROR( COUNTIF(  INDIRECT(CONCATENATE("[CampeonatosGallegos_2017.xlsx]",AD$2,"F","!$S:$S")),  $G831), 0)=0,
IFERROR( COUNTIF(  INDIRECT(CONCATENATE("[CampeonatosGallegos_2017.xlsx]",AD$2,"F","!$V:$V")),  $G831), 0)=0
), "",
IFERROR( HLOOKUP(CONCATENATE(AD$2,"F"),#REF!,ROW($G831)-1,0),0) +
IFERROR( HLOOKUP(CONCATENATE(AD$2,"F_FF"),#REF!,ROW($G831)-1,0),0) +
IFERROR( HLOOKUP(CONCATENATE(AD$2,"M"),#REF!,ROW($G831)-1,0),0) +
IFERROR( HLOOKUP(CONCATENATE(AD$2,"M_FF"),#REF!,ROW($G831)-1,0),0)
+25)</f>
        <v/>
      </c>
      <c r="AE831" s="62" t="str">
        <f ca="1" xml:space="preserve"> IF(AND(
IFERROR( COUNTIF(  INDIRECT(CONCATENATE("[CampeonatosGallegos_2017.xlsx]",AE$2,"M","!$S:$S")),  $G831), 0)=0,
IFERROR( COUNTIF(  INDIRECT(CONCATENATE("[CampeonatosGallegos_2017.xlsx]",AE$2,"M","!$V:$V")),  $G831), 0)=0,
IFERROR( COUNTIF(  INDIRECT(CONCATENATE("[CampeonatosGallegos_2017.xlsx]",AE$2,"F","!$S:$S")),  $G831), 0)=0,
IFERROR( COUNTIF(  INDIRECT(CONCATENATE("[CampeonatosGallegos_2017.xlsx]",AE$2,"F","!$V:$V")),  $G831), 0)=0
), "",
IFERROR( HLOOKUP(CONCATENATE(AE$2,"F"),#REF!,ROW($G831)-1,0),0) +
IFERROR( HLOOKUP(CONCATENATE(AE$2,"F_FF"),#REF!,ROW($G831)-1,0),0) +
IFERROR( HLOOKUP(CONCATENATE(AE$2,"M"),#REF!,ROW($G831)-1,0),0) +
IFERROR( HLOOKUP(CONCATENATE(AE$2,"M_FF"),#REF!,ROW($G831)-1,0),0)
+25)</f>
        <v/>
      </c>
      <c r="AF831" s="67" t="str">
        <f ca="1" xml:space="preserve"> IF(AND(
IFERROR( COUNTIF(  INDIRECT(CONCATENATE("[CampeonatosGallegos_2017.xlsx]",AF$2,"M","!$S:$S")),  $G831), 0)=0,
IFERROR( COUNTIF(  INDIRECT(CONCATENATE("[CampeonatosGallegos_2017.xlsx]",AF$2,"M","!$V:$V")),  $G831), 0)=0,
IFERROR( COUNTIF(  INDIRECT(CONCATENATE("[CampeonatosGallegos_2017.xlsx]",AF$2,"F","!$S:$S")),  $G831), 0)=0,
IFERROR( COUNTIF(  INDIRECT(CONCATENATE("[CampeonatosGallegos_2017.xlsx]",AF$2,"F","!$V:$V")),  $G831), 0)=0
), "",
IFERROR( HLOOKUP(CONCATENATE(AF$2,"F"),#REF!,ROW($G831)-1,0),0) +
IFERROR( HLOOKUP(CONCATENATE(AF$2,"F_FF"),#REF!,ROW($G831)-1,0),0) +
IFERROR( HLOOKUP(CONCATENATE(AF$2,"M"),#REF!,ROW($G831)-1,0),0) +
IFERROR( HLOOKUP(CONCATENATE(AF$2,"M_FF"),#REF!,ROW($G831)-1,0),0)
+25)</f>
        <v/>
      </c>
      <c r="AG831" s="62" t="str">
        <f ca="1" xml:space="preserve"> IF(AND(
IFERROR( COUNTIF(  INDIRECT(CONCATENATE("[CampeonatosGallegos_2017.xlsx]",AG$2,"M","!$S:$S")),  $G831), 0)=0,
IFERROR( COUNTIF(  INDIRECT(CONCATENATE("[CampeonatosGallegos_2017.xlsx]",AG$2,"M","!$V:$V")),  $G831), 0)=0,
IFERROR( COUNTIF(  INDIRECT(CONCATENATE("[CampeonatosGallegos_2017.xlsx]",AG$2,"F","!$S:$S")),  $G831), 0)=0,
IFERROR( COUNTIF(  INDIRECT(CONCATENATE("[CampeonatosGallegos_2017.xlsx]",AG$2,"F","!$V:$V")),  $G831), 0)=0
), "",
IFERROR( HLOOKUP(CONCATENATE(AG$2,"F"),#REF!,ROW($G831)-1,0),0) +
IFERROR( HLOOKUP(CONCATENATE(AG$2,"F_FF"),#REF!,ROW($G831)-1,0),0) +
IFERROR( HLOOKUP(CONCATENATE(AG$2,"M"),#REF!,ROW($G831)-1,0),0) +
IFERROR( HLOOKUP(CONCATENATE(AG$2,"M_FF"),#REF!,ROW($G831)-1,0),0)
+25)</f>
        <v/>
      </c>
      <c r="AH831" s="62" t="str">
        <f ca="1" xml:space="preserve"> IF(AND(
IFERROR( COUNTIF(  INDIRECT(CONCATENATE("[CampeonatosGallegos_2017.xlsx]",AH$2,"M","!$S:$S")),  $G831), 0)=0,
IFERROR( COUNTIF(  INDIRECT(CONCATENATE("[CampeonatosGallegos_2017.xlsx]",AH$2,"M","!$V:$V")),  $G831), 0)=0,
IFERROR( COUNTIF(  INDIRECT(CONCATENATE("[CampeonatosGallegos_2017.xlsx]",AH$2,"F","!$S:$S")),  $G831), 0)=0,
IFERROR( COUNTIF(  INDIRECT(CONCATENATE("[CampeonatosGallegos_2017.xlsx]",AH$2,"F","!$V:$V")),  $G831), 0)=0
), "",
IFERROR( HLOOKUP(CONCATENATE(AH$2,"F"),#REF!,ROW($G831)-1,0),0) +
IFERROR( HLOOKUP(CONCATENATE(AH$2,"F_FF"),#REF!,ROW($G831)-1,0),0) +
IFERROR( HLOOKUP(CONCATENATE(AH$2,"M"),#REF!,ROW($G831)-1,0),0) +
IFERROR( HLOOKUP(CONCATENATE(AH$2,"M_FF"),#REF!,ROW($G831)-1,0),0)
+25)</f>
        <v/>
      </c>
      <c r="AI831" s="62" t="str">
        <f ca="1" xml:space="preserve"> IF(AND(
IFERROR( COUNTIF(  INDIRECT(CONCATENATE("[CampeonatosGallegos_2017.xlsx]",AI$2,"M","!$S:$S")),  $G831), 0)=0,
IFERROR( COUNTIF(  INDIRECT(CONCATENATE("[CampeonatosGallegos_2017.xlsx]",AI$2,"M","!$V:$V")),  $G831), 0)=0,
IFERROR( COUNTIF(  INDIRECT(CONCATENATE("[CampeonatosGallegos_2017.xlsx]",AI$2,"F","!$S:$S")),  $G831), 0)=0,
IFERROR( COUNTIF(  INDIRECT(CONCATENATE("[CampeonatosGallegos_2017.xlsx]",AI$2,"F","!$V:$V")),  $G831), 0)=0
), "",
IFERROR( HLOOKUP(CONCATENATE(AI$2,"F"),#REF!,ROW($G831)-1,0),0) +
IFERROR( HLOOKUP(CONCATENATE(AI$2,"F_FF"),#REF!,ROW($G831)-1,0),0) +
IFERROR( HLOOKUP(CONCATENATE(AI$2,"M"),#REF!,ROW($G831)-1,0),0) +
IFERROR( HLOOKUP(CONCATENATE(AI$2,"M_FF"),#REF!,ROW($G831)-1,0),0)
+25)</f>
        <v/>
      </c>
      <c r="AJ831" s="62" t="str">
        <f ca="1" xml:space="preserve"> IF(AND(
IFERROR( COUNTIF(  INDIRECT(CONCATENATE("[CampeonatosGallegos_2017.xlsx]",AJ$2,"M","!$S:$S")),  $G831), 0)=0,
IFERROR( COUNTIF(  INDIRECT(CONCATENATE("[CampeonatosGallegos_2017.xlsx]",AJ$2,"M","!$V:$V")),  $G831), 0)=0,
IFERROR( COUNTIF(  INDIRECT(CONCATENATE("[CampeonatosGallegos_2017.xlsx]",AJ$2,"F","!$S:$S")),  $G831), 0)=0,
IFERROR( COUNTIF(  INDIRECT(CONCATENATE("[CampeonatosGallegos_2017.xlsx]",AJ$2,"F","!$V:$V")),  $G831), 0)=0
), "",
IFERROR( HLOOKUP(CONCATENATE(AJ$2,"F"),#REF!,ROW($G831)-1,0),0) +
IFERROR( HLOOKUP(CONCATENATE(AJ$2,"F_FF"),#REF!,ROW($G831)-1,0),0) +
IFERROR( HLOOKUP(CONCATENATE(AJ$2,"M"),#REF!,ROW($G831)-1,0),0) +
IFERROR( HLOOKUP(CONCATENATE(AJ$2,"M_FF"),#REF!,ROW($G831)-1,0),0)
+25)</f>
        <v/>
      </c>
      <c r="AK831" s="62" t="str">
        <f ca="1" xml:space="preserve"> IF(AND(
IFERROR( COUNTIF(  INDIRECT(CONCATENATE("[CampeonatosGallegos_2017.xlsx]",AK$2,"M","!$S:$S")),  $G831), 0)=0,
IFERROR( COUNTIF(  INDIRECT(CONCATENATE("[CampeonatosGallegos_2017.xlsx]",AK$2,"M","!$V:$V")),  $G831), 0)=0,
IFERROR( COUNTIF(  INDIRECT(CONCATENATE("[CampeonatosGallegos_2017.xlsx]",AK$2,"F","!$S:$S")),  $G831), 0)=0,
IFERROR( COUNTIF(  INDIRECT(CONCATENATE("[CampeonatosGallegos_2017.xlsx]",AK$2,"F","!$V:$V")),  $G831), 0)=0
), "",
IFERROR( HLOOKUP(CONCATENATE(AK$2,"F"),#REF!,ROW($G831)-1,0),0) +
IFERROR( HLOOKUP(CONCATENATE(AK$2,"F_FF"),#REF!,ROW($G831)-1,0),0) +
IFERROR( HLOOKUP(CONCATENATE(AK$2,"M"),#REF!,ROW($G831)-1,0),0) +
IFERROR( HLOOKUP(CONCATENATE(AK$2,"M_FF"),#REF!,ROW($G831)-1,0),0)
+25)</f>
        <v/>
      </c>
      <c r="AL831" s="62" t="str">
        <f ca="1" xml:space="preserve"> IF(AND(
IFERROR( COUNTIF(  INDIRECT(CONCATENATE("[CampeonatosGallegos_2017.xlsx]",AL$2,"M","!$S:$S")),  $G831), 0)=0,
IFERROR( COUNTIF(  INDIRECT(CONCATENATE("[CampeonatosGallegos_2017.xlsx]",AL$2,"M","!$V:$V")),  $G831), 0)=0,
IFERROR( COUNTIF(  INDIRECT(CONCATENATE("[CampeonatosGallegos_2017.xlsx]",AL$2,"F","!$S:$S")),  $G831), 0)=0,
IFERROR( COUNTIF(  INDIRECT(CONCATENATE("[CampeonatosGallegos_2017.xlsx]",AL$2,"F","!$V:$V")),  $G831), 0)=0
), "",
IFERROR( HLOOKUP(CONCATENATE(AL$2,"F"),#REF!,ROW($G831)-1,0),0) +
IFERROR( HLOOKUP(CONCATENATE(AL$2,"F_FF"),#REF!,ROW($G831)-1,0),0) +
IFERROR( HLOOKUP(CONCATENATE(AL$2,"M"),#REF!,ROW($G831)-1,0),0) +
IFERROR( HLOOKUP(CONCATENATE(AL$2,"M_FF"),#REF!,ROW($G831)-1,0),0)
+25)</f>
        <v/>
      </c>
      <c r="AM831" s="62" t="str">
        <f ca="1" xml:space="preserve"> IF(AND(
IFERROR( COUNTIF(  INDIRECT(CONCATENATE("[CampeonatosGallegos_2017.xlsx]",AM$2,"M","!$S:$S")),  $G831), 0)=0,
IFERROR( COUNTIF(  INDIRECT(CONCATENATE("[CampeonatosGallegos_2017.xlsx]",AM$2,"M","!$V:$V")),  $G831), 0)=0,
IFERROR( COUNTIF(  INDIRECT(CONCATENATE("[CampeonatosGallegos_2017.xlsx]",AM$2,"F","!$S:$S")),  $G831), 0)=0,
IFERROR( COUNTIF(  INDIRECT(CONCATENATE("[CampeonatosGallegos_2017.xlsx]",AM$2,"F","!$V:$V")),  $G831), 0)=0
), "",
IFERROR( HLOOKUP(CONCATENATE(AM$2,"F"),#REF!,ROW($G831)-1,0),0) +
IFERROR( HLOOKUP(CONCATENATE(AM$2,"F_FF"),#REF!,ROW($G831)-1,0),0) +
IFERROR( HLOOKUP(CONCATENATE(AM$2,"M"),#REF!,ROW($G831)-1,0),0) +
IFERROR( HLOOKUP(CONCATENATE(AM$2,"M_FF"),#REF!,ROW($G831)-1,0),0)
+25)</f>
        <v/>
      </c>
      <c r="AN831" s="62" t="str">
        <f ca="1" xml:space="preserve"> IF(AND(
IFERROR( COUNTIF(  INDIRECT(CONCATENATE("[CampeonatosGallegos_2017.xlsx]",AN$2,"M","!$S:$S")),  $G831), 0)=0,
IFERROR( COUNTIF(  INDIRECT(CONCATENATE("[CampeonatosGallegos_2017.xlsx]",AN$2,"M","!$V:$V")),  $G831), 0)=0,
IFERROR( COUNTIF(  INDIRECT(CONCATENATE("[CampeonatosGallegos_2017.xlsx]",AN$2,"F","!$S:$S")),  $G831), 0)=0,
IFERROR( COUNTIF(  INDIRECT(CONCATENATE("[CampeonatosGallegos_2017.xlsx]",AN$2,"F","!$V:$V")),  $G831), 0)=0
), "",
IFERROR( HLOOKUP(CONCATENATE(AN$2,"F"),#REF!,ROW($G831)-1,0),0) +
IFERROR( HLOOKUP(CONCATENATE(AN$2,"F_FF"),#REF!,ROW($G831)-1,0),0) +
IFERROR( HLOOKUP(CONCATENATE(AN$2,"M"),#REF!,ROW($G831)-1,0),0) +
IFERROR( HLOOKUP(CONCATENATE(AN$2,"M_FF"),#REF!,ROW($G831)-1,0),0)
+25)</f>
        <v/>
      </c>
      <c r="AO831" s="63" t="str">
        <f ca="1" xml:space="preserve"> IF(AND(
IFERROR( COUNTIF(  INDIRECT(CONCATENATE("[CampeonatosGallegos_2017.xlsx]",AO$2,"M","!$S:$S")),  $G831), 0)=0,
IFERROR( COUNTIF(  INDIRECT(CONCATENATE("[CampeonatosGallegos_2017.xlsx]",AO$2,"M","!$V:$V")),  $G831), 0)=0,
IFERROR( COUNTIF(  INDIRECT(CONCATENATE("[CampeonatosGallegos_2017.xlsx]",AO$2,"F","!$S:$S")),  $G831), 0)=0,
IFERROR( COUNTIF(  INDIRECT(CONCATENATE("[CampeonatosGallegos_2017.xlsx]",AO$2,"F","!$V:$V")),  $G831), 0)=0
), "",
IFERROR( HLOOKUP(CONCATENATE(AO$2,"F"),#REF!,ROW($G831)-1,0),0) +
IFERROR( HLOOKUP(CONCATENATE(AO$2,"F_FF"),#REF!,ROW($G831)-1,0),0) +
IFERROR( HLOOKUP(CONCATENATE(AO$2,"M"),#REF!,ROW($G831)-1,0),0) +
IFERROR( HLOOKUP(CONCATENATE(AO$2,"M_FF"),#REF!,ROW($G831)-1,0),0)
+25)</f>
        <v/>
      </c>
    </row>
    <row r="832" spans="1:41">
      <c r="A832" s="48">
        <f t="shared" si="82"/>
        <v>830</v>
      </c>
      <c r="B832" s="49">
        <v>832</v>
      </c>
      <c r="C832" s="50">
        <f t="shared" si="83"/>
        <v>2</v>
      </c>
      <c r="D832" s="49">
        <f>COUNTIF($L$3:$L832,$L832)</f>
        <v>25</v>
      </c>
      <c r="E832" s="51">
        <v>27</v>
      </c>
      <c r="F832" s="50">
        <f t="shared" si="84"/>
        <v>2</v>
      </c>
      <c r="G832" s="52">
        <v>50603</v>
      </c>
      <c r="H832" s="53" t="s">
        <v>1399</v>
      </c>
      <c r="I832" s="53" t="s">
        <v>1109</v>
      </c>
      <c r="J832" s="53" t="s">
        <v>1107</v>
      </c>
      <c r="K832" s="54">
        <v>2006</v>
      </c>
      <c r="L832" s="64" t="s">
        <v>219</v>
      </c>
      <c r="M832" s="55" t="s">
        <v>55</v>
      </c>
      <c r="N832" s="56">
        <v>1</v>
      </c>
      <c r="O832" s="57">
        <v>26</v>
      </c>
      <c r="P832" s="57" t="str">
        <f>IFERROR( VLOOKUP($G832,Liga16_1!$B:$Q,16,0), "")</f>
        <v/>
      </c>
      <c r="Q832" s="58">
        <f t="shared" si="85"/>
        <v>26</v>
      </c>
      <c r="R832" s="59">
        <f>AVERAGE(O832:P832)</f>
        <v>26</v>
      </c>
      <c r="S832" s="60" t="s">
        <v>216</v>
      </c>
      <c r="T832" s="61" t="s">
        <v>216</v>
      </c>
      <c r="U832" s="61" t="s">
        <v>216</v>
      </c>
      <c r="V832" s="61" t="s">
        <v>216</v>
      </c>
      <c r="W832" s="61">
        <v>-35</v>
      </c>
      <c r="X832" s="61" t="s">
        <v>216</v>
      </c>
      <c r="Y832" s="61" t="s">
        <v>216</v>
      </c>
      <c r="Z832" s="61">
        <v>-39</v>
      </c>
      <c r="AA832" s="61" t="s">
        <v>216</v>
      </c>
      <c r="AB832" s="62" t="s">
        <v>216</v>
      </c>
      <c r="AC832" s="63"/>
      <c r="AD832" s="62" t="s">
        <v>216</v>
      </c>
      <c r="AE832" s="62" t="s">
        <v>216</v>
      </c>
      <c r="AF832" s="67" t="s">
        <v>216</v>
      </c>
      <c r="AG832" s="62" t="s">
        <v>216</v>
      </c>
      <c r="AH832" s="62" t="s">
        <v>216</v>
      </c>
      <c r="AI832" s="62" t="s">
        <v>216</v>
      </c>
      <c r="AJ832" s="62" t="s">
        <v>216</v>
      </c>
      <c r="AK832" s="62" t="s">
        <v>216</v>
      </c>
      <c r="AL832" s="62" t="s">
        <v>216</v>
      </c>
      <c r="AM832" s="62" t="s">
        <v>216</v>
      </c>
      <c r="AN832" s="62" t="s">
        <v>216</v>
      </c>
      <c r="AO832" s="63" t="s">
        <v>216</v>
      </c>
    </row>
    <row r="833" spans="1:41">
      <c r="A833" s="48">
        <f t="shared" si="82"/>
        <v>831</v>
      </c>
      <c r="B833" s="49">
        <v>823</v>
      </c>
      <c r="C833" s="50">
        <f t="shared" si="83"/>
        <v>-8</v>
      </c>
      <c r="D833" s="49">
        <f>COUNTIF($L$3:$L833,$L833)</f>
        <v>26</v>
      </c>
      <c r="E833" s="51">
        <v>24</v>
      </c>
      <c r="F833" s="50">
        <f t="shared" si="84"/>
        <v>-2</v>
      </c>
      <c r="G833" s="52" t="s">
        <v>404</v>
      </c>
      <c r="H833" s="53" t="s">
        <v>1400</v>
      </c>
      <c r="I833" s="53" t="s">
        <v>1194</v>
      </c>
      <c r="J833" s="53" t="s">
        <v>1122</v>
      </c>
      <c r="K833" s="54">
        <v>2007</v>
      </c>
      <c r="L833" s="64" t="s">
        <v>219</v>
      </c>
      <c r="M833" s="55" t="s">
        <v>55</v>
      </c>
      <c r="N833" s="56">
        <v>1</v>
      </c>
      <c r="O833" s="57"/>
      <c r="P833" s="57" t="str">
        <f>IFERROR( VLOOKUP($G833,Liga16_1!$B:$Q,16,0), "")</f>
        <v/>
      </c>
      <c r="Q833" s="58">
        <f t="shared" ca="1" si="85"/>
        <v>25</v>
      </c>
      <c r="R833" s="59">
        <v>50</v>
      </c>
      <c r="S833" s="60" t="s">
        <v>216</v>
      </c>
      <c r="T833" s="61" t="s">
        <v>216</v>
      </c>
      <c r="U833" s="61" t="s">
        <v>216</v>
      </c>
      <c r="V833" s="61" t="s">
        <v>216</v>
      </c>
      <c r="W833" s="61" t="s">
        <v>216</v>
      </c>
      <c r="X833" s="61"/>
      <c r="Y833" s="61"/>
      <c r="Z833" s="61"/>
      <c r="AA833" s="61"/>
      <c r="AB833" s="62">
        <v>-25</v>
      </c>
      <c r="AC833" s="63"/>
      <c r="AD833" s="62" t="str">
        <f ca="1" xml:space="preserve"> IF(AND(
IFERROR( COUNTIF(  INDIRECT(CONCATENATE("[CampeonatosGallegos_2017.xlsx]",AD$2,"M","!$S:$S")),  $G833), 0)=0,
IFERROR( COUNTIF(  INDIRECT(CONCATENATE("[CampeonatosGallegos_2017.xlsx]",AD$2,"M","!$V:$V")),  $G833), 0)=0,
IFERROR( COUNTIF(  INDIRECT(CONCATENATE("[CampeonatosGallegos_2017.xlsx]",AD$2,"F","!$S:$S")),  $G833), 0)=0,
IFERROR( COUNTIF(  INDIRECT(CONCATENATE("[CampeonatosGallegos_2017.xlsx]",AD$2,"F","!$V:$V")),  $G833), 0)=0
), "",
IFERROR( HLOOKUP(CONCATENATE(AD$2,"F"),#REF!,ROW($G833)-1,0),0) +
IFERROR( HLOOKUP(CONCATENATE(AD$2,"F_FF"),#REF!,ROW($G833)-1,0),0) +
IFERROR( HLOOKUP(CONCATENATE(AD$2,"M"),#REF!,ROW($G833)-1,0),0) +
IFERROR( HLOOKUP(CONCATENATE(AD$2,"M_FF"),#REF!,ROW($G833)-1,0),0)
+25)</f>
        <v/>
      </c>
      <c r="AE833" s="62" t="str">
        <f ca="1" xml:space="preserve"> IF(AND(
IFERROR( COUNTIF(  INDIRECT(CONCATENATE("[CampeonatosGallegos_2017.xlsx]",AE$2,"M","!$S:$S")),  $G833), 0)=0,
IFERROR( COUNTIF(  INDIRECT(CONCATENATE("[CampeonatosGallegos_2017.xlsx]",AE$2,"M","!$V:$V")),  $G833), 0)=0,
IFERROR( COUNTIF(  INDIRECT(CONCATENATE("[CampeonatosGallegos_2017.xlsx]",AE$2,"F","!$S:$S")),  $G833), 0)=0,
IFERROR( COUNTIF(  INDIRECT(CONCATENATE("[CampeonatosGallegos_2017.xlsx]",AE$2,"F","!$V:$V")),  $G833), 0)=0
), "",
IFERROR( HLOOKUP(CONCATENATE(AE$2,"F"),#REF!,ROW($G833)-1,0),0) +
IFERROR( HLOOKUP(CONCATENATE(AE$2,"F_FF"),#REF!,ROW($G833)-1,0),0) +
IFERROR( HLOOKUP(CONCATENATE(AE$2,"M"),#REF!,ROW($G833)-1,0),0) +
IFERROR( HLOOKUP(CONCATENATE(AE$2,"M_FF"),#REF!,ROW($G833)-1,0),0)
+25)</f>
        <v/>
      </c>
      <c r="AF833" s="67" t="str">
        <f ca="1" xml:space="preserve"> IF(AND(
IFERROR( COUNTIF(  INDIRECT(CONCATENATE("[CampeonatosGallegos_2017.xlsx]",AF$2,"M","!$S:$S")),  $G833), 0)=0,
IFERROR( COUNTIF(  INDIRECT(CONCATENATE("[CampeonatosGallegos_2017.xlsx]",AF$2,"M","!$V:$V")),  $G833), 0)=0,
IFERROR( COUNTIF(  INDIRECT(CONCATENATE("[CampeonatosGallegos_2017.xlsx]",AF$2,"F","!$S:$S")),  $G833), 0)=0,
IFERROR( COUNTIF(  INDIRECT(CONCATENATE("[CampeonatosGallegos_2017.xlsx]",AF$2,"F","!$V:$V")),  $G833), 0)=0
), "",
IFERROR( HLOOKUP(CONCATENATE(AF$2,"F"),#REF!,ROW($G833)-1,0),0) +
IFERROR( HLOOKUP(CONCATENATE(AF$2,"F_FF"),#REF!,ROW($G833)-1,0),0) +
IFERROR( HLOOKUP(CONCATENATE(AF$2,"M"),#REF!,ROW($G833)-1,0),0) +
IFERROR( HLOOKUP(CONCATENATE(AF$2,"M_FF"),#REF!,ROW($G833)-1,0),0)
+25)</f>
        <v/>
      </c>
      <c r="AG833" s="62" t="str">
        <f ca="1" xml:space="preserve"> IF(AND(
IFERROR( COUNTIF(  INDIRECT(CONCATENATE("[CampeonatosGallegos_2017.xlsx]",AG$2,"M","!$S:$S")),  $G833), 0)=0,
IFERROR( COUNTIF(  INDIRECT(CONCATENATE("[CampeonatosGallegos_2017.xlsx]",AG$2,"M","!$V:$V")),  $G833), 0)=0,
IFERROR( COUNTIF(  INDIRECT(CONCATENATE("[CampeonatosGallegos_2017.xlsx]",AG$2,"F","!$S:$S")),  $G833), 0)=0,
IFERROR( COUNTIF(  INDIRECT(CONCATENATE("[CampeonatosGallegos_2017.xlsx]",AG$2,"F","!$V:$V")),  $G833), 0)=0
), "",
IFERROR( HLOOKUP(CONCATENATE(AG$2,"F"),#REF!,ROW($G833)-1,0),0) +
IFERROR( HLOOKUP(CONCATENATE(AG$2,"F_FF"),#REF!,ROW($G833)-1,0),0) +
IFERROR( HLOOKUP(CONCATENATE(AG$2,"M"),#REF!,ROW($G833)-1,0),0) +
IFERROR( HLOOKUP(CONCATENATE(AG$2,"M_FF"),#REF!,ROW($G833)-1,0),0)
+25)</f>
        <v/>
      </c>
      <c r="AH833" s="62" t="str">
        <f ca="1" xml:space="preserve"> IF(AND(
IFERROR( COUNTIF(  INDIRECT(CONCATENATE("[CampeonatosGallegos_2017.xlsx]",AH$2,"M","!$S:$S")),  $G833), 0)=0,
IFERROR( COUNTIF(  INDIRECT(CONCATENATE("[CampeonatosGallegos_2017.xlsx]",AH$2,"M","!$V:$V")),  $G833), 0)=0,
IFERROR( COUNTIF(  INDIRECT(CONCATENATE("[CampeonatosGallegos_2017.xlsx]",AH$2,"F","!$S:$S")),  $G833), 0)=0,
IFERROR( COUNTIF(  INDIRECT(CONCATENATE("[CampeonatosGallegos_2017.xlsx]",AH$2,"F","!$V:$V")),  $G833), 0)=0
), "",
IFERROR( HLOOKUP(CONCATENATE(AH$2,"F"),#REF!,ROW($G833)-1,0),0) +
IFERROR( HLOOKUP(CONCATENATE(AH$2,"F_FF"),#REF!,ROW($G833)-1,0),0) +
IFERROR( HLOOKUP(CONCATENATE(AH$2,"M"),#REF!,ROW($G833)-1,0),0) +
IFERROR( HLOOKUP(CONCATENATE(AH$2,"M_FF"),#REF!,ROW($G833)-1,0),0)
+25)</f>
        <v/>
      </c>
      <c r="AI833" s="62" t="str">
        <f ca="1" xml:space="preserve"> IF(AND(
IFERROR( COUNTIF(  INDIRECT(CONCATENATE("[CampeonatosGallegos_2017.xlsx]",AI$2,"M","!$S:$S")),  $G833), 0)=0,
IFERROR( COUNTIF(  INDIRECT(CONCATENATE("[CampeonatosGallegos_2017.xlsx]",AI$2,"M","!$V:$V")),  $G833), 0)=0,
IFERROR( COUNTIF(  INDIRECT(CONCATENATE("[CampeonatosGallegos_2017.xlsx]",AI$2,"F","!$S:$S")),  $G833), 0)=0,
IFERROR( COUNTIF(  INDIRECT(CONCATENATE("[CampeonatosGallegos_2017.xlsx]",AI$2,"F","!$V:$V")),  $G833), 0)=0
), "",
IFERROR( HLOOKUP(CONCATENATE(AI$2,"F"),#REF!,ROW($G833)-1,0),0) +
IFERROR( HLOOKUP(CONCATENATE(AI$2,"F_FF"),#REF!,ROW($G833)-1,0),0) +
IFERROR( HLOOKUP(CONCATENATE(AI$2,"M"),#REF!,ROW($G833)-1,0),0) +
IFERROR( HLOOKUP(CONCATENATE(AI$2,"M_FF"),#REF!,ROW($G833)-1,0),0)
+25)</f>
        <v/>
      </c>
      <c r="AJ833" s="62" t="str">
        <f ca="1" xml:space="preserve"> IF(AND(
IFERROR( COUNTIF(  INDIRECT(CONCATENATE("[CampeonatosGallegos_2017.xlsx]",AJ$2,"M","!$S:$S")),  $G833), 0)=0,
IFERROR( COUNTIF(  INDIRECT(CONCATENATE("[CampeonatosGallegos_2017.xlsx]",AJ$2,"M","!$V:$V")),  $G833), 0)=0,
IFERROR( COUNTIF(  INDIRECT(CONCATENATE("[CampeonatosGallegos_2017.xlsx]",AJ$2,"F","!$S:$S")),  $G833), 0)=0,
IFERROR( COUNTIF(  INDIRECT(CONCATENATE("[CampeonatosGallegos_2017.xlsx]",AJ$2,"F","!$V:$V")),  $G833), 0)=0
), "",
IFERROR( HLOOKUP(CONCATENATE(AJ$2,"F"),#REF!,ROW($G833)-1,0),0) +
IFERROR( HLOOKUP(CONCATENATE(AJ$2,"F_FF"),#REF!,ROW($G833)-1,0),0) +
IFERROR( HLOOKUP(CONCATENATE(AJ$2,"M"),#REF!,ROW($G833)-1,0),0) +
IFERROR( HLOOKUP(CONCATENATE(AJ$2,"M_FF"),#REF!,ROW($G833)-1,0),0)
+25)</f>
        <v/>
      </c>
      <c r="AK833" s="62" t="str">
        <f ca="1" xml:space="preserve"> IF(AND(
IFERROR( COUNTIF(  INDIRECT(CONCATENATE("[CampeonatosGallegos_2017.xlsx]",AK$2,"M","!$S:$S")),  $G833), 0)=0,
IFERROR( COUNTIF(  INDIRECT(CONCATENATE("[CampeonatosGallegos_2017.xlsx]",AK$2,"M","!$V:$V")),  $G833), 0)=0,
IFERROR( COUNTIF(  INDIRECT(CONCATENATE("[CampeonatosGallegos_2017.xlsx]",AK$2,"F","!$S:$S")),  $G833), 0)=0,
IFERROR( COUNTIF(  INDIRECT(CONCATENATE("[CampeonatosGallegos_2017.xlsx]",AK$2,"F","!$V:$V")),  $G833), 0)=0
), "",
IFERROR( HLOOKUP(CONCATENATE(AK$2,"F"),#REF!,ROW($G833)-1,0),0) +
IFERROR( HLOOKUP(CONCATENATE(AK$2,"F_FF"),#REF!,ROW($G833)-1,0),0) +
IFERROR( HLOOKUP(CONCATENATE(AK$2,"M"),#REF!,ROW($G833)-1,0),0) +
IFERROR( HLOOKUP(CONCATENATE(AK$2,"M_FF"),#REF!,ROW($G833)-1,0),0)
+25)</f>
        <v/>
      </c>
      <c r="AL833" s="62" t="str">
        <f ca="1" xml:space="preserve"> IF(AND(
IFERROR( COUNTIF(  INDIRECT(CONCATENATE("[CampeonatosGallegos_2017.xlsx]",AL$2,"M","!$S:$S")),  $G833), 0)=0,
IFERROR( COUNTIF(  INDIRECT(CONCATENATE("[CampeonatosGallegos_2017.xlsx]",AL$2,"M","!$V:$V")),  $G833), 0)=0,
IFERROR( COUNTIF(  INDIRECT(CONCATENATE("[CampeonatosGallegos_2017.xlsx]",AL$2,"F","!$S:$S")),  $G833), 0)=0,
IFERROR( COUNTIF(  INDIRECT(CONCATENATE("[CampeonatosGallegos_2017.xlsx]",AL$2,"F","!$V:$V")),  $G833), 0)=0
), "",
IFERROR( HLOOKUP(CONCATENATE(AL$2,"F"),#REF!,ROW($G833)-1,0),0) +
IFERROR( HLOOKUP(CONCATENATE(AL$2,"F_FF"),#REF!,ROW($G833)-1,0),0) +
IFERROR( HLOOKUP(CONCATENATE(AL$2,"M"),#REF!,ROW($G833)-1,0),0) +
IFERROR( HLOOKUP(CONCATENATE(AL$2,"M_FF"),#REF!,ROW($G833)-1,0),0)
+25)</f>
        <v/>
      </c>
      <c r="AM833" s="62" t="str">
        <f ca="1" xml:space="preserve"> IF(AND(
IFERROR( COUNTIF(  INDIRECT(CONCATENATE("[CampeonatosGallegos_2017.xlsx]",AM$2,"M","!$S:$S")),  $G833), 0)=0,
IFERROR( COUNTIF(  INDIRECT(CONCATENATE("[CampeonatosGallegos_2017.xlsx]",AM$2,"M","!$V:$V")),  $G833), 0)=0,
IFERROR( COUNTIF(  INDIRECT(CONCATENATE("[CampeonatosGallegos_2017.xlsx]",AM$2,"F","!$S:$S")),  $G833), 0)=0,
IFERROR( COUNTIF(  INDIRECT(CONCATENATE("[CampeonatosGallegos_2017.xlsx]",AM$2,"F","!$V:$V")),  $G833), 0)=0
), "",
IFERROR( HLOOKUP(CONCATENATE(AM$2,"F"),#REF!,ROW($G833)-1,0),0) +
IFERROR( HLOOKUP(CONCATENATE(AM$2,"F_FF"),#REF!,ROW($G833)-1,0),0) +
IFERROR( HLOOKUP(CONCATENATE(AM$2,"M"),#REF!,ROW($G833)-1,0),0) +
IFERROR( HLOOKUP(CONCATENATE(AM$2,"M_FF"),#REF!,ROW($G833)-1,0),0)
+25)</f>
        <v/>
      </c>
      <c r="AN833" s="62" t="str">
        <f ca="1" xml:space="preserve"> IF(AND(
IFERROR( COUNTIF(  INDIRECT(CONCATENATE("[CampeonatosGallegos_2017.xlsx]",AN$2,"M","!$S:$S")),  $G833), 0)=0,
IFERROR( COUNTIF(  INDIRECT(CONCATENATE("[CampeonatosGallegos_2017.xlsx]",AN$2,"M","!$V:$V")),  $G833), 0)=0,
IFERROR( COUNTIF(  INDIRECT(CONCATENATE("[CampeonatosGallegos_2017.xlsx]",AN$2,"F","!$S:$S")),  $G833), 0)=0,
IFERROR( COUNTIF(  INDIRECT(CONCATENATE("[CampeonatosGallegos_2017.xlsx]",AN$2,"F","!$V:$V")),  $G833), 0)=0
), "",
IFERROR( HLOOKUP(CONCATENATE(AN$2,"F"),#REF!,ROW($G833)-1,0),0) +
IFERROR( HLOOKUP(CONCATENATE(AN$2,"F_FF"),#REF!,ROW($G833)-1,0),0) +
IFERROR( HLOOKUP(CONCATENATE(AN$2,"M"),#REF!,ROW($G833)-1,0),0) +
IFERROR( HLOOKUP(CONCATENATE(AN$2,"M_FF"),#REF!,ROW($G833)-1,0),0)
+25)</f>
        <v/>
      </c>
      <c r="AO833" s="63" t="str">
        <f ca="1" xml:space="preserve"> IF(AND(
IFERROR( COUNTIF(  INDIRECT(CONCATENATE("[CampeonatosGallegos_2017.xlsx]",AO$2,"M","!$S:$S")),  $G833), 0)=0,
IFERROR( COUNTIF(  INDIRECT(CONCATENATE("[CampeonatosGallegos_2017.xlsx]",AO$2,"M","!$V:$V")),  $G833), 0)=0,
IFERROR( COUNTIF(  INDIRECT(CONCATENATE("[CampeonatosGallegos_2017.xlsx]",AO$2,"F","!$S:$S")),  $G833), 0)=0,
IFERROR( COUNTIF(  INDIRECT(CONCATENATE("[CampeonatosGallegos_2017.xlsx]",AO$2,"F","!$V:$V")),  $G833), 0)=0
), "",
IFERROR( HLOOKUP(CONCATENATE(AO$2,"F"),#REF!,ROW($G833)-1,0),0) +
IFERROR( HLOOKUP(CONCATENATE(AO$2,"F_FF"),#REF!,ROW($G833)-1,0),0) +
IFERROR( HLOOKUP(CONCATENATE(AO$2,"M"),#REF!,ROW($G833)-1,0),0) +
IFERROR( HLOOKUP(CONCATENATE(AO$2,"M_FF"),#REF!,ROW($G833)-1,0),0)
+25)</f>
        <v/>
      </c>
    </row>
    <row r="834" spans="1:41">
      <c r="A834" s="48">
        <f t="shared" si="82"/>
        <v>832</v>
      </c>
      <c r="B834" s="49">
        <v>833</v>
      </c>
      <c r="C834" s="50">
        <f t="shared" si="83"/>
        <v>1</v>
      </c>
      <c r="D834" s="49">
        <f>COUNTIF($L$3:$L834,$L834)</f>
        <v>15</v>
      </c>
      <c r="E834" s="51">
        <v>15</v>
      </c>
      <c r="F834" s="50" t="str">
        <f t="shared" si="84"/>
        <v>=</v>
      </c>
      <c r="G834" s="52" t="s">
        <v>252</v>
      </c>
      <c r="H834" s="53" t="s">
        <v>1401</v>
      </c>
      <c r="I834" s="53" t="s">
        <v>1395</v>
      </c>
      <c r="J834" s="53" t="s">
        <v>1107</v>
      </c>
      <c r="K834" s="54">
        <v>-1</v>
      </c>
      <c r="L834" s="64" t="s">
        <v>238</v>
      </c>
      <c r="M834" s="55" t="s">
        <v>52</v>
      </c>
      <c r="N834" s="56">
        <v>1</v>
      </c>
      <c r="O834" s="57">
        <v>23</v>
      </c>
      <c r="P834" s="57" t="str">
        <f>IFERROR( VLOOKUP($G834,Liga16_1!$B:$Q,16,0), "")</f>
        <v/>
      </c>
      <c r="Q834" s="58">
        <f t="shared" si="85"/>
        <v>23</v>
      </c>
      <c r="R834" s="59">
        <f>AVERAGE(O834:P834)</f>
        <v>23</v>
      </c>
      <c r="S834" s="60" t="s">
        <v>216</v>
      </c>
      <c r="T834" s="61" t="s">
        <v>216</v>
      </c>
      <c r="U834" s="61" t="s">
        <v>216</v>
      </c>
      <c r="V834" s="61" t="s">
        <v>216</v>
      </c>
      <c r="W834" s="61" t="s">
        <v>216</v>
      </c>
      <c r="X834" s="61">
        <v>23</v>
      </c>
      <c r="Y834" s="61" t="s">
        <v>216</v>
      </c>
      <c r="Z834" s="61" t="s">
        <v>216</v>
      </c>
      <c r="AA834" s="61" t="s">
        <v>216</v>
      </c>
      <c r="AB834" s="62" t="s">
        <v>216</v>
      </c>
      <c r="AC834" s="63"/>
      <c r="AD834" s="62" t="s">
        <v>216</v>
      </c>
      <c r="AE834" s="62" t="s">
        <v>216</v>
      </c>
      <c r="AF834" s="67" t="s">
        <v>216</v>
      </c>
      <c r="AG834" s="62" t="s">
        <v>216</v>
      </c>
      <c r="AH834" s="62" t="s">
        <v>216</v>
      </c>
      <c r="AI834" s="62" t="s">
        <v>216</v>
      </c>
      <c r="AJ834" s="62" t="s">
        <v>216</v>
      </c>
      <c r="AK834" s="62" t="s">
        <v>216</v>
      </c>
      <c r="AL834" s="62" t="s">
        <v>216</v>
      </c>
      <c r="AM834" s="62" t="s">
        <v>216</v>
      </c>
      <c r="AN834" s="62" t="s">
        <v>216</v>
      </c>
      <c r="AO834" s="63" t="s">
        <v>216</v>
      </c>
    </row>
    <row r="835" spans="1:41">
      <c r="A835" s="48">
        <f t="shared" ref="A835:A857" si="88">ROW(G835)-2</f>
        <v>833</v>
      </c>
      <c r="B835" s="49">
        <v>834</v>
      </c>
      <c r="C835" s="50">
        <f t="shared" ref="C835:C857" si="89">IF(B835="","",IF(B835=A835,"=",B835-A835))</f>
        <v>1</v>
      </c>
      <c r="D835" s="49">
        <f>COUNTIF($L$3:$L835,$L835)</f>
        <v>16</v>
      </c>
      <c r="E835" s="51">
        <v>16</v>
      </c>
      <c r="F835" s="50" t="str">
        <f t="shared" ref="F835:F857" si="90">IF(E835="","",IF(E835=D835,"=",E835-D835))</f>
        <v>=</v>
      </c>
      <c r="G835" s="52">
        <v>27075</v>
      </c>
      <c r="H835" s="53" t="s">
        <v>1057</v>
      </c>
      <c r="I835" s="53" t="s">
        <v>1232</v>
      </c>
      <c r="J835" s="53" t="s">
        <v>1107</v>
      </c>
      <c r="K835" s="54">
        <v>-1</v>
      </c>
      <c r="L835" s="64" t="s">
        <v>238</v>
      </c>
      <c r="M835" s="55" t="s">
        <v>52</v>
      </c>
      <c r="N835" s="56">
        <v>1</v>
      </c>
      <c r="O835" s="57">
        <v>-7</v>
      </c>
      <c r="P835" s="57" t="str">
        <f>IFERROR( VLOOKUP($G835,Liga16_1!$B:$Q,16,0), "")</f>
        <v/>
      </c>
      <c r="Q835" s="58">
        <f t="shared" ref="Q835:Q857" si="91">IFERROR(SUM(R835,AB835:AO835), R835)</f>
        <v>23</v>
      </c>
      <c r="R835" s="59">
        <f>AVERAGE(O835:P835)</f>
        <v>-7</v>
      </c>
      <c r="S835" s="60" t="s">
        <v>216</v>
      </c>
      <c r="T835" s="61">
        <v>-5</v>
      </c>
      <c r="U835" s="61">
        <v>-10</v>
      </c>
      <c r="V835" s="61" t="s">
        <v>216</v>
      </c>
      <c r="W835" s="61" t="s">
        <v>216</v>
      </c>
      <c r="X835" s="61" t="s">
        <v>216</v>
      </c>
      <c r="Y835" s="61" t="s">
        <v>216</v>
      </c>
      <c r="Z835" s="61" t="s">
        <v>216</v>
      </c>
      <c r="AA835" s="61">
        <v>-64</v>
      </c>
      <c r="AB835" s="62" t="s">
        <v>216</v>
      </c>
      <c r="AC835" s="63"/>
      <c r="AD835" s="62" t="s">
        <v>216</v>
      </c>
      <c r="AE835" s="62" t="s">
        <v>216</v>
      </c>
      <c r="AF835" s="67" t="s">
        <v>216</v>
      </c>
      <c r="AG835" s="62" t="s">
        <v>216</v>
      </c>
      <c r="AH835" s="62" t="s">
        <v>216</v>
      </c>
      <c r="AI835" s="62" t="s">
        <v>216</v>
      </c>
      <c r="AJ835" s="62" t="s">
        <v>216</v>
      </c>
      <c r="AK835" s="62" t="s">
        <v>216</v>
      </c>
      <c r="AL835" s="62" t="s">
        <v>216</v>
      </c>
      <c r="AM835" s="62" t="s">
        <v>216</v>
      </c>
      <c r="AN835" s="62">
        <v>30</v>
      </c>
      <c r="AO835" s="63" t="s">
        <v>216</v>
      </c>
    </row>
    <row r="836" spans="1:41">
      <c r="A836" s="48">
        <f t="shared" si="88"/>
        <v>834</v>
      </c>
      <c r="B836" s="49">
        <v>835</v>
      </c>
      <c r="C836" s="50">
        <f t="shared" si="89"/>
        <v>1</v>
      </c>
      <c r="D836" s="49">
        <f>COUNTIF($L$3:$L836,$L836)</f>
        <v>27</v>
      </c>
      <c r="E836" s="51">
        <v>28</v>
      </c>
      <c r="F836" s="50">
        <f t="shared" si="90"/>
        <v>1</v>
      </c>
      <c r="G836" s="52">
        <v>28929</v>
      </c>
      <c r="H836" s="53" t="s">
        <v>1068</v>
      </c>
      <c r="I836" s="53" t="s">
        <v>1119</v>
      </c>
      <c r="J836" s="53" t="s">
        <v>1107</v>
      </c>
      <c r="K836" s="54">
        <v>2006</v>
      </c>
      <c r="L836" s="64" t="s">
        <v>219</v>
      </c>
      <c r="M836" s="55" t="s">
        <v>55</v>
      </c>
      <c r="N836" s="56">
        <v>1</v>
      </c>
      <c r="O836" s="57"/>
      <c r="P836" s="57" t="str">
        <f>IFERROR( VLOOKUP($G836,Liga16_1!$B:$Q,16,0), "")</f>
        <v/>
      </c>
      <c r="Q836" s="58">
        <f t="shared" si="91"/>
        <v>23</v>
      </c>
      <c r="R836" s="59">
        <v>12</v>
      </c>
      <c r="S836" s="60" t="s">
        <v>216</v>
      </c>
      <c r="T836" s="61" t="s">
        <v>216</v>
      </c>
      <c r="U836" s="61" t="s">
        <v>216</v>
      </c>
      <c r="V836" s="61" t="s">
        <v>216</v>
      </c>
      <c r="W836" s="61" t="s">
        <v>216</v>
      </c>
      <c r="X836" s="61"/>
      <c r="Y836" s="61"/>
      <c r="Z836" s="61"/>
      <c r="AA836" s="61"/>
      <c r="AB836" s="62" t="s">
        <v>216</v>
      </c>
      <c r="AC836" s="63"/>
      <c r="AD836" s="62" t="s">
        <v>216</v>
      </c>
      <c r="AE836" s="62">
        <v>11</v>
      </c>
      <c r="AF836" s="67" t="s">
        <v>216</v>
      </c>
      <c r="AG836" s="62" t="s">
        <v>216</v>
      </c>
      <c r="AH836" s="62" t="s">
        <v>216</v>
      </c>
      <c r="AI836" s="62" t="s">
        <v>216</v>
      </c>
      <c r="AJ836" s="62" t="s">
        <v>216</v>
      </c>
      <c r="AK836" s="62" t="s">
        <v>216</v>
      </c>
      <c r="AL836" s="62" t="s">
        <v>216</v>
      </c>
      <c r="AM836" s="62" t="s">
        <v>216</v>
      </c>
      <c r="AN836" s="62" t="s">
        <v>216</v>
      </c>
      <c r="AO836" s="63" t="s">
        <v>216</v>
      </c>
    </row>
    <row r="837" spans="1:41">
      <c r="A837" s="48">
        <f t="shared" si="88"/>
        <v>835</v>
      </c>
      <c r="B837" s="49">
        <v>820</v>
      </c>
      <c r="C837" s="50">
        <f t="shared" si="89"/>
        <v>-15</v>
      </c>
      <c r="D837" s="49">
        <f>COUNTIF($L$3:$L837,$L837)</f>
        <v>28</v>
      </c>
      <c r="E837" s="51">
        <v>22</v>
      </c>
      <c r="F837" s="50">
        <f t="shared" si="90"/>
        <v>-6</v>
      </c>
      <c r="G837" s="52">
        <v>29092</v>
      </c>
      <c r="H837" s="53" t="s">
        <v>1402</v>
      </c>
      <c r="I837" s="53" t="s">
        <v>1113</v>
      </c>
      <c r="J837" s="53" t="s">
        <v>1107</v>
      </c>
      <c r="K837" s="54">
        <v>2007</v>
      </c>
      <c r="L837" s="64" t="s">
        <v>219</v>
      </c>
      <c r="M837" s="55" t="s">
        <v>55</v>
      </c>
      <c r="N837" s="56">
        <v>1</v>
      </c>
      <c r="O837" s="57"/>
      <c r="P837" s="57" t="str">
        <f>IFERROR( VLOOKUP($G837,Liga16_1!$B:$Q,16,0), "")</f>
        <v/>
      </c>
      <c r="Q837" s="58">
        <f t="shared" si="91"/>
        <v>22</v>
      </c>
      <c r="R837" s="59">
        <v>50</v>
      </c>
      <c r="S837" s="60" t="s">
        <v>216</v>
      </c>
      <c r="T837" s="61" t="s">
        <v>216</v>
      </c>
      <c r="U837" s="61" t="s">
        <v>216</v>
      </c>
      <c r="V837" s="61" t="s">
        <v>216</v>
      </c>
      <c r="W837" s="61" t="s">
        <v>216</v>
      </c>
      <c r="X837" s="61"/>
      <c r="Y837" s="61"/>
      <c r="Z837" s="61"/>
      <c r="AA837" s="61"/>
      <c r="AB837" s="62">
        <v>-54</v>
      </c>
      <c r="AC837" s="63"/>
      <c r="AD837" s="62" t="s">
        <v>216</v>
      </c>
      <c r="AE837" s="62">
        <v>26</v>
      </c>
      <c r="AF837" s="67" t="s">
        <v>216</v>
      </c>
      <c r="AG837" s="62" t="s">
        <v>216</v>
      </c>
      <c r="AH837" s="62" t="s">
        <v>216</v>
      </c>
      <c r="AI837" s="62" t="s">
        <v>216</v>
      </c>
      <c r="AJ837" s="62" t="s">
        <v>216</v>
      </c>
      <c r="AK837" s="62" t="s">
        <v>216</v>
      </c>
      <c r="AL837" s="62" t="s">
        <v>216</v>
      </c>
      <c r="AM837" s="62" t="s">
        <v>216</v>
      </c>
      <c r="AN837" s="62" t="s">
        <v>216</v>
      </c>
      <c r="AO837" s="63" t="s">
        <v>216</v>
      </c>
    </row>
    <row r="838" spans="1:41">
      <c r="A838" s="48">
        <f t="shared" si="88"/>
        <v>836</v>
      </c>
      <c r="B838" s="49">
        <v>836</v>
      </c>
      <c r="C838" s="50" t="str">
        <f t="shared" si="89"/>
        <v>=</v>
      </c>
      <c r="D838" s="49">
        <f>COUNTIF($L$3:$L838,$L838)</f>
        <v>1</v>
      </c>
      <c r="E838" s="51">
        <v>1</v>
      </c>
      <c r="F838" s="50" t="str">
        <f t="shared" si="90"/>
        <v>=</v>
      </c>
      <c r="G838" s="52" t="s">
        <v>262</v>
      </c>
      <c r="H838" s="53" t="s">
        <v>1403</v>
      </c>
      <c r="I838" s="53" t="s">
        <v>1404</v>
      </c>
      <c r="J838" s="53" t="s">
        <v>1107</v>
      </c>
      <c r="K838" s="54">
        <v>-1</v>
      </c>
      <c r="L838" s="64" t="s">
        <v>239</v>
      </c>
      <c r="M838" s="55" t="s">
        <v>55</v>
      </c>
      <c r="N838" s="56">
        <v>1</v>
      </c>
      <c r="O838" s="57">
        <v>16</v>
      </c>
      <c r="P838" s="57" t="str">
        <f>IFERROR( VLOOKUP($G838,Liga16_1!$B:$Q,16,0), "")</f>
        <v/>
      </c>
      <c r="Q838" s="58">
        <f t="shared" si="91"/>
        <v>16</v>
      </c>
      <c r="R838" s="59">
        <f t="shared" ref="R838:R844" si="92">AVERAGE(O838:P838)</f>
        <v>16</v>
      </c>
      <c r="S838" s="60" t="s">
        <v>216</v>
      </c>
      <c r="T838" s="61" t="s">
        <v>216</v>
      </c>
      <c r="U838" s="61" t="s">
        <v>216</v>
      </c>
      <c r="V838" s="61" t="s">
        <v>216</v>
      </c>
      <c r="W838" s="61" t="s">
        <v>216</v>
      </c>
      <c r="X838" s="61">
        <v>16</v>
      </c>
      <c r="Y838" s="61" t="s">
        <v>216</v>
      </c>
      <c r="Z838" s="61" t="s">
        <v>216</v>
      </c>
      <c r="AA838" s="61" t="s">
        <v>216</v>
      </c>
      <c r="AB838" s="62" t="s">
        <v>216</v>
      </c>
      <c r="AC838" s="63"/>
      <c r="AD838" s="62" t="s">
        <v>216</v>
      </c>
      <c r="AE838" s="62" t="s">
        <v>216</v>
      </c>
      <c r="AF838" s="67" t="s">
        <v>216</v>
      </c>
      <c r="AG838" s="62" t="s">
        <v>216</v>
      </c>
      <c r="AH838" s="62" t="s">
        <v>216</v>
      </c>
      <c r="AI838" s="62" t="s">
        <v>216</v>
      </c>
      <c r="AJ838" s="62" t="s">
        <v>216</v>
      </c>
      <c r="AK838" s="62" t="s">
        <v>216</v>
      </c>
      <c r="AL838" s="62" t="s">
        <v>216</v>
      </c>
      <c r="AM838" s="62" t="s">
        <v>216</v>
      </c>
      <c r="AN838" s="62" t="s">
        <v>216</v>
      </c>
      <c r="AO838" s="63" t="s">
        <v>216</v>
      </c>
    </row>
    <row r="839" spans="1:41">
      <c r="A839" s="48">
        <f t="shared" si="88"/>
        <v>837</v>
      </c>
      <c r="B839" s="49">
        <v>837</v>
      </c>
      <c r="C839" s="50" t="str">
        <f t="shared" si="89"/>
        <v>=</v>
      </c>
      <c r="D839" s="49">
        <f>COUNTIF($L$3:$L839,$L839)</f>
        <v>14</v>
      </c>
      <c r="E839" s="51">
        <v>14</v>
      </c>
      <c r="F839" s="50" t="str">
        <f t="shared" si="90"/>
        <v>=</v>
      </c>
      <c r="G839" s="52" t="s">
        <v>284</v>
      </c>
      <c r="H839" s="53" t="s">
        <v>1405</v>
      </c>
      <c r="I839" s="53" t="s">
        <v>1189</v>
      </c>
      <c r="J839" s="53" t="s">
        <v>1122</v>
      </c>
      <c r="K839" s="54">
        <v>2010</v>
      </c>
      <c r="L839" s="64" t="s">
        <v>217</v>
      </c>
      <c r="M839" s="55" t="s">
        <v>55</v>
      </c>
      <c r="N839" s="56">
        <v>1</v>
      </c>
      <c r="O839" s="57">
        <v>14</v>
      </c>
      <c r="P839" s="57" t="str">
        <f>IFERROR( VLOOKUP($G839,Liga16_1!$B:$Q,16,0), "")</f>
        <v/>
      </c>
      <c r="Q839" s="58">
        <f t="shared" si="91"/>
        <v>14</v>
      </c>
      <c r="R839" s="59">
        <f t="shared" si="92"/>
        <v>14</v>
      </c>
      <c r="S839" s="60" t="s">
        <v>216</v>
      </c>
      <c r="T839" s="61" t="s">
        <v>216</v>
      </c>
      <c r="U839" s="61" t="s">
        <v>216</v>
      </c>
      <c r="V839" s="61" t="s">
        <v>216</v>
      </c>
      <c r="W839" s="61" t="s">
        <v>216</v>
      </c>
      <c r="X839" s="61" t="s">
        <v>216</v>
      </c>
      <c r="Y839" s="61">
        <v>-11</v>
      </c>
      <c r="Z839" s="61" t="s">
        <v>216</v>
      </c>
      <c r="AA839" s="61" t="s">
        <v>216</v>
      </c>
      <c r="AB839" s="62" t="s">
        <v>216</v>
      </c>
      <c r="AC839" s="63"/>
      <c r="AD839" s="62" t="s">
        <v>216</v>
      </c>
      <c r="AE839" s="62" t="s">
        <v>216</v>
      </c>
      <c r="AF839" s="67" t="s">
        <v>216</v>
      </c>
      <c r="AG839" s="62" t="s">
        <v>216</v>
      </c>
      <c r="AH839" s="62" t="s">
        <v>216</v>
      </c>
      <c r="AI839" s="62" t="s">
        <v>216</v>
      </c>
      <c r="AJ839" s="62" t="s">
        <v>216</v>
      </c>
      <c r="AK839" s="62" t="s">
        <v>216</v>
      </c>
      <c r="AL839" s="62" t="s">
        <v>216</v>
      </c>
      <c r="AM839" s="62" t="s">
        <v>216</v>
      </c>
      <c r="AN839" s="62" t="s">
        <v>216</v>
      </c>
      <c r="AO839" s="63" t="s">
        <v>216</v>
      </c>
    </row>
    <row r="840" spans="1:41">
      <c r="A840" s="48">
        <f t="shared" si="88"/>
        <v>838</v>
      </c>
      <c r="B840" s="49">
        <v>838</v>
      </c>
      <c r="C840" s="50" t="str">
        <f t="shared" si="89"/>
        <v>=</v>
      </c>
      <c r="D840" s="49">
        <f>COUNTIF($L$3:$L840,$L840)</f>
        <v>15</v>
      </c>
      <c r="E840" s="51">
        <v>15</v>
      </c>
      <c r="F840" s="50" t="str">
        <f t="shared" si="90"/>
        <v>=</v>
      </c>
      <c r="G840" s="52">
        <v>27263</v>
      </c>
      <c r="H840" s="53" t="s">
        <v>1406</v>
      </c>
      <c r="I840" s="53" t="s">
        <v>1112</v>
      </c>
      <c r="J840" s="53" t="s">
        <v>1107</v>
      </c>
      <c r="K840" s="54">
        <v>2010</v>
      </c>
      <c r="L840" s="64" t="s">
        <v>217</v>
      </c>
      <c r="M840" s="55" t="s">
        <v>55</v>
      </c>
      <c r="N840" s="56">
        <v>1</v>
      </c>
      <c r="O840" s="57">
        <v>0</v>
      </c>
      <c r="P840" s="57" t="str">
        <f>IFERROR( VLOOKUP($G840,Liga16_1!$B:$Q,16,0), "")</f>
        <v/>
      </c>
      <c r="Q840" s="58">
        <f t="shared" si="91"/>
        <v>10</v>
      </c>
      <c r="R840" s="59">
        <f t="shared" si="92"/>
        <v>0</v>
      </c>
      <c r="S840" s="60" t="s">
        <v>216</v>
      </c>
      <c r="T840" s="61" t="s">
        <v>216</v>
      </c>
      <c r="U840" s="61" t="s">
        <v>216</v>
      </c>
      <c r="V840" s="61" t="s">
        <v>216</v>
      </c>
      <c r="W840" s="61" t="s">
        <v>216</v>
      </c>
      <c r="X840" s="61"/>
      <c r="Y840" s="61"/>
      <c r="Z840" s="61">
        <v>-25</v>
      </c>
      <c r="AA840" s="61" t="s">
        <v>216</v>
      </c>
      <c r="AB840" s="62" t="s">
        <v>216</v>
      </c>
      <c r="AC840" s="63"/>
      <c r="AD840" s="62">
        <v>10</v>
      </c>
      <c r="AE840" s="62" t="s">
        <v>216</v>
      </c>
      <c r="AF840" s="67" t="s">
        <v>216</v>
      </c>
      <c r="AG840" s="62" t="s">
        <v>216</v>
      </c>
      <c r="AH840" s="62" t="s">
        <v>216</v>
      </c>
      <c r="AI840" s="62" t="s">
        <v>216</v>
      </c>
      <c r="AJ840" s="62" t="s">
        <v>216</v>
      </c>
      <c r="AK840" s="62" t="s">
        <v>216</v>
      </c>
      <c r="AL840" s="62" t="s">
        <v>216</v>
      </c>
      <c r="AM840" s="62" t="s">
        <v>216</v>
      </c>
      <c r="AN840" s="62" t="s">
        <v>216</v>
      </c>
      <c r="AO840" s="63" t="s">
        <v>216</v>
      </c>
    </row>
    <row r="841" spans="1:41">
      <c r="A841" s="48">
        <f t="shared" si="88"/>
        <v>839</v>
      </c>
      <c r="B841" s="49">
        <v>839</v>
      </c>
      <c r="C841" s="50" t="str">
        <f t="shared" si="89"/>
        <v>=</v>
      </c>
      <c r="D841" s="49">
        <f>COUNTIF($L$3:$L841,$L841)</f>
        <v>2</v>
      </c>
      <c r="E841" s="51">
        <v>2</v>
      </c>
      <c r="F841" s="50" t="str">
        <f t="shared" si="90"/>
        <v>=</v>
      </c>
      <c r="G841" s="52" t="s">
        <v>261</v>
      </c>
      <c r="H841" s="53" t="s">
        <v>1407</v>
      </c>
      <c r="I841" s="53" t="s">
        <v>1404</v>
      </c>
      <c r="J841" s="53" t="s">
        <v>1107</v>
      </c>
      <c r="K841" s="54">
        <v>-1</v>
      </c>
      <c r="L841" s="64" t="s">
        <v>239</v>
      </c>
      <c r="M841" s="55" t="s">
        <v>55</v>
      </c>
      <c r="N841" s="56">
        <v>1</v>
      </c>
      <c r="O841" s="57">
        <v>8</v>
      </c>
      <c r="P841" s="57" t="str">
        <f>IFERROR( VLOOKUP($G841,Liga16_1!$B:$Q,16,0), "")</f>
        <v/>
      </c>
      <c r="Q841" s="58">
        <f t="shared" si="91"/>
        <v>8</v>
      </c>
      <c r="R841" s="59">
        <f t="shared" si="92"/>
        <v>8</v>
      </c>
      <c r="S841" s="60" t="s">
        <v>216</v>
      </c>
      <c r="T841" s="61" t="s">
        <v>216</v>
      </c>
      <c r="U841" s="61" t="s">
        <v>216</v>
      </c>
      <c r="V841" s="61" t="s">
        <v>216</v>
      </c>
      <c r="W841" s="61" t="s">
        <v>216</v>
      </c>
      <c r="X841" s="61">
        <v>8</v>
      </c>
      <c r="Y841" s="61" t="s">
        <v>216</v>
      </c>
      <c r="Z841" s="61" t="s">
        <v>216</v>
      </c>
      <c r="AA841" s="61" t="s">
        <v>216</v>
      </c>
      <c r="AB841" s="62" t="s">
        <v>216</v>
      </c>
      <c r="AC841" s="63"/>
      <c r="AD841" s="62" t="s">
        <v>216</v>
      </c>
      <c r="AE841" s="62" t="s">
        <v>216</v>
      </c>
      <c r="AF841" s="67" t="s">
        <v>216</v>
      </c>
      <c r="AG841" s="62" t="s">
        <v>216</v>
      </c>
      <c r="AH841" s="62" t="s">
        <v>216</v>
      </c>
      <c r="AI841" s="62" t="s">
        <v>216</v>
      </c>
      <c r="AJ841" s="62" t="s">
        <v>216</v>
      </c>
      <c r="AK841" s="62" t="s">
        <v>216</v>
      </c>
      <c r="AL841" s="62" t="s">
        <v>216</v>
      </c>
      <c r="AM841" s="62" t="s">
        <v>216</v>
      </c>
      <c r="AN841" s="62" t="s">
        <v>216</v>
      </c>
      <c r="AO841" s="63" t="s">
        <v>216</v>
      </c>
    </row>
    <row r="842" spans="1:41">
      <c r="A842" s="48">
        <f t="shared" si="88"/>
        <v>840</v>
      </c>
      <c r="B842" s="49">
        <v>840</v>
      </c>
      <c r="C842" s="50" t="str">
        <f t="shared" si="89"/>
        <v>=</v>
      </c>
      <c r="D842" s="49">
        <f>COUNTIF($L$3:$L842,$L842)</f>
        <v>16</v>
      </c>
      <c r="E842" s="51">
        <v>16</v>
      </c>
      <c r="F842" s="50" t="str">
        <f t="shared" si="90"/>
        <v>=</v>
      </c>
      <c r="G842" s="52">
        <v>50546</v>
      </c>
      <c r="H842" s="53" t="s">
        <v>1408</v>
      </c>
      <c r="I842" s="53" t="s">
        <v>1112</v>
      </c>
      <c r="J842" s="53" t="s">
        <v>1107</v>
      </c>
      <c r="K842" s="54">
        <v>2009</v>
      </c>
      <c r="L842" s="64" t="s">
        <v>217</v>
      </c>
      <c r="M842" s="55" t="s">
        <v>55</v>
      </c>
      <c r="N842" s="56">
        <v>1</v>
      </c>
      <c r="O842" s="57">
        <v>-3</v>
      </c>
      <c r="P842" s="57" t="str">
        <f>IFERROR( VLOOKUP($G842,Liga16_1!$B:$Q,16,0), "")</f>
        <v/>
      </c>
      <c r="Q842" s="58">
        <f t="shared" si="91"/>
        <v>2</v>
      </c>
      <c r="R842" s="59">
        <f t="shared" si="92"/>
        <v>-3</v>
      </c>
      <c r="S842" s="60" t="s">
        <v>216</v>
      </c>
      <c r="T842" s="61">
        <v>-35</v>
      </c>
      <c r="U842" s="61" t="s">
        <v>216</v>
      </c>
      <c r="V842" s="61">
        <v>-19</v>
      </c>
      <c r="W842" s="61" t="s">
        <v>216</v>
      </c>
      <c r="X842" s="61">
        <v>-16</v>
      </c>
      <c r="Y842" s="61">
        <v>-26</v>
      </c>
      <c r="Z842" s="61">
        <v>-6</v>
      </c>
      <c r="AA842" s="61" t="s">
        <v>216</v>
      </c>
      <c r="AB842" s="62" t="s">
        <v>216</v>
      </c>
      <c r="AC842" s="63"/>
      <c r="AD842" s="62">
        <v>5</v>
      </c>
      <c r="AE842" s="62" t="s">
        <v>216</v>
      </c>
      <c r="AF842" s="67" t="s">
        <v>216</v>
      </c>
      <c r="AG842" s="62" t="s">
        <v>216</v>
      </c>
      <c r="AH842" s="62" t="s">
        <v>216</v>
      </c>
      <c r="AI842" s="62" t="s">
        <v>216</v>
      </c>
      <c r="AJ842" s="62" t="s">
        <v>216</v>
      </c>
      <c r="AK842" s="62" t="s">
        <v>216</v>
      </c>
      <c r="AL842" s="62" t="s">
        <v>216</v>
      </c>
      <c r="AM842" s="62" t="s">
        <v>216</v>
      </c>
      <c r="AN842" s="62" t="s">
        <v>216</v>
      </c>
      <c r="AO842" s="63" t="s">
        <v>216</v>
      </c>
    </row>
    <row r="843" spans="1:41">
      <c r="A843" s="48">
        <f t="shared" si="88"/>
        <v>841</v>
      </c>
      <c r="B843" s="49">
        <v>841</v>
      </c>
      <c r="C843" s="50" t="str">
        <f t="shared" si="89"/>
        <v>=</v>
      </c>
      <c r="D843" s="49">
        <f>COUNTIF($L$3:$L843,$L843)</f>
        <v>3</v>
      </c>
      <c r="E843" s="51">
        <v>3</v>
      </c>
      <c r="F843" s="50" t="str">
        <f t="shared" si="90"/>
        <v>=</v>
      </c>
      <c r="G843" s="52" t="s">
        <v>372</v>
      </c>
      <c r="H843" s="53" t="s">
        <v>1409</v>
      </c>
      <c r="I843" s="53" t="s">
        <v>1404</v>
      </c>
      <c r="J843" s="53" t="s">
        <v>1107</v>
      </c>
      <c r="K843" s="54">
        <v>-1</v>
      </c>
      <c r="L843" s="64" t="s">
        <v>239</v>
      </c>
      <c r="M843" s="55" t="s">
        <v>55</v>
      </c>
      <c r="N843" s="56">
        <v>1</v>
      </c>
      <c r="O843" s="57">
        <v>0</v>
      </c>
      <c r="P843" s="57" t="str">
        <f>IFERROR( VLOOKUP($G843,Liga16_1!$B:$Q,16,0), "")</f>
        <v/>
      </c>
      <c r="Q843" s="58">
        <f t="shared" si="91"/>
        <v>0</v>
      </c>
      <c r="R843" s="59">
        <f t="shared" si="92"/>
        <v>0</v>
      </c>
      <c r="S843" s="60" t="s">
        <v>216</v>
      </c>
      <c r="T843" s="61" t="s">
        <v>216</v>
      </c>
      <c r="U843" s="61" t="s">
        <v>216</v>
      </c>
      <c r="V843" s="61" t="s">
        <v>216</v>
      </c>
      <c r="W843" s="61" t="s">
        <v>216</v>
      </c>
      <c r="X843" s="61">
        <v>0</v>
      </c>
      <c r="Y843" s="61" t="s">
        <v>216</v>
      </c>
      <c r="Z843" s="61" t="s">
        <v>216</v>
      </c>
      <c r="AA843" s="61" t="s">
        <v>216</v>
      </c>
      <c r="AB843" s="62" t="s">
        <v>216</v>
      </c>
      <c r="AC843" s="63"/>
      <c r="AD843" s="62" t="s">
        <v>216</v>
      </c>
      <c r="AE843" s="62" t="s">
        <v>216</v>
      </c>
      <c r="AF843" s="67" t="s">
        <v>216</v>
      </c>
      <c r="AG843" s="62" t="s">
        <v>216</v>
      </c>
      <c r="AH843" s="62" t="s">
        <v>216</v>
      </c>
      <c r="AI843" s="62" t="s">
        <v>216</v>
      </c>
      <c r="AJ843" s="62" t="s">
        <v>216</v>
      </c>
      <c r="AK843" s="62" t="s">
        <v>216</v>
      </c>
      <c r="AL843" s="62" t="s">
        <v>216</v>
      </c>
      <c r="AM843" s="62" t="s">
        <v>216</v>
      </c>
      <c r="AN843" s="62" t="s">
        <v>216</v>
      </c>
      <c r="AO843" s="63" t="s">
        <v>216</v>
      </c>
    </row>
    <row r="844" spans="1:41">
      <c r="A844" s="48">
        <f t="shared" si="88"/>
        <v>842</v>
      </c>
      <c r="B844" s="49">
        <v>842</v>
      </c>
      <c r="C844" s="50" t="str">
        <f t="shared" si="89"/>
        <v>=</v>
      </c>
      <c r="D844" s="49">
        <f>COUNTIF($L$3:$L844,$L844)</f>
        <v>17</v>
      </c>
      <c r="E844" s="51">
        <v>17</v>
      </c>
      <c r="F844" s="50" t="str">
        <f t="shared" si="90"/>
        <v>=</v>
      </c>
      <c r="G844" s="52" t="s">
        <v>373</v>
      </c>
      <c r="H844" s="53" t="s">
        <v>1410</v>
      </c>
      <c r="I844" s="53" t="s">
        <v>1395</v>
      </c>
      <c r="J844" s="53" t="s">
        <v>1107</v>
      </c>
      <c r="K844" s="54">
        <v>-1</v>
      </c>
      <c r="L844" s="64" t="s">
        <v>238</v>
      </c>
      <c r="M844" s="55" t="s">
        <v>52</v>
      </c>
      <c r="N844" s="56">
        <v>1</v>
      </c>
      <c r="O844" s="57">
        <v>0</v>
      </c>
      <c r="P844" s="57" t="str">
        <f>IFERROR( VLOOKUP($G844,Liga16_1!$B:$Q,16,0), "")</f>
        <v/>
      </c>
      <c r="Q844" s="58">
        <f t="shared" si="91"/>
        <v>0</v>
      </c>
      <c r="R844" s="59">
        <f t="shared" si="92"/>
        <v>0</v>
      </c>
      <c r="S844" s="60" t="s">
        <v>216</v>
      </c>
      <c r="T844" s="61" t="s">
        <v>216</v>
      </c>
      <c r="U844" s="61" t="s">
        <v>216</v>
      </c>
      <c r="V844" s="61" t="s">
        <v>216</v>
      </c>
      <c r="W844" s="61" t="s">
        <v>216</v>
      </c>
      <c r="X844" s="61">
        <v>0</v>
      </c>
      <c r="Y844" s="61" t="s">
        <v>216</v>
      </c>
      <c r="Z844" s="61" t="s">
        <v>216</v>
      </c>
      <c r="AA844" s="61" t="s">
        <v>216</v>
      </c>
      <c r="AB844" s="62" t="s">
        <v>216</v>
      </c>
      <c r="AC844" s="63"/>
      <c r="AD844" s="62" t="s">
        <v>216</v>
      </c>
      <c r="AE844" s="62" t="s">
        <v>216</v>
      </c>
      <c r="AF844" s="67" t="s">
        <v>216</v>
      </c>
      <c r="AG844" s="62" t="s">
        <v>216</v>
      </c>
      <c r="AH844" s="62" t="s">
        <v>216</v>
      </c>
      <c r="AI844" s="62" t="s">
        <v>216</v>
      </c>
      <c r="AJ844" s="62" t="s">
        <v>216</v>
      </c>
      <c r="AK844" s="62" t="s">
        <v>216</v>
      </c>
      <c r="AL844" s="62" t="s">
        <v>216</v>
      </c>
      <c r="AM844" s="62" t="s">
        <v>216</v>
      </c>
      <c r="AN844" s="62" t="s">
        <v>216</v>
      </c>
      <c r="AO844" s="63" t="s">
        <v>216</v>
      </c>
    </row>
    <row r="845" spans="1:41">
      <c r="A845" s="48">
        <f t="shared" si="88"/>
        <v>843</v>
      </c>
      <c r="B845" s="49">
        <v>843</v>
      </c>
      <c r="C845" s="50" t="str">
        <f t="shared" si="89"/>
        <v>=</v>
      </c>
      <c r="D845" s="49">
        <f>COUNTIF($L$3:$L845,$L845)</f>
        <v>18</v>
      </c>
      <c r="E845" s="51">
        <v>18</v>
      </c>
      <c r="F845" s="50" t="str">
        <f t="shared" si="90"/>
        <v>=</v>
      </c>
      <c r="G845" s="52">
        <v>18450</v>
      </c>
      <c r="H845" s="53" t="s">
        <v>1411</v>
      </c>
      <c r="I845" s="53" t="s">
        <v>1113</v>
      </c>
      <c r="J845" s="53" t="s">
        <v>1107</v>
      </c>
      <c r="K845" s="54">
        <v>-1</v>
      </c>
      <c r="L845" s="64" t="s">
        <v>238</v>
      </c>
      <c r="M845" s="55" t="s">
        <v>52</v>
      </c>
      <c r="N845" s="56">
        <v>1</v>
      </c>
      <c r="O845" s="57"/>
      <c r="P845" s="57" t="str">
        <f>IFERROR( VLOOKUP($G845,Liga16_1!$B:$Q,16,0), "")</f>
        <v/>
      </c>
      <c r="Q845" s="58">
        <f t="shared" si="91"/>
        <v>0</v>
      </c>
      <c r="R845" s="59">
        <v>0</v>
      </c>
      <c r="S845" s="60" t="s">
        <v>216</v>
      </c>
      <c r="T845" s="61" t="s">
        <v>216</v>
      </c>
      <c r="U845" s="61" t="s">
        <v>216</v>
      </c>
      <c r="V845" s="61" t="s">
        <v>216</v>
      </c>
      <c r="W845" s="61" t="s">
        <v>216</v>
      </c>
      <c r="X845" s="61"/>
      <c r="Y845" s="61"/>
      <c r="Z845" s="61"/>
      <c r="AA845" s="61"/>
      <c r="AB845" s="62" t="s">
        <v>216</v>
      </c>
      <c r="AC845" s="63"/>
      <c r="AD845" s="62" t="s">
        <v>216</v>
      </c>
      <c r="AE845" s="62" t="s">
        <v>216</v>
      </c>
      <c r="AF845" s="67" t="s">
        <v>216</v>
      </c>
      <c r="AG845" s="62" t="s">
        <v>216</v>
      </c>
      <c r="AH845" s="62" t="s">
        <v>216</v>
      </c>
      <c r="AI845" s="62" t="s">
        <v>216</v>
      </c>
      <c r="AJ845" s="62" t="s">
        <v>216</v>
      </c>
      <c r="AK845" s="62" t="s">
        <v>216</v>
      </c>
      <c r="AL845" s="62" t="s">
        <v>216</v>
      </c>
      <c r="AM845" s="62" t="s">
        <v>216</v>
      </c>
      <c r="AN845" s="62" t="s">
        <v>216</v>
      </c>
      <c r="AO845" s="63" t="s">
        <v>216</v>
      </c>
    </row>
    <row r="846" spans="1:41">
      <c r="A846" s="48">
        <f t="shared" si="88"/>
        <v>844</v>
      </c>
      <c r="B846" s="49">
        <v>844</v>
      </c>
      <c r="C846" s="50" t="str">
        <f t="shared" si="89"/>
        <v>=</v>
      </c>
      <c r="D846" s="49">
        <f>COUNTIF($L$3:$L846,$L846)</f>
        <v>19</v>
      </c>
      <c r="E846" s="51">
        <v>19</v>
      </c>
      <c r="F846" s="50" t="str">
        <f t="shared" si="90"/>
        <v>=</v>
      </c>
      <c r="G846" s="52" t="s">
        <v>260</v>
      </c>
      <c r="H846" s="53" t="s">
        <v>1412</v>
      </c>
      <c r="I846" s="53" t="s">
        <v>1404</v>
      </c>
      <c r="J846" s="53" t="s">
        <v>1107</v>
      </c>
      <c r="K846" s="54">
        <v>-1</v>
      </c>
      <c r="L846" s="64" t="s">
        <v>238</v>
      </c>
      <c r="M846" s="55" t="s">
        <v>52</v>
      </c>
      <c r="N846" s="56">
        <v>1</v>
      </c>
      <c r="O846" s="57">
        <v>-1</v>
      </c>
      <c r="P846" s="57" t="str">
        <f>IFERROR( VLOOKUP($G846,Liga16_1!$B:$Q,16,0), "")</f>
        <v/>
      </c>
      <c r="Q846" s="58">
        <f t="shared" si="91"/>
        <v>-1</v>
      </c>
      <c r="R846" s="59">
        <f t="shared" ref="R846:R857" si="93">AVERAGE(O846:P846)</f>
        <v>-1</v>
      </c>
      <c r="S846" s="60" t="s">
        <v>216</v>
      </c>
      <c r="T846" s="61" t="s">
        <v>216</v>
      </c>
      <c r="U846" s="61" t="s">
        <v>216</v>
      </c>
      <c r="V846" s="61" t="s">
        <v>216</v>
      </c>
      <c r="W846" s="61" t="s">
        <v>216</v>
      </c>
      <c r="X846" s="61">
        <v>-1</v>
      </c>
      <c r="Y846" s="61" t="s">
        <v>216</v>
      </c>
      <c r="Z846" s="61" t="s">
        <v>216</v>
      </c>
      <c r="AA846" s="61" t="s">
        <v>216</v>
      </c>
      <c r="AB846" s="62" t="s">
        <v>216</v>
      </c>
      <c r="AC846" s="63"/>
      <c r="AD846" s="62" t="s">
        <v>216</v>
      </c>
      <c r="AE846" s="62" t="s">
        <v>216</v>
      </c>
      <c r="AF846" s="67" t="s">
        <v>216</v>
      </c>
      <c r="AG846" s="62" t="s">
        <v>216</v>
      </c>
      <c r="AH846" s="62" t="s">
        <v>216</v>
      </c>
      <c r="AI846" s="62" t="s">
        <v>216</v>
      </c>
      <c r="AJ846" s="62" t="s">
        <v>216</v>
      </c>
      <c r="AK846" s="62" t="s">
        <v>216</v>
      </c>
      <c r="AL846" s="62" t="s">
        <v>216</v>
      </c>
      <c r="AM846" s="62" t="s">
        <v>216</v>
      </c>
      <c r="AN846" s="62" t="s">
        <v>216</v>
      </c>
      <c r="AO846" s="63" t="s">
        <v>216</v>
      </c>
    </row>
    <row r="847" spans="1:41">
      <c r="A847" s="48">
        <f t="shared" si="88"/>
        <v>845</v>
      </c>
      <c r="B847" s="49">
        <v>845</v>
      </c>
      <c r="C847" s="50" t="str">
        <f t="shared" si="89"/>
        <v>=</v>
      </c>
      <c r="D847" s="49">
        <f>COUNTIF($L$3:$L847,$L847)</f>
        <v>20</v>
      </c>
      <c r="E847" s="51">
        <v>20</v>
      </c>
      <c r="F847" s="50" t="str">
        <f t="shared" si="90"/>
        <v>=</v>
      </c>
      <c r="G847" s="52">
        <v>50601</v>
      </c>
      <c r="H847" s="53" t="s">
        <v>534</v>
      </c>
      <c r="I847" s="53" t="s">
        <v>1232</v>
      </c>
      <c r="J847" s="53" t="s">
        <v>1107</v>
      </c>
      <c r="K847" s="54">
        <v>-1</v>
      </c>
      <c r="L847" s="64" t="s">
        <v>238</v>
      </c>
      <c r="M847" s="55" t="s">
        <v>52</v>
      </c>
      <c r="N847" s="56">
        <v>1</v>
      </c>
      <c r="O847" s="57">
        <v>-18</v>
      </c>
      <c r="P847" s="57" t="str">
        <f>IFERROR( VLOOKUP($G847,Liga16_1!$B:$Q,16,0), "")</f>
        <v/>
      </c>
      <c r="Q847" s="58">
        <f t="shared" si="91"/>
        <v>-5</v>
      </c>
      <c r="R847" s="59">
        <f t="shared" si="93"/>
        <v>-18</v>
      </c>
      <c r="S847" s="60" t="s">
        <v>216</v>
      </c>
      <c r="T847" s="61" t="s">
        <v>216</v>
      </c>
      <c r="U847" s="61">
        <v>-4</v>
      </c>
      <c r="V847" s="61" t="s">
        <v>216</v>
      </c>
      <c r="W847" s="61" t="s">
        <v>216</v>
      </c>
      <c r="X847" s="61" t="s">
        <v>216</v>
      </c>
      <c r="Y847" s="61" t="s">
        <v>216</v>
      </c>
      <c r="Z847" s="61" t="s">
        <v>216</v>
      </c>
      <c r="AA847" s="61">
        <v>-64</v>
      </c>
      <c r="AB847" s="62" t="s">
        <v>216</v>
      </c>
      <c r="AC847" s="63"/>
      <c r="AD847" s="62" t="s">
        <v>216</v>
      </c>
      <c r="AE847" s="62" t="s">
        <v>216</v>
      </c>
      <c r="AF847" s="67" t="s">
        <v>216</v>
      </c>
      <c r="AG847" s="62" t="s">
        <v>216</v>
      </c>
      <c r="AH847" s="62" t="s">
        <v>216</v>
      </c>
      <c r="AI847" s="62" t="s">
        <v>216</v>
      </c>
      <c r="AJ847" s="62" t="s">
        <v>216</v>
      </c>
      <c r="AK847" s="62" t="s">
        <v>216</v>
      </c>
      <c r="AL847" s="62" t="s">
        <v>216</v>
      </c>
      <c r="AM847" s="62" t="s">
        <v>216</v>
      </c>
      <c r="AN847" s="62">
        <v>13</v>
      </c>
      <c r="AO847" s="63" t="s">
        <v>216</v>
      </c>
    </row>
    <row r="848" spans="1:41">
      <c r="A848" s="48">
        <f t="shared" si="88"/>
        <v>846</v>
      </c>
      <c r="B848" s="49">
        <v>846</v>
      </c>
      <c r="C848" s="50" t="str">
        <f t="shared" si="89"/>
        <v>=</v>
      </c>
      <c r="D848" s="49">
        <f>COUNTIF($L$3:$L848,$L848)</f>
        <v>21</v>
      </c>
      <c r="E848" s="51">
        <v>21</v>
      </c>
      <c r="F848" s="50" t="str">
        <f t="shared" si="90"/>
        <v>=</v>
      </c>
      <c r="G848" s="52">
        <v>27149</v>
      </c>
      <c r="H848" s="53" t="s">
        <v>717</v>
      </c>
      <c r="I848" s="53" t="s">
        <v>1232</v>
      </c>
      <c r="J848" s="53" t="s">
        <v>1107</v>
      </c>
      <c r="K848" s="54">
        <v>-1</v>
      </c>
      <c r="L848" s="64" t="s">
        <v>238</v>
      </c>
      <c r="M848" s="55" t="s">
        <v>52</v>
      </c>
      <c r="N848" s="56">
        <v>1</v>
      </c>
      <c r="O848" s="57">
        <v>-6</v>
      </c>
      <c r="P848" s="57" t="str">
        <f>IFERROR( VLOOKUP($G848,Liga16_1!$B:$Q,16,0), "")</f>
        <v/>
      </c>
      <c r="Q848" s="58">
        <f t="shared" si="91"/>
        <v>-6</v>
      </c>
      <c r="R848" s="59">
        <f t="shared" si="93"/>
        <v>-6</v>
      </c>
      <c r="S848" s="60" t="s">
        <v>216</v>
      </c>
      <c r="T848" s="61" t="s">
        <v>216</v>
      </c>
      <c r="U848" s="61" t="s">
        <v>216</v>
      </c>
      <c r="V848" s="61" t="s">
        <v>216</v>
      </c>
      <c r="W848" s="61" t="s">
        <v>216</v>
      </c>
      <c r="X848" s="61"/>
      <c r="Y848" s="61"/>
      <c r="Z848" s="61"/>
      <c r="AA848" s="61">
        <v>-6</v>
      </c>
      <c r="AB848" s="62" t="s">
        <v>216</v>
      </c>
      <c r="AC848" s="63"/>
      <c r="AD848" s="62" t="s">
        <v>216</v>
      </c>
      <c r="AE848" s="62" t="s">
        <v>216</v>
      </c>
      <c r="AF848" s="67" t="s">
        <v>216</v>
      </c>
      <c r="AG848" s="62" t="s">
        <v>216</v>
      </c>
      <c r="AH848" s="62" t="s">
        <v>216</v>
      </c>
      <c r="AI848" s="62" t="s">
        <v>216</v>
      </c>
      <c r="AJ848" s="62" t="s">
        <v>216</v>
      </c>
      <c r="AK848" s="62" t="s">
        <v>216</v>
      </c>
      <c r="AL848" s="62" t="s">
        <v>216</v>
      </c>
      <c r="AM848" s="62" t="s">
        <v>216</v>
      </c>
      <c r="AN848" s="62" t="s">
        <v>216</v>
      </c>
      <c r="AO848" s="63" t="s">
        <v>216</v>
      </c>
    </row>
    <row r="849" spans="1:41">
      <c r="A849" s="48">
        <f t="shared" si="88"/>
        <v>847</v>
      </c>
      <c r="B849" s="49">
        <v>847</v>
      </c>
      <c r="C849" s="50" t="str">
        <f t="shared" si="89"/>
        <v>=</v>
      </c>
      <c r="D849" s="49">
        <f>COUNTIF($L$3:$L849,$L849)</f>
        <v>50</v>
      </c>
      <c r="E849" s="51">
        <v>50</v>
      </c>
      <c r="F849" s="50" t="str">
        <f t="shared" si="90"/>
        <v>=</v>
      </c>
      <c r="G849" s="52">
        <v>26239</v>
      </c>
      <c r="H849" s="53" t="s">
        <v>751</v>
      </c>
      <c r="I849" s="53" t="s">
        <v>1106</v>
      </c>
      <c r="J849" s="53" t="s">
        <v>1107</v>
      </c>
      <c r="K849" s="54">
        <v>2007</v>
      </c>
      <c r="L849" s="64" t="s">
        <v>220</v>
      </c>
      <c r="M849" s="55" t="s">
        <v>52</v>
      </c>
      <c r="N849" s="56">
        <v>1</v>
      </c>
      <c r="O849" s="57">
        <v>-11</v>
      </c>
      <c r="P849" s="57" t="str">
        <f>IFERROR( VLOOKUP($G849,Liga16_1!$B:$Q,16,0), "")</f>
        <v/>
      </c>
      <c r="Q849" s="58">
        <f t="shared" si="91"/>
        <v>-11</v>
      </c>
      <c r="R849" s="59">
        <f t="shared" si="93"/>
        <v>-11</v>
      </c>
      <c r="S849" s="60" t="s">
        <v>216</v>
      </c>
      <c r="T849" s="61" t="s">
        <v>216</v>
      </c>
      <c r="U849" s="61" t="s">
        <v>216</v>
      </c>
      <c r="V849" s="61" t="s">
        <v>216</v>
      </c>
      <c r="W849" s="61" t="s">
        <v>216</v>
      </c>
      <c r="X849" s="61">
        <v>-4</v>
      </c>
      <c r="Y849" s="61">
        <v>-7</v>
      </c>
      <c r="Z849" s="61">
        <v>-64</v>
      </c>
      <c r="AA849" s="61" t="s">
        <v>216</v>
      </c>
      <c r="AB849" s="62" t="s">
        <v>216</v>
      </c>
      <c r="AC849" s="63"/>
      <c r="AD849" s="62" t="s">
        <v>216</v>
      </c>
      <c r="AE849" s="62" t="s">
        <v>216</v>
      </c>
      <c r="AF849" s="67" t="s">
        <v>216</v>
      </c>
      <c r="AG849" s="62" t="s">
        <v>216</v>
      </c>
      <c r="AH849" s="62" t="s">
        <v>216</v>
      </c>
      <c r="AI849" s="62" t="s">
        <v>216</v>
      </c>
      <c r="AJ849" s="62" t="s">
        <v>216</v>
      </c>
      <c r="AK849" s="62" t="s">
        <v>216</v>
      </c>
      <c r="AL849" s="62" t="s">
        <v>216</v>
      </c>
      <c r="AM849" s="62" t="s">
        <v>216</v>
      </c>
      <c r="AN849" s="62" t="s">
        <v>216</v>
      </c>
      <c r="AO849" s="63" t="s">
        <v>216</v>
      </c>
    </row>
    <row r="850" spans="1:41">
      <c r="A850" s="48">
        <f t="shared" si="88"/>
        <v>848</v>
      </c>
      <c r="B850" s="49">
        <v>848</v>
      </c>
      <c r="C850" s="50" t="str">
        <f t="shared" si="89"/>
        <v>=</v>
      </c>
      <c r="D850" s="49">
        <f>COUNTIF($L$3:$L850,$L850)</f>
        <v>22</v>
      </c>
      <c r="E850" s="51">
        <v>22</v>
      </c>
      <c r="F850" s="50" t="str">
        <f t="shared" si="90"/>
        <v>=</v>
      </c>
      <c r="G850" s="52" t="s">
        <v>253</v>
      </c>
      <c r="H850" s="53" t="s">
        <v>1413</v>
      </c>
      <c r="I850" s="53" t="s">
        <v>1404</v>
      </c>
      <c r="J850" s="53" t="s">
        <v>1107</v>
      </c>
      <c r="K850" s="54">
        <v>-1</v>
      </c>
      <c r="L850" s="64" t="s">
        <v>238</v>
      </c>
      <c r="M850" s="55" t="s">
        <v>52</v>
      </c>
      <c r="N850" s="56">
        <v>1</v>
      </c>
      <c r="O850" s="57">
        <v>-16</v>
      </c>
      <c r="P850" s="57" t="str">
        <f>IFERROR( VLOOKUP($G850,Liga16_1!$B:$Q,16,0), "")</f>
        <v/>
      </c>
      <c r="Q850" s="58">
        <f t="shared" si="91"/>
        <v>-16</v>
      </c>
      <c r="R850" s="59">
        <f t="shared" si="93"/>
        <v>-16</v>
      </c>
      <c r="S850" s="60" t="s">
        <v>216</v>
      </c>
      <c r="T850" s="61" t="s">
        <v>216</v>
      </c>
      <c r="U850" s="61" t="s">
        <v>216</v>
      </c>
      <c r="V850" s="61" t="s">
        <v>216</v>
      </c>
      <c r="W850" s="61" t="s">
        <v>216</v>
      </c>
      <c r="X850" s="61">
        <v>-16</v>
      </c>
      <c r="Y850" s="61" t="s">
        <v>216</v>
      </c>
      <c r="Z850" s="61" t="s">
        <v>216</v>
      </c>
      <c r="AA850" s="61" t="s">
        <v>216</v>
      </c>
      <c r="AB850" s="62" t="s">
        <v>216</v>
      </c>
      <c r="AC850" s="63"/>
      <c r="AD850" s="62" t="s">
        <v>216</v>
      </c>
      <c r="AE850" s="62" t="s">
        <v>216</v>
      </c>
      <c r="AF850" s="67" t="s">
        <v>216</v>
      </c>
      <c r="AG850" s="62" t="s">
        <v>216</v>
      </c>
      <c r="AH850" s="62" t="s">
        <v>216</v>
      </c>
      <c r="AI850" s="62" t="s">
        <v>216</v>
      </c>
      <c r="AJ850" s="62" t="s">
        <v>216</v>
      </c>
      <c r="AK850" s="62" t="s">
        <v>216</v>
      </c>
      <c r="AL850" s="62" t="s">
        <v>216</v>
      </c>
      <c r="AM850" s="62" t="s">
        <v>216</v>
      </c>
      <c r="AN850" s="62" t="s">
        <v>216</v>
      </c>
      <c r="AO850" s="63" t="s">
        <v>216</v>
      </c>
    </row>
    <row r="851" spans="1:41">
      <c r="A851" s="48">
        <f t="shared" si="88"/>
        <v>849</v>
      </c>
      <c r="B851" s="49">
        <v>849</v>
      </c>
      <c r="C851" s="50" t="str">
        <f t="shared" si="89"/>
        <v>=</v>
      </c>
      <c r="D851" s="49">
        <f>COUNTIF($L$3:$L851,$L851)</f>
        <v>4</v>
      </c>
      <c r="E851" s="51">
        <v>4</v>
      </c>
      <c r="F851" s="50" t="str">
        <f t="shared" si="90"/>
        <v>=</v>
      </c>
      <c r="G851" s="52" t="s">
        <v>258</v>
      </c>
      <c r="H851" s="53" t="s">
        <v>1414</v>
      </c>
      <c r="I851" s="53" t="s">
        <v>1404</v>
      </c>
      <c r="J851" s="53" t="s">
        <v>1107</v>
      </c>
      <c r="K851" s="54">
        <v>-1</v>
      </c>
      <c r="L851" s="64" t="s">
        <v>239</v>
      </c>
      <c r="M851" s="55" t="s">
        <v>55</v>
      </c>
      <c r="N851" s="56">
        <v>1</v>
      </c>
      <c r="O851" s="57">
        <v>-16</v>
      </c>
      <c r="P851" s="57" t="str">
        <f>IFERROR( VLOOKUP($G851,Liga16_1!$B:$Q,16,0), "")</f>
        <v/>
      </c>
      <c r="Q851" s="58">
        <f t="shared" si="91"/>
        <v>-16</v>
      </c>
      <c r="R851" s="59">
        <f t="shared" si="93"/>
        <v>-16</v>
      </c>
      <c r="S851" s="60" t="s">
        <v>216</v>
      </c>
      <c r="T851" s="61" t="s">
        <v>216</v>
      </c>
      <c r="U851" s="61" t="s">
        <v>216</v>
      </c>
      <c r="V851" s="61" t="s">
        <v>216</v>
      </c>
      <c r="W851" s="61" t="s">
        <v>216</v>
      </c>
      <c r="X851" s="61">
        <v>-16</v>
      </c>
      <c r="Y851" s="61" t="s">
        <v>216</v>
      </c>
      <c r="Z851" s="61" t="s">
        <v>216</v>
      </c>
      <c r="AA851" s="61" t="s">
        <v>216</v>
      </c>
      <c r="AB851" s="62" t="s">
        <v>216</v>
      </c>
      <c r="AC851" s="63"/>
      <c r="AD851" s="62" t="s">
        <v>216</v>
      </c>
      <c r="AE851" s="62" t="s">
        <v>216</v>
      </c>
      <c r="AF851" s="67" t="s">
        <v>216</v>
      </c>
      <c r="AG851" s="62" t="s">
        <v>216</v>
      </c>
      <c r="AH851" s="62" t="s">
        <v>216</v>
      </c>
      <c r="AI851" s="62" t="s">
        <v>216</v>
      </c>
      <c r="AJ851" s="62" t="s">
        <v>216</v>
      </c>
      <c r="AK851" s="62" t="s">
        <v>216</v>
      </c>
      <c r="AL851" s="62" t="s">
        <v>216</v>
      </c>
      <c r="AM851" s="62" t="s">
        <v>216</v>
      </c>
      <c r="AN851" s="62" t="s">
        <v>216</v>
      </c>
      <c r="AO851" s="63" t="s">
        <v>216</v>
      </c>
    </row>
    <row r="852" spans="1:41">
      <c r="A852" s="48">
        <f t="shared" si="88"/>
        <v>850</v>
      </c>
      <c r="B852" s="49">
        <v>850</v>
      </c>
      <c r="C852" s="50" t="str">
        <f t="shared" si="89"/>
        <v>=</v>
      </c>
      <c r="D852" s="49">
        <f>COUNTIF($L$3:$L852,$L852)</f>
        <v>23</v>
      </c>
      <c r="E852" s="51">
        <v>23</v>
      </c>
      <c r="F852" s="50" t="str">
        <f t="shared" si="90"/>
        <v>=</v>
      </c>
      <c r="G852" s="52" t="s">
        <v>259</v>
      </c>
      <c r="H852" s="53" t="s">
        <v>1415</v>
      </c>
      <c r="I852" s="53" t="s">
        <v>1404</v>
      </c>
      <c r="J852" s="53" t="s">
        <v>1107</v>
      </c>
      <c r="K852" s="54">
        <v>-1</v>
      </c>
      <c r="L852" s="64" t="s">
        <v>238</v>
      </c>
      <c r="M852" s="55" t="s">
        <v>52</v>
      </c>
      <c r="N852" s="56">
        <v>1</v>
      </c>
      <c r="O852" s="57">
        <v>-16</v>
      </c>
      <c r="P852" s="57" t="str">
        <f>IFERROR( VLOOKUP($G852,Liga16_1!$B:$Q,16,0), "")</f>
        <v/>
      </c>
      <c r="Q852" s="58">
        <f t="shared" si="91"/>
        <v>-16</v>
      </c>
      <c r="R852" s="59">
        <f t="shared" si="93"/>
        <v>-16</v>
      </c>
      <c r="S852" s="60" t="s">
        <v>216</v>
      </c>
      <c r="T852" s="61" t="s">
        <v>216</v>
      </c>
      <c r="U852" s="61" t="s">
        <v>216</v>
      </c>
      <c r="V852" s="61" t="s">
        <v>216</v>
      </c>
      <c r="W852" s="61" t="s">
        <v>216</v>
      </c>
      <c r="X852" s="61">
        <v>-16</v>
      </c>
      <c r="Y852" s="61" t="s">
        <v>216</v>
      </c>
      <c r="Z852" s="61" t="s">
        <v>216</v>
      </c>
      <c r="AA852" s="61" t="s">
        <v>216</v>
      </c>
      <c r="AB852" s="62" t="s">
        <v>216</v>
      </c>
      <c r="AC852" s="63"/>
      <c r="AD852" s="62" t="s">
        <v>216</v>
      </c>
      <c r="AE852" s="62" t="s">
        <v>216</v>
      </c>
      <c r="AF852" s="67" t="s">
        <v>216</v>
      </c>
      <c r="AG852" s="62" t="s">
        <v>216</v>
      </c>
      <c r="AH852" s="62" t="s">
        <v>216</v>
      </c>
      <c r="AI852" s="62" t="s">
        <v>216</v>
      </c>
      <c r="AJ852" s="62" t="s">
        <v>216</v>
      </c>
      <c r="AK852" s="62" t="s">
        <v>216</v>
      </c>
      <c r="AL852" s="62" t="s">
        <v>216</v>
      </c>
      <c r="AM852" s="62" t="s">
        <v>216</v>
      </c>
      <c r="AN852" s="62" t="s">
        <v>216</v>
      </c>
      <c r="AO852" s="63" t="s">
        <v>216</v>
      </c>
    </row>
    <row r="853" spans="1:41">
      <c r="A853" s="48">
        <f t="shared" si="88"/>
        <v>851</v>
      </c>
      <c r="B853" s="49">
        <v>851</v>
      </c>
      <c r="C853" s="50" t="str">
        <f t="shared" si="89"/>
        <v>=</v>
      </c>
      <c r="D853" s="49">
        <f>COUNTIF($L$3:$L853,$L853)</f>
        <v>5</v>
      </c>
      <c r="E853" s="51">
        <v>5</v>
      </c>
      <c r="F853" s="50" t="str">
        <f t="shared" si="90"/>
        <v>=</v>
      </c>
      <c r="G853" s="52" t="s">
        <v>251</v>
      </c>
      <c r="H853" s="53" t="s">
        <v>1416</v>
      </c>
      <c r="I853" s="53" t="s">
        <v>1404</v>
      </c>
      <c r="J853" s="53" t="s">
        <v>1107</v>
      </c>
      <c r="K853" s="54">
        <v>-1</v>
      </c>
      <c r="L853" s="64" t="s">
        <v>239</v>
      </c>
      <c r="M853" s="55" t="s">
        <v>55</v>
      </c>
      <c r="N853" s="56">
        <v>1</v>
      </c>
      <c r="O853" s="57">
        <v>-25</v>
      </c>
      <c r="P853" s="57" t="str">
        <f>IFERROR( VLOOKUP($G853,Liga16_1!$B:$Q,16,0), "")</f>
        <v/>
      </c>
      <c r="Q853" s="58">
        <f t="shared" si="91"/>
        <v>-25</v>
      </c>
      <c r="R853" s="59">
        <f t="shared" si="93"/>
        <v>-25</v>
      </c>
      <c r="S853" s="60" t="s">
        <v>216</v>
      </c>
      <c r="T853" s="61" t="s">
        <v>216</v>
      </c>
      <c r="U853" s="61" t="s">
        <v>216</v>
      </c>
      <c r="V853" s="61" t="s">
        <v>216</v>
      </c>
      <c r="W853" s="61" t="s">
        <v>216</v>
      </c>
      <c r="X853" s="61">
        <v>-25</v>
      </c>
      <c r="Y853" s="61" t="s">
        <v>216</v>
      </c>
      <c r="Z853" s="61" t="s">
        <v>216</v>
      </c>
      <c r="AA853" s="61" t="s">
        <v>216</v>
      </c>
      <c r="AB853" s="62" t="s">
        <v>216</v>
      </c>
      <c r="AC853" s="63"/>
      <c r="AD853" s="62" t="s">
        <v>216</v>
      </c>
      <c r="AE853" s="62" t="s">
        <v>216</v>
      </c>
      <c r="AF853" s="67" t="s">
        <v>216</v>
      </c>
      <c r="AG853" s="62" t="s">
        <v>216</v>
      </c>
      <c r="AH853" s="62" t="s">
        <v>216</v>
      </c>
      <c r="AI853" s="62" t="s">
        <v>216</v>
      </c>
      <c r="AJ853" s="62" t="s">
        <v>216</v>
      </c>
      <c r="AK853" s="62" t="s">
        <v>216</v>
      </c>
      <c r="AL853" s="62" t="s">
        <v>216</v>
      </c>
      <c r="AM853" s="62" t="s">
        <v>216</v>
      </c>
      <c r="AN853" s="62" t="s">
        <v>216</v>
      </c>
      <c r="AO853" s="63" t="s">
        <v>216</v>
      </c>
    </row>
    <row r="854" spans="1:41">
      <c r="A854" s="48">
        <f t="shared" si="88"/>
        <v>852</v>
      </c>
      <c r="B854" s="49">
        <v>852</v>
      </c>
      <c r="C854" s="50" t="str">
        <f t="shared" si="89"/>
        <v>=</v>
      </c>
      <c r="D854" s="49">
        <f>COUNTIF($L$3:$L854,$L854)</f>
        <v>24</v>
      </c>
      <c r="E854" s="51">
        <v>24</v>
      </c>
      <c r="F854" s="50" t="str">
        <f t="shared" si="90"/>
        <v>=</v>
      </c>
      <c r="G854" s="52" t="s">
        <v>256</v>
      </c>
      <c r="H854" s="53" t="s">
        <v>1417</v>
      </c>
      <c r="I854" s="53" t="s">
        <v>1404</v>
      </c>
      <c r="J854" s="53" t="s">
        <v>1107</v>
      </c>
      <c r="K854" s="54">
        <v>-1</v>
      </c>
      <c r="L854" s="64" t="s">
        <v>238</v>
      </c>
      <c r="M854" s="55" t="s">
        <v>52</v>
      </c>
      <c r="N854" s="56">
        <v>1</v>
      </c>
      <c r="O854" s="57">
        <v>-25</v>
      </c>
      <c r="P854" s="57" t="str">
        <f>IFERROR( VLOOKUP($G854,Liga16_1!$B:$Q,16,0), "")</f>
        <v/>
      </c>
      <c r="Q854" s="58">
        <f t="shared" si="91"/>
        <v>-25</v>
      </c>
      <c r="R854" s="59">
        <f t="shared" si="93"/>
        <v>-25</v>
      </c>
      <c r="S854" s="60" t="s">
        <v>216</v>
      </c>
      <c r="T854" s="61" t="s">
        <v>216</v>
      </c>
      <c r="U854" s="61" t="s">
        <v>216</v>
      </c>
      <c r="V854" s="61" t="s">
        <v>216</v>
      </c>
      <c r="W854" s="61" t="s">
        <v>216</v>
      </c>
      <c r="X854" s="61">
        <v>-25</v>
      </c>
      <c r="Y854" s="61" t="s">
        <v>216</v>
      </c>
      <c r="Z854" s="61" t="s">
        <v>216</v>
      </c>
      <c r="AA854" s="61" t="s">
        <v>216</v>
      </c>
      <c r="AB854" s="62" t="s">
        <v>216</v>
      </c>
      <c r="AC854" s="63"/>
      <c r="AD854" s="62" t="s">
        <v>216</v>
      </c>
      <c r="AE854" s="62" t="s">
        <v>216</v>
      </c>
      <c r="AF854" s="67" t="s">
        <v>216</v>
      </c>
      <c r="AG854" s="62" t="s">
        <v>216</v>
      </c>
      <c r="AH854" s="62" t="s">
        <v>216</v>
      </c>
      <c r="AI854" s="62" t="s">
        <v>216</v>
      </c>
      <c r="AJ854" s="62" t="s">
        <v>216</v>
      </c>
      <c r="AK854" s="62" t="s">
        <v>216</v>
      </c>
      <c r="AL854" s="62" t="s">
        <v>216</v>
      </c>
      <c r="AM854" s="62" t="s">
        <v>216</v>
      </c>
      <c r="AN854" s="62" t="s">
        <v>216</v>
      </c>
      <c r="AO854" s="63" t="s">
        <v>216</v>
      </c>
    </row>
    <row r="855" spans="1:41">
      <c r="A855" s="48">
        <f t="shared" si="88"/>
        <v>853</v>
      </c>
      <c r="B855" s="49">
        <v>853</v>
      </c>
      <c r="C855" s="50" t="str">
        <f t="shared" si="89"/>
        <v>=</v>
      </c>
      <c r="D855" s="49">
        <f>COUNTIF($L$3:$L855,$L855)</f>
        <v>25</v>
      </c>
      <c r="E855" s="51">
        <v>25</v>
      </c>
      <c r="F855" s="50" t="str">
        <f t="shared" si="90"/>
        <v>=</v>
      </c>
      <c r="G855" s="52" t="s">
        <v>255</v>
      </c>
      <c r="H855" s="53" t="s">
        <v>1418</v>
      </c>
      <c r="I855" s="53" t="s">
        <v>1404</v>
      </c>
      <c r="J855" s="53" t="s">
        <v>1107</v>
      </c>
      <c r="K855" s="54">
        <v>-1</v>
      </c>
      <c r="L855" s="64" t="s">
        <v>238</v>
      </c>
      <c r="M855" s="55" t="s">
        <v>52</v>
      </c>
      <c r="N855" s="56">
        <v>1</v>
      </c>
      <c r="O855" s="57">
        <v>-32</v>
      </c>
      <c r="P855" s="57" t="str">
        <f>IFERROR( VLOOKUP($G855,Liga16_1!$B:$Q,16,0), "")</f>
        <v/>
      </c>
      <c r="Q855" s="58">
        <f t="shared" si="91"/>
        <v>-32</v>
      </c>
      <c r="R855" s="59">
        <f t="shared" si="93"/>
        <v>-32</v>
      </c>
      <c r="S855" s="60" t="s">
        <v>216</v>
      </c>
      <c r="T855" s="61" t="s">
        <v>216</v>
      </c>
      <c r="U855" s="61" t="s">
        <v>216</v>
      </c>
      <c r="V855" s="61" t="s">
        <v>216</v>
      </c>
      <c r="W855" s="61" t="s">
        <v>216</v>
      </c>
      <c r="X855" s="61">
        <v>-32</v>
      </c>
      <c r="Y855" s="61" t="s">
        <v>216</v>
      </c>
      <c r="Z855" s="61" t="s">
        <v>216</v>
      </c>
      <c r="AA855" s="61" t="s">
        <v>216</v>
      </c>
      <c r="AB855" s="62" t="s">
        <v>216</v>
      </c>
      <c r="AC855" s="63"/>
      <c r="AD855" s="62" t="s">
        <v>216</v>
      </c>
      <c r="AE855" s="62" t="s">
        <v>216</v>
      </c>
      <c r="AF855" s="67" t="s">
        <v>216</v>
      </c>
      <c r="AG855" s="62" t="s">
        <v>216</v>
      </c>
      <c r="AH855" s="62" t="s">
        <v>216</v>
      </c>
      <c r="AI855" s="62" t="s">
        <v>216</v>
      </c>
      <c r="AJ855" s="62" t="s">
        <v>216</v>
      </c>
      <c r="AK855" s="62" t="s">
        <v>216</v>
      </c>
      <c r="AL855" s="62" t="s">
        <v>216</v>
      </c>
      <c r="AM855" s="62" t="s">
        <v>216</v>
      </c>
      <c r="AN855" s="62" t="s">
        <v>216</v>
      </c>
      <c r="AO855" s="63" t="s">
        <v>216</v>
      </c>
    </row>
    <row r="856" spans="1:41">
      <c r="A856" s="48">
        <f t="shared" si="88"/>
        <v>854</v>
      </c>
      <c r="B856" s="49">
        <v>854</v>
      </c>
      <c r="C856" s="50" t="str">
        <f t="shared" si="89"/>
        <v>=</v>
      </c>
      <c r="D856" s="49">
        <f>COUNTIF($L$3:$L856,$L856)</f>
        <v>26</v>
      </c>
      <c r="E856" s="51">
        <v>26</v>
      </c>
      <c r="F856" s="50" t="str">
        <f t="shared" si="90"/>
        <v>=</v>
      </c>
      <c r="G856" s="52">
        <v>28391</v>
      </c>
      <c r="H856" s="53" t="s">
        <v>959</v>
      </c>
      <c r="I856" s="53" t="s">
        <v>1232</v>
      </c>
      <c r="J856" s="53" t="s">
        <v>1107</v>
      </c>
      <c r="K856" s="54">
        <v>-1</v>
      </c>
      <c r="L856" s="64" t="s">
        <v>238</v>
      </c>
      <c r="M856" s="55" t="s">
        <v>52</v>
      </c>
      <c r="N856" s="56">
        <v>1</v>
      </c>
      <c r="O856" s="57">
        <v>-69</v>
      </c>
      <c r="P856" s="57" t="str">
        <f>IFERROR( VLOOKUP($G856,Liga16_1!$B:$Q,16,0), "")</f>
        <v/>
      </c>
      <c r="Q856" s="58">
        <f t="shared" si="91"/>
        <v>-69</v>
      </c>
      <c r="R856" s="59">
        <f t="shared" si="93"/>
        <v>-69</v>
      </c>
      <c r="S856" s="60" t="s">
        <v>216</v>
      </c>
      <c r="T856" s="61" t="s">
        <v>216</v>
      </c>
      <c r="U856" s="61" t="s">
        <v>216</v>
      </c>
      <c r="V856" s="61" t="s">
        <v>216</v>
      </c>
      <c r="W856" s="61" t="s">
        <v>216</v>
      </c>
      <c r="X856" s="61"/>
      <c r="Y856" s="61"/>
      <c r="Z856" s="61"/>
      <c r="AA856" s="61">
        <v>-69</v>
      </c>
      <c r="AB856" s="62" t="s">
        <v>216</v>
      </c>
      <c r="AC856" s="63"/>
      <c r="AD856" s="62" t="s">
        <v>216</v>
      </c>
      <c r="AE856" s="62" t="s">
        <v>216</v>
      </c>
      <c r="AF856" s="67" t="s">
        <v>216</v>
      </c>
      <c r="AG856" s="62" t="s">
        <v>216</v>
      </c>
      <c r="AH856" s="62" t="s">
        <v>216</v>
      </c>
      <c r="AI856" s="62" t="s">
        <v>216</v>
      </c>
      <c r="AJ856" s="62" t="s">
        <v>216</v>
      </c>
      <c r="AK856" s="62" t="s">
        <v>216</v>
      </c>
      <c r="AL856" s="62" t="s">
        <v>216</v>
      </c>
      <c r="AM856" s="62" t="s">
        <v>216</v>
      </c>
      <c r="AN856" s="62" t="s">
        <v>216</v>
      </c>
      <c r="AO856" s="63" t="s">
        <v>216</v>
      </c>
    </row>
    <row r="857" spans="1:41">
      <c r="A857" s="48">
        <f t="shared" si="88"/>
        <v>855</v>
      </c>
      <c r="B857" s="49">
        <v>855</v>
      </c>
      <c r="C857" s="50" t="str">
        <f t="shared" si="89"/>
        <v>=</v>
      </c>
      <c r="D857" s="49">
        <f>COUNTIF($L$3:$L857,$L857)</f>
        <v>29</v>
      </c>
      <c r="E857" s="51">
        <v>29</v>
      </c>
      <c r="F857" s="50" t="str">
        <f t="shared" si="90"/>
        <v>=</v>
      </c>
      <c r="G857" s="52">
        <v>24168</v>
      </c>
      <c r="H857" s="53" t="s">
        <v>459</v>
      </c>
      <c r="I857" s="53" t="s">
        <v>1106</v>
      </c>
      <c r="J857" s="53" t="s">
        <v>1107</v>
      </c>
      <c r="K857" s="54">
        <v>2007</v>
      </c>
      <c r="L857" s="64" t="s">
        <v>219</v>
      </c>
      <c r="M857" s="55" t="s">
        <v>55</v>
      </c>
      <c r="N857" s="56">
        <v>1</v>
      </c>
      <c r="O857" s="57">
        <v>-106</v>
      </c>
      <c r="P857" s="57" t="str">
        <f>IFERROR( VLOOKUP($G857,Liga16_1!$B:$Q,16,0), "")</f>
        <v/>
      </c>
      <c r="Q857" s="58">
        <f t="shared" si="91"/>
        <v>-106</v>
      </c>
      <c r="R857" s="59">
        <f t="shared" si="93"/>
        <v>-106</v>
      </c>
      <c r="S857" s="60" t="s">
        <v>216</v>
      </c>
      <c r="T857" s="61" t="s">
        <v>216</v>
      </c>
      <c r="U857" s="61" t="s">
        <v>216</v>
      </c>
      <c r="V857" s="61" t="s">
        <v>216</v>
      </c>
      <c r="W857" s="61" t="s">
        <v>216</v>
      </c>
      <c r="X857" s="61">
        <v>-64</v>
      </c>
      <c r="Y857" s="61">
        <v>12</v>
      </c>
      <c r="Z857" s="61">
        <v>-64</v>
      </c>
      <c r="AA857" s="61" t="s">
        <v>216</v>
      </c>
      <c r="AB857" s="62" t="s">
        <v>216</v>
      </c>
      <c r="AC857" s="63"/>
      <c r="AD857" s="62" t="s">
        <v>216</v>
      </c>
      <c r="AE857" s="62" t="s">
        <v>216</v>
      </c>
      <c r="AF857" s="67" t="s">
        <v>216</v>
      </c>
      <c r="AG857" s="62" t="s">
        <v>216</v>
      </c>
      <c r="AH857" s="62" t="s">
        <v>216</v>
      </c>
      <c r="AI857" s="62" t="s">
        <v>216</v>
      </c>
      <c r="AJ857" s="62" t="s">
        <v>216</v>
      </c>
      <c r="AK857" s="62" t="s">
        <v>216</v>
      </c>
      <c r="AL857" s="62" t="s">
        <v>216</v>
      </c>
      <c r="AM857" s="62" t="s">
        <v>216</v>
      </c>
      <c r="AN857" s="62" t="s">
        <v>216</v>
      </c>
      <c r="AO857" s="63" t="s">
        <v>216</v>
      </c>
    </row>
  </sheetData>
  <autoFilter ref="I2:M800"/>
  <sortState ref="A2:AO857">
    <sortCondition descending="1" ref="Q2:Q857"/>
    <sortCondition descending="1" ref="P2:P857"/>
    <sortCondition descending="1" ref="O2:O857"/>
  </sortState>
  <mergeCells count="5">
    <mergeCell ref="A1:F1"/>
    <mergeCell ref="G1:M1"/>
    <mergeCell ref="N1:R1"/>
    <mergeCell ref="AD1:AO1"/>
    <mergeCell ref="S1:AC1"/>
  </mergeCells>
  <conditionalFormatting sqref="A1:A1048576">
    <cfRule type="colorScale" priority="3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42" priority="36" stopIfTrue="1" operator="equal">
      <formula>"="</formula>
    </cfRule>
    <cfRule type="cellIs" dxfId="41" priority="37" stopIfTrue="1" operator="lessThan">
      <formula>0</formula>
    </cfRule>
    <cfRule type="cellIs" dxfId="40" priority="38" stopIfTrue="1" operator="greaterThan">
      <formula>0</formula>
    </cfRule>
  </conditionalFormatting>
  <conditionalFormatting sqref="G1:G1048576">
    <cfRule type="duplicateValues" dxfId="39" priority="35"/>
  </conditionalFormatting>
  <conditionalFormatting sqref="Q2:Q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L2:L1048576">
    <cfRule type="cellIs" dxfId="38" priority="1" operator="equal">
      <formula>#REF!</formula>
    </cfRule>
    <cfRule type="cellIs" dxfId="37" priority="2" operator="equal">
      <formula>#REF!</formula>
    </cfRule>
    <cfRule type="cellIs" dxfId="36" priority="3" operator="equal">
      <formula>#REF!</formula>
    </cfRule>
    <cfRule type="cellIs" dxfId="35" priority="4" operator="equal">
      <formula>#REF!</formula>
    </cfRule>
    <cfRule type="cellIs" dxfId="34" priority="5" operator="equal">
      <formula>#REF!</formula>
    </cfRule>
    <cfRule type="cellIs" dxfId="33" priority="6" operator="equal">
      <formula>#REF!</formula>
    </cfRule>
    <cfRule type="cellIs" dxfId="32" priority="7" operator="equal">
      <formula>#REF!</formula>
    </cfRule>
    <cfRule type="cellIs" dxfId="31" priority="8" operator="equal">
      <formula>#REF!</formula>
    </cfRule>
    <cfRule type="cellIs" dxfId="30" priority="9" operator="equal">
      <formula>#REF!</formula>
    </cfRule>
    <cfRule type="cellIs" dxfId="29" priority="10" operator="equal">
      <formula>#REF!</formula>
    </cfRule>
    <cfRule type="cellIs" dxfId="28" priority="11" operator="equal">
      <formula>#REF!</formula>
    </cfRule>
    <cfRule type="cellIs" dxfId="27" priority="12" operator="equal">
      <formula>#REF!</formula>
    </cfRule>
    <cfRule type="cellIs" dxfId="26" priority="13" operator="equal">
      <formula>#REF!</formula>
    </cfRule>
    <cfRule type="cellIs" dxfId="25" priority="14" operator="equal">
      <formula>#REF!</formula>
    </cfRule>
    <cfRule type="cellIs" dxfId="24" priority="15" operator="equal">
      <formula>#REF!</formula>
    </cfRule>
    <cfRule type="cellIs" dxfId="23" priority="16" operator="equal">
      <formula>#REF!</formula>
    </cfRule>
    <cfRule type="cellIs" dxfId="22" priority="17" operator="equal">
      <formula>#REF!</formula>
    </cfRule>
    <cfRule type="cellIs" dxfId="21" priority="18" operator="equal">
      <formula>#REF!</formula>
    </cfRule>
    <cfRule type="cellIs" dxfId="20" priority="19" operator="equal">
      <formula>#REF!</formula>
    </cfRule>
    <cfRule type="cellIs" dxfId="19" priority="20" operator="equal">
      <formula>#REF!</formula>
    </cfRule>
    <cfRule type="cellIs" dxfId="18" priority="21" operator="equal">
      <formula>#REF!</formula>
    </cfRule>
    <cfRule type="cellIs" dxfId="17" priority="22" operator="equal">
      <formula>#REF!</formula>
    </cfRule>
    <cfRule type="cellIs" dxfId="16" priority="23" operator="equal">
      <formula>#REF!</formula>
    </cfRule>
    <cfRule type="cellIs" dxfId="15" priority="24" operator="equal">
      <formula>#REF!</formula>
    </cfRule>
    <cfRule type="cellIs" dxfId="14" priority="25" operator="equal">
      <formula>#REF!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50" orientation="landscape" r:id="rId1"/>
  <headerFooter>
    <oddHeader>&amp;CRANKING CIRCUITO GALLEGO 2016-17 (2ª VUELTA)</oddHeader>
    <oddFooter>&amp;C- &amp;P/&amp;N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787"/>
  <sheetViews>
    <sheetView tabSelected="1"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7.7109375" defaultRowHeight="12.75" outlineLevelCol="1"/>
  <cols>
    <col min="1" max="1" width="4" style="9" bestFit="1" customWidth="1" outlineLevel="1"/>
    <col min="2" max="2" width="8.140625" style="9" bestFit="1" customWidth="1"/>
    <col min="3" max="3" width="32.7109375" style="9" bestFit="1" customWidth="1"/>
    <col min="4" max="4" width="46" style="9" bestFit="1" customWidth="1"/>
    <col min="5" max="5" width="3" style="9" bestFit="1" customWidth="1" outlineLevel="1"/>
    <col min="6" max="6" width="3.28515625" style="9" bestFit="1" customWidth="1" outlineLevel="1"/>
    <col min="7" max="8" width="3" style="9" bestFit="1" customWidth="1" outlineLevel="1"/>
    <col min="9" max="9" width="3.28515625" style="9" bestFit="1" customWidth="1" outlineLevel="1"/>
    <col min="10" max="10" width="3" style="9" bestFit="1" customWidth="1" outlineLevel="1"/>
    <col min="11" max="12" width="5.28515625" style="9" bestFit="1" customWidth="1" outlineLevel="1"/>
    <col min="13" max="13" width="7.28515625" style="10" bestFit="1" customWidth="1"/>
    <col min="14" max="14" width="10.7109375" style="10" bestFit="1" customWidth="1"/>
    <col min="15" max="15" width="8.85546875" style="10" bestFit="1" customWidth="1" outlineLevel="1"/>
    <col min="16" max="16" width="8.28515625" style="10" bestFit="1" customWidth="1" outlineLevel="1"/>
    <col min="17" max="17" width="8.7109375" style="33" bestFit="1" customWidth="1"/>
    <col min="18" max="16384" width="47.7109375" style="9"/>
  </cols>
  <sheetData>
    <row r="1" spans="1:19">
      <c r="A1" s="1" t="s">
        <v>61</v>
      </c>
      <c r="B1" s="2" t="s">
        <v>6</v>
      </c>
      <c r="C1" s="3" t="s">
        <v>7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4" t="s">
        <v>69</v>
      </c>
      <c r="L1" s="5" t="s">
        <v>70</v>
      </c>
      <c r="M1" s="6" t="s">
        <v>136</v>
      </c>
      <c r="N1" s="6" t="s">
        <v>50</v>
      </c>
      <c r="O1" s="7" t="s">
        <v>12</v>
      </c>
      <c r="P1" s="7" t="s">
        <v>51</v>
      </c>
      <c r="Q1" s="8" t="s">
        <v>11</v>
      </c>
    </row>
    <row r="2" spans="1:19" s="25" customFormat="1">
      <c r="A2" s="11">
        <v>1</v>
      </c>
      <c r="B2" s="12">
        <v>7951</v>
      </c>
      <c r="C2" s="13" t="s">
        <v>438</v>
      </c>
      <c r="D2" s="13" t="s">
        <v>320</v>
      </c>
      <c r="E2" s="14">
        <v>22</v>
      </c>
      <c r="F2" s="15">
        <v>16</v>
      </c>
      <c r="G2" s="16">
        <v>6</v>
      </c>
      <c r="H2" s="17">
        <v>85</v>
      </c>
      <c r="I2" s="15">
        <v>53</v>
      </c>
      <c r="J2" s="15">
        <v>32</v>
      </c>
      <c r="K2" s="18">
        <v>0.72727272727272729</v>
      </c>
      <c r="L2" s="19">
        <v>0.62352941176470589</v>
      </c>
      <c r="M2" s="20">
        <v>63.9</v>
      </c>
      <c r="N2" s="21" t="s">
        <v>56</v>
      </c>
      <c r="O2" s="22">
        <v>5</v>
      </c>
      <c r="P2" s="23" t="s">
        <v>52</v>
      </c>
      <c r="Q2" s="24">
        <v>920</v>
      </c>
      <c r="R2" s="9"/>
      <c r="S2" s="9"/>
    </row>
    <row r="3" spans="1:19" s="25" customFormat="1">
      <c r="A3" s="11">
        <v>2</v>
      </c>
      <c r="B3" s="12">
        <v>27964</v>
      </c>
      <c r="C3" s="13" t="s">
        <v>439</v>
      </c>
      <c r="D3" s="13" t="s">
        <v>327</v>
      </c>
      <c r="E3" s="14">
        <v>14</v>
      </c>
      <c r="F3" s="15">
        <v>3</v>
      </c>
      <c r="G3" s="16">
        <v>11</v>
      </c>
      <c r="H3" s="17">
        <v>50</v>
      </c>
      <c r="I3" s="15">
        <v>13</v>
      </c>
      <c r="J3" s="15">
        <v>37</v>
      </c>
      <c r="K3" s="18">
        <v>0.21428571428571427</v>
      </c>
      <c r="L3" s="19">
        <v>0.26</v>
      </c>
      <c r="M3" s="20">
        <v>22</v>
      </c>
      <c r="N3" s="21" t="s">
        <v>49</v>
      </c>
      <c r="O3" s="22">
        <v>2</v>
      </c>
      <c r="P3" s="23" t="s">
        <v>52</v>
      </c>
      <c r="Q3" s="24">
        <v>260</v>
      </c>
      <c r="R3" s="9"/>
      <c r="S3" s="9"/>
    </row>
    <row r="4" spans="1:19" s="25" customFormat="1">
      <c r="A4" s="11">
        <v>3</v>
      </c>
      <c r="B4" s="12">
        <v>17426</v>
      </c>
      <c r="C4" s="13" t="s">
        <v>440</v>
      </c>
      <c r="D4" s="13" t="s">
        <v>141</v>
      </c>
      <c r="E4" s="14">
        <v>22</v>
      </c>
      <c r="F4" s="15">
        <v>12</v>
      </c>
      <c r="G4" s="16">
        <v>10</v>
      </c>
      <c r="H4" s="17">
        <v>85</v>
      </c>
      <c r="I4" s="15">
        <v>48</v>
      </c>
      <c r="J4" s="15">
        <v>37</v>
      </c>
      <c r="K4" s="18">
        <v>0.54545454545454541</v>
      </c>
      <c r="L4" s="19">
        <v>0.56470588235294117</v>
      </c>
      <c r="M4" s="20">
        <v>52.7</v>
      </c>
      <c r="N4" s="21" t="s">
        <v>53</v>
      </c>
      <c r="O4" s="22">
        <v>7</v>
      </c>
      <c r="P4" s="23" t="s">
        <v>52</v>
      </c>
      <c r="Q4" s="24">
        <v>1164</v>
      </c>
      <c r="R4" s="9"/>
      <c r="S4" s="9"/>
    </row>
    <row r="5" spans="1:19" s="25" customFormat="1">
      <c r="A5" s="11">
        <v>4</v>
      </c>
      <c r="B5" s="12">
        <v>9202</v>
      </c>
      <c r="C5" s="13" t="s">
        <v>441</v>
      </c>
      <c r="D5" s="13" t="s">
        <v>75</v>
      </c>
      <c r="E5" s="14">
        <v>8</v>
      </c>
      <c r="F5" s="15">
        <v>8</v>
      </c>
      <c r="G5" s="16">
        <v>0</v>
      </c>
      <c r="H5" s="17">
        <v>28</v>
      </c>
      <c r="I5" s="15">
        <v>24</v>
      </c>
      <c r="J5" s="15">
        <v>4</v>
      </c>
      <c r="K5" s="18">
        <v>1</v>
      </c>
      <c r="L5" s="19">
        <v>0.8571428571428571</v>
      </c>
      <c r="M5" s="20">
        <v>81</v>
      </c>
      <c r="N5" s="21" t="s">
        <v>58</v>
      </c>
      <c r="O5" s="22">
        <v>3</v>
      </c>
      <c r="P5" s="23" t="s">
        <v>52</v>
      </c>
      <c r="Q5" s="24" t="s">
        <v>216</v>
      </c>
      <c r="R5" s="9"/>
      <c r="S5" s="9"/>
    </row>
    <row r="6" spans="1:19" s="25" customFormat="1">
      <c r="A6" s="11">
        <v>5</v>
      </c>
      <c r="B6" s="12">
        <v>9202</v>
      </c>
      <c r="C6" s="13" t="s">
        <v>441</v>
      </c>
      <c r="D6" s="13" t="s">
        <v>76</v>
      </c>
      <c r="E6" s="14">
        <v>2</v>
      </c>
      <c r="F6" s="15">
        <v>0</v>
      </c>
      <c r="G6" s="16">
        <v>2</v>
      </c>
      <c r="H6" s="17">
        <v>6</v>
      </c>
      <c r="I6" s="15">
        <v>0</v>
      </c>
      <c r="J6" s="15">
        <v>6</v>
      </c>
      <c r="K6" s="18">
        <v>0</v>
      </c>
      <c r="L6" s="19">
        <v>0</v>
      </c>
      <c r="M6" s="20">
        <v>0</v>
      </c>
      <c r="N6" s="21" t="s">
        <v>56</v>
      </c>
      <c r="O6" s="22">
        <v>5</v>
      </c>
      <c r="P6" s="23" t="s">
        <v>52</v>
      </c>
      <c r="Q6" s="24" t="s">
        <v>216</v>
      </c>
      <c r="R6" s="9"/>
      <c r="S6" s="9"/>
    </row>
    <row r="7" spans="1:19" s="25" customFormat="1">
      <c r="A7" s="11">
        <v>6</v>
      </c>
      <c r="B7" s="12">
        <v>23025</v>
      </c>
      <c r="C7" s="13" t="s">
        <v>442</v>
      </c>
      <c r="D7" s="13" t="s">
        <v>150</v>
      </c>
      <c r="E7" s="14">
        <v>22</v>
      </c>
      <c r="F7" s="15">
        <v>14</v>
      </c>
      <c r="G7" s="16">
        <v>8</v>
      </c>
      <c r="H7" s="17">
        <v>83</v>
      </c>
      <c r="I7" s="15">
        <v>48</v>
      </c>
      <c r="J7" s="15">
        <v>35</v>
      </c>
      <c r="K7" s="18">
        <v>0.63636363636363635</v>
      </c>
      <c r="L7" s="19">
        <v>0.57831325301204817</v>
      </c>
      <c r="M7" s="20">
        <v>57.5</v>
      </c>
      <c r="N7" s="21" t="s">
        <v>47</v>
      </c>
      <c r="O7" s="22">
        <v>6</v>
      </c>
      <c r="P7" s="23" t="s">
        <v>52</v>
      </c>
      <c r="Q7" s="24">
        <v>1038</v>
      </c>
      <c r="R7" s="9"/>
      <c r="S7" s="9"/>
    </row>
    <row r="8" spans="1:19" s="25" customFormat="1">
      <c r="A8" s="11">
        <v>7</v>
      </c>
      <c r="B8" s="12">
        <v>50021</v>
      </c>
      <c r="C8" s="13" t="s">
        <v>443</v>
      </c>
      <c r="D8" s="13" t="s">
        <v>345</v>
      </c>
      <c r="E8" s="14">
        <v>2</v>
      </c>
      <c r="F8" s="15">
        <v>1</v>
      </c>
      <c r="G8" s="16">
        <v>1</v>
      </c>
      <c r="H8" s="17">
        <v>9</v>
      </c>
      <c r="I8" s="15">
        <v>5</v>
      </c>
      <c r="J8" s="15">
        <v>4</v>
      </c>
      <c r="K8" s="18">
        <v>0.5</v>
      </c>
      <c r="L8" s="19">
        <v>0.55555555555555558</v>
      </c>
      <c r="M8" s="20">
        <v>38.1</v>
      </c>
      <c r="N8" s="21" t="s">
        <v>58</v>
      </c>
      <c r="O8" s="22">
        <v>3</v>
      </c>
      <c r="P8" s="23" t="s">
        <v>52</v>
      </c>
      <c r="Q8" s="24" t="s">
        <v>216</v>
      </c>
      <c r="R8" s="9"/>
      <c r="S8" s="9"/>
    </row>
    <row r="9" spans="1:19">
      <c r="A9" s="11">
        <v>8</v>
      </c>
      <c r="B9" s="12">
        <v>15585</v>
      </c>
      <c r="C9" s="13" t="s">
        <v>444</v>
      </c>
      <c r="D9" s="13" t="s">
        <v>170</v>
      </c>
      <c r="E9" s="14">
        <v>8</v>
      </c>
      <c r="F9" s="15">
        <v>6</v>
      </c>
      <c r="G9" s="16">
        <v>2</v>
      </c>
      <c r="H9" s="17">
        <v>31</v>
      </c>
      <c r="I9" s="15">
        <v>21</v>
      </c>
      <c r="J9" s="15">
        <v>10</v>
      </c>
      <c r="K9" s="18">
        <v>0.75</v>
      </c>
      <c r="L9" s="19">
        <v>0.67741935483870963</v>
      </c>
      <c r="M9" s="20">
        <v>62.6</v>
      </c>
      <c r="N9" s="21" t="s">
        <v>48</v>
      </c>
      <c r="O9" s="22">
        <v>4</v>
      </c>
      <c r="P9" s="23" t="s">
        <v>52</v>
      </c>
      <c r="Q9" s="24" t="s">
        <v>216</v>
      </c>
    </row>
    <row r="10" spans="1:19">
      <c r="A10" s="11">
        <v>9</v>
      </c>
      <c r="B10" s="12">
        <v>20124</v>
      </c>
      <c r="C10" s="13" t="s">
        <v>445</v>
      </c>
      <c r="D10" s="13" t="s">
        <v>129</v>
      </c>
      <c r="E10" s="14">
        <v>3</v>
      </c>
      <c r="F10" s="15">
        <v>0</v>
      </c>
      <c r="G10" s="16">
        <v>3</v>
      </c>
      <c r="H10" s="17">
        <v>9</v>
      </c>
      <c r="I10" s="15">
        <v>0</v>
      </c>
      <c r="J10" s="15">
        <v>9</v>
      </c>
      <c r="K10" s="18">
        <v>0</v>
      </c>
      <c r="L10" s="19">
        <v>0</v>
      </c>
      <c r="M10" s="20">
        <v>0</v>
      </c>
      <c r="N10" s="21" t="s">
        <v>48</v>
      </c>
      <c r="O10" s="22">
        <v>4</v>
      </c>
      <c r="P10" s="23" t="s">
        <v>52</v>
      </c>
      <c r="Q10" s="24" t="s">
        <v>216</v>
      </c>
    </row>
    <row r="11" spans="1:19">
      <c r="A11" s="11">
        <v>10</v>
      </c>
      <c r="B11" s="12">
        <v>50195</v>
      </c>
      <c r="C11" s="13" t="s">
        <v>446</v>
      </c>
      <c r="D11" s="13" t="s">
        <v>129</v>
      </c>
      <c r="E11" s="14">
        <v>2</v>
      </c>
      <c r="F11" s="15">
        <v>0</v>
      </c>
      <c r="G11" s="16">
        <v>2</v>
      </c>
      <c r="H11" s="17">
        <v>6</v>
      </c>
      <c r="I11" s="15">
        <v>0</v>
      </c>
      <c r="J11" s="15">
        <v>6</v>
      </c>
      <c r="K11" s="18">
        <v>0</v>
      </c>
      <c r="L11" s="19">
        <v>0</v>
      </c>
      <c r="M11" s="20">
        <v>0</v>
      </c>
      <c r="N11" s="21" t="s">
        <v>48</v>
      </c>
      <c r="O11" s="22">
        <v>4</v>
      </c>
      <c r="P11" s="23" t="s">
        <v>52</v>
      </c>
      <c r="Q11" s="24" t="s">
        <v>216</v>
      </c>
    </row>
    <row r="12" spans="1:19">
      <c r="A12" s="11">
        <v>11</v>
      </c>
      <c r="B12" s="12">
        <v>27655</v>
      </c>
      <c r="C12" s="13" t="s">
        <v>447</v>
      </c>
      <c r="D12" s="13" t="s">
        <v>130</v>
      </c>
      <c r="E12" s="14">
        <v>10</v>
      </c>
      <c r="F12" s="15">
        <v>3</v>
      </c>
      <c r="G12" s="16">
        <v>7</v>
      </c>
      <c r="H12" s="17">
        <v>36</v>
      </c>
      <c r="I12" s="15">
        <v>11</v>
      </c>
      <c r="J12" s="15">
        <v>25</v>
      </c>
      <c r="K12" s="18">
        <v>0.3</v>
      </c>
      <c r="L12" s="19">
        <v>0.30555555555555558</v>
      </c>
      <c r="M12" s="20">
        <v>27.2</v>
      </c>
      <c r="N12" s="21" t="s">
        <v>49</v>
      </c>
      <c r="O12" s="22">
        <v>2</v>
      </c>
      <c r="P12" s="23" t="s">
        <v>52</v>
      </c>
      <c r="Q12" s="24">
        <v>286</v>
      </c>
    </row>
    <row r="13" spans="1:19">
      <c r="A13" s="11">
        <v>12</v>
      </c>
      <c r="B13" s="12">
        <v>50602</v>
      </c>
      <c r="C13" s="13" t="s">
        <v>448</v>
      </c>
      <c r="D13" s="13" t="s">
        <v>130</v>
      </c>
      <c r="E13" s="14">
        <v>6</v>
      </c>
      <c r="F13" s="15">
        <v>2</v>
      </c>
      <c r="G13" s="16">
        <v>4</v>
      </c>
      <c r="H13" s="17">
        <v>23</v>
      </c>
      <c r="I13" s="15">
        <v>8</v>
      </c>
      <c r="J13" s="15">
        <v>15</v>
      </c>
      <c r="K13" s="18">
        <v>0.33333333333333331</v>
      </c>
      <c r="L13" s="19">
        <v>0.34782608695652173</v>
      </c>
      <c r="M13" s="20">
        <v>29</v>
      </c>
      <c r="N13" s="21" t="s">
        <v>49</v>
      </c>
      <c r="O13" s="22">
        <v>2</v>
      </c>
      <c r="P13" s="23" t="s">
        <v>52</v>
      </c>
      <c r="Q13" s="24" t="s">
        <v>216</v>
      </c>
    </row>
    <row r="14" spans="1:19">
      <c r="A14" s="11">
        <v>13</v>
      </c>
      <c r="B14" s="12">
        <v>4442</v>
      </c>
      <c r="C14" s="13" t="s">
        <v>449</v>
      </c>
      <c r="D14" s="13" t="s">
        <v>319</v>
      </c>
      <c r="E14" s="14">
        <v>4</v>
      </c>
      <c r="F14" s="15">
        <v>0</v>
      </c>
      <c r="G14" s="16">
        <v>4</v>
      </c>
      <c r="H14" s="17">
        <v>15</v>
      </c>
      <c r="I14" s="15">
        <v>3</v>
      </c>
      <c r="J14" s="15">
        <v>12</v>
      </c>
      <c r="K14" s="18">
        <v>0</v>
      </c>
      <c r="L14" s="19">
        <v>0.2</v>
      </c>
      <c r="M14" s="20">
        <v>8.9</v>
      </c>
      <c r="N14" s="21" t="s">
        <v>56</v>
      </c>
      <c r="O14" s="22">
        <v>5</v>
      </c>
      <c r="P14" s="23" t="s">
        <v>52</v>
      </c>
      <c r="Q14" s="24" t="s">
        <v>216</v>
      </c>
    </row>
    <row r="15" spans="1:19">
      <c r="A15" s="11">
        <v>14</v>
      </c>
      <c r="B15" s="12">
        <v>957</v>
      </c>
      <c r="C15" s="13" t="s">
        <v>450</v>
      </c>
      <c r="D15" s="13" t="s">
        <v>147</v>
      </c>
      <c r="E15" s="14">
        <v>14</v>
      </c>
      <c r="F15" s="15">
        <v>10</v>
      </c>
      <c r="G15" s="16">
        <v>4</v>
      </c>
      <c r="H15" s="17">
        <v>49</v>
      </c>
      <c r="I15" s="15">
        <v>31</v>
      </c>
      <c r="J15" s="15">
        <v>18</v>
      </c>
      <c r="K15" s="18">
        <v>0.7142857142857143</v>
      </c>
      <c r="L15" s="19">
        <v>0.63265306122448983</v>
      </c>
      <c r="M15" s="20">
        <v>61.9</v>
      </c>
      <c r="N15" s="21" t="s">
        <v>56</v>
      </c>
      <c r="O15" s="22">
        <v>5</v>
      </c>
      <c r="P15" s="23" t="s">
        <v>52</v>
      </c>
      <c r="Q15" s="24">
        <v>910</v>
      </c>
    </row>
    <row r="16" spans="1:19">
      <c r="A16" s="11">
        <v>15</v>
      </c>
      <c r="B16" s="12">
        <v>15922</v>
      </c>
      <c r="C16" s="13" t="s">
        <v>451</v>
      </c>
      <c r="D16" s="13" t="s">
        <v>116</v>
      </c>
      <c r="E16" s="14">
        <v>8</v>
      </c>
      <c r="F16" s="15">
        <v>1</v>
      </c>
      <c r="G16" s="16">
        <v>7</v>
      </c>
      <c r="H16" s="17">
        <v>28</v>
      </c>
      <c r="I16" s="15">
        <v>5</v>
      </c>
      <c r="J16" s="15">
        <v>23</v>
      </c>
      <c r="K16" s="18">
        <v>0.125</v>
      </c>
      <c r="L16" s="19">
        <v>0.17857142857142858</v>
      </c>
      <c r="M16" s="20">
        <v>13.5</v>
      </c>
      <c r="N16" s="21" t="s">
        <v>48</v>
      </c>
      <c r="O16" s="22">
        <v>4</v>
      </c>
      <c r="P16" s="23" t="s">
        <v>52</v>
      </c>
      <c r="Q16" s="24" t="s">
        <v>216</v>
      </c>
    </row>
    <row r="17" spans="1:17">
      <c r="A17" s="11">
        <v>16</v>
      </c>
      <c r="B17" s="12">
        <v>6137</v>
      </c>
      <c r="C17" s="13" t="s">
        <v>452</v>
      </c>
      <c r="D17" s="13" t="s">
        <v>157</v>
      </c>
      <c r="E17" s="14">
        <v>1</v>
      </c>
      <c r="F17" s="15">
        <v>0</v>
      </c>
      <c r="G17" s="16">
        <v>1</v>
      </c>
      <c r="H17" s="17">
        <v>3</v>
      </c>
      <c r="I17" s="15">
        <v>0</v>
      </c>
      <c r="J17" s="15">
        <v>3</v>
      </c>
      <c r="K17" s="18">
        <v>0</v>
      </c>
      <c r="L17" s="19">
        <v>0</v>
      </c>
      <c r="M17" s="20">
        <v>0</v>
      </c>
      <c r="N17" s="21" t="s">
        <v>56</v>
      </c>
      <c r="O17" s="22">
        <v>5</v>
      </c>
      <c r="P17" s="23" t="s">
        <v>52</v>
      </c>
      <c r="Q17" s="24" t="s">
        <v>216</v>
      </c>
    </row>
    <row r="18" spans="1:17">
      <c r="A18" s="11">
        <v>17</v>
      </c>
      <c r="B18" s="12">
        <v>20938</v>
      </c>
      <c r="C18" s="13" t="s">
        <v>453</v>
      </c>
      <c r="D18" s="13" t="s">
        <v>314</v>
      </c>
      <c r="E18" s="14">
        <v>20</v>
      </c>
      <c r="F18" s="15">
        <v>14</v>
      </c>
      <c r="G18" s="16">
        <v>6</v>
      </c>
      <c r="H18" s="17">
        <v>66</v>
      </c>
      <c r="I18" s="15">
        <v>44</v>
      </c>
      <c r="J18" s="15">
        <v>22</v>
      </c>
      <c r="K18" s="18">
        <v>0.7</v>
      </c>
      <c r="L18" s="19">
        <v>0.66666666666666663</v>
      </c>
      <c r="M18" s="20">
        <v>64.3</v>
      </c>
      <c r="N18" s="21" t="s">
        <v>49</v>
      </c>
      <c r="O18" s="22">
        <v>2</v>
      </c>
      <c r="P18" s="23" t="s">
        <v>52</v>
      </c>
      <c r="Q18" s="24">
        <v>472</v>
      </c>
    </row>
    <row r="19" spans="1:17">
      <c r="A19" s="11">
        <v>18</v>
      </c>
      <c r="B19" s="12">
        <v>20938</v>
      </c>
      <c r="C19" s="13" t="s">
        <v>453</v>
      </c>
      <c r="D19" s="13" t="s">
        <v>186</v>
      </c>
      <c r="E19" s="14">
        <v>2</v>
      </c>
      <c r="F19" s="15">
        <v>1</v>
      </c>
      <c r="G19" s="16">
        <v>1</v>
      </c>
      <c r="H19" s="17">
        <v>10</v>
      </c>
      <c r="I19" s="15">
        <v>5</v>
      </c>
      <c r="J19" s="15">
        <v>5</v>
      </c>
      <c r="K19" s="18">
        <v>0.5</v>
      </c>
      <c r="L19" s="19">
        <v>0.5</v>
      </c>
      <c r="M19" s="20">
        <v>36.200000000000003</v>
      </c>
      <c r="N19" s="21" t="s">
        <v>58</v>
      </c>
      <c r="O19" s="22">
        <v>3</v>
      </c>
      <c r="P19" s="23" t="s">
        <v>52</v>
      </c>
      <c r="Q19" s="24" t="s">
        <v>216</v>
      </c>
    </row>
    <row r="20" spans="1:17">
      <c r="A20" s="11">
        <v>19</v>
      </c>
      <c r="B20" s="12">
        <v>50074</v>
      </c>
      <c r="C20" s="13" t="s">
        <v>454</v>
      </c>
      <c r="D20" s="13" t="s">
        <v>320</v>
      </c>
      <c r="E20" s="14">
        <v>22</v>
      </c>
      <c r="F20" s="15">
        <v>14</v>
      </c>
      <c r="G20" s="16">
        <v>8</v>
      </c>
      <c r="H20" s="17">
        <v>84</v>
      </c>
      <c r="I20" s="15">
        <v>51</v>
      </c>
      <c r="J20" s="15">
        <v>33</v>
      </c>
      <c r="K20" s="18">
        <v>0.63636363636363635</v>
      </c>
      <c r="L20" s="19">
        <v>0.6071428571428571</v>
      </c>
      <c r="M20" s="20">
        <v>58.9</v>
      </c>
      <c r="N20" s="21" t="s">
        <v>56</v>
      </c>
      <c r="O20" s="22">
        <v>5</v>
      </c>
      <c r="P20" s="23" t="s">
        <v>52</v>
      </c>
      <c r="Q20" s="24">
        <v>895</v>
      </c>
    </row>
    <row r="21" spans="1:17">
      <c r="A21" s="11">
        <v>20</v>
      </c>
      <c r="B21" s="12">
        <v>6977</v>
      </c>
      <c r="C21" s="13" t="s">
        <v>455</v>
      </c>
      <c r="D21" s="13" t="s">
        <v>172</v>
      </c>
      <c r="E21" s="14">
        <v>18</v>
      </c>
      <c r="F21" s="15">
        <v>15</v>
      </c>
      <c r="G21" s="16">
        <v>3</v>
      </c>
      <c r="H21" s="17">
        <v>63</v>
      </c>
      <c r="I21" s="15">
        <v>47</v>
      </c>
      <c r="J21" s="15">
        <v>16</v>
      </c>
      <c r="K21" s="18">
        <v>0.83333333333333337</v>
      </c>
      <c r="L21" s="19">
        <v>0.74603174603174605</v>
      </c>
      <c r="M21" s="20">
        <v>73.900000000000006</v>
      </c>
      <c r="N21" s="21" t="s">
        <v>58</v>
      </c>
      <c r="O21" s="22">
        <v>3</v>
      </c>
      <c r="P21" s="23" t="s">
        <v>52</v>
      </c>
      <c r="Q21" s="24">
        <v>670</v>
      </c>
    </row>
    <row r="22" spans="1:17">
      <c r="A22" s="11">
        <v>21</v>
      </c>
      <c r="B22" s="12">
        <v>3954</v>
      </c>
      <c r="C22" s="13" t="s">
        <v>456</v>
      </c>
      <c r="D22" s="13" t="s">
        <v>371</v>
      </c>
      <c r="E22" s="14">
        <v>17</v>
      </c>
      <c r="F22" s="26">
        <v>5</v>
      </c>
      <c r="G22" s="27">
        <v>12</v>
      </c>
      <c r="H22" s="28">
        <v>66</v>
      </c>
      <c r="I22" s="26">
        <v>28</v>
      </c>
      <c r="J22" s="29">
        <v>38</v>
      </c>
      <c r="K22" s="30">
        <v>0.29411764705882354</v>
      </c>
      <c r="L22" s="31">
        <v>0.42424242424242425</v>
      </c>
      <c r="M22" s="20">
        <v>33.799999999999997</v>
      </c>
      <c r="N22" s="21" t="s">
        <v>46</v>
      </c>
      <c r="O22" s="22">
        <v>8</v>
      </c>
      <c r="P22" s="23" t="s">
        <v>52</v>
      </c>
      <c r="Q22" s="24">
        <v>1219</v>
      </c>
    </row>
    <row r="23" spans="1:17">
      <c r="A23" s="11">
        <v>22</v>
      </c>
      <c r="B23" s="12">
        <v>14939</v>
      </c>
      <c r="C23" s="13" t="s">
        <v>457</v>
      </c>
      <c r="D23" s="13" t="s">
        <v>93</v>
      </c>
      <c r="E23" s="14">
        <v>13</v>
      </c>
      <c r="F23" s="26">
        <v>12</v>
      </c>
      <c r="G23" s="27">
        <v>1</v>
      </c>
      <c r="H23" s="28">
        <v>46</v>
      </c>
      <c r="I23" s="26">
        <v>38</v>
      </c>
      <c r="J23" s="29">
        <v>8</v>
      </c>
      <c r="K23" s="30">
        <v>0.92307692307692313</v>
      </c>
      <c r="L23" s="31">
        <v>0.82608695652173914</v>
      </c>
      <c r="M23" s="20">
        <v>80</v>
      </c>
      <c r="N23" s="21" t="s">
        <v>48</v>
      </c>
      <c r="O23" s="22">
        <v>4</v>
      </c>
      <c r="P23" s="23" t="s">
        <v>52</v>
      </c>
      <c r="Q23" s="24">
        <v>850</v>
      </c>
    </row>
    <row r="24" spans="1:17">
      <c r="A24" s="11">
        <v>23</v>
      </c>
      <c r="B24" s="12">
        <v>9200</v>
      </c>
      <c r="C24" s="13" t="s">
        <v>458</v>
      </c>
      <c r="D24" s="13" t="s">
        <v>366</v>
      </c>
      <c r="E24" s="14">
        <v>14</v>
      </c>
      <c r="F24" s="26">
        <v>9</v>
      </c>
      <c r="G24" s="27">
        <v>5</v>
      </c>
      <c r="H24" s="28">
        <v>56</v>
      </c>
      <c r="I24" s="26">
        <v>32</v>
      </c>
      <c r="J24" s="29">
        <v>24</v>
      </c>
      <c r="K24" s="30">
        <v>0.6428571428571429</v>
      </c>
      <c r="L24" s="31">
        <v>0.5714285714285714</v>
      </c>
      <c r="M24" s="20">
        <v>56</v>
      </c>
      <c r="N24" s="21" t="s">
        <v>57</v>
      </c>
      <c r="O24" s="22">
        <v>5</v>
      </c>
      <c r="P24" s="23" t="s">
        <v>55</v>
      </c>
      <c r="Q24" s="24">
        <v>880</v>
      </c>
    </row>
    <row r="25" spans="1:17">
      <c r="A25" s="11">
        <v>24</v>
      </c>
      <c r="B25" s="12">
        <v>9200</v>
      </c>
      <c r="C25" s="13" t="s">
        <v>458</v>
      </c>
      <c r="D25" s="13" t="s">
        <v>370</v>
      </c>
      <c r="E25" s="14">
        <v>6</v>
      </c>
      <c r="F25" s="26">
        <v>3</v>
      </c>
      <c r="G25" s="27">
        <v>3</v>
      </c>
      <c r="H25" s="28">
        <v>22</v>
      </c>
      <c r="I25" s="26">
        <v>9</v>
      </c>
      <c r="J25" s="29">
        <v>13</v>
      </c>
      <c r="K25" s="30">
        <v>0.5</v>
      </c>
      <c r="L25" s="31">
        <v>0.40909090909090912</v>
      </c>
      <c r="M25" s="20">
        <v>38.299999999999997</v>
      </c>
      <c r="N25" s="21" t="s">
        <v>54</v>
      </c>
      <c r="O25" s="22">
        <v>7</v>
      </c>
      <c r="P25" s="23" t="s">
        <v>55</v>
      </c>
      <c r="Q25" s="24" t="s">
        <v>216</v>
      </c>
    </row>
    <row r="26" spans="1:17">
      <c r="A26" s="11">
        <v>25</v>
      </c>
      <c r="B26" s="12">
        <v>24168</v>
      </c>
      <c r="C26" s="13" t="s">
        <v>459</v>
      </c>
      <c r="D26" s="13" t="s">
        <v>317</v>
      </c>
      <c r="E26" s="14">
        <v>2</v>
      </c>
      <c r="F26" s="26">
        <v>0</v>
      </c>
      <c r="G26" s="27">
        <v>2</v>
      </c>
      <c r="H26" s="28">
        <v>6</v>
      </c>
      <c r="I26" s="26">
        <v>0</v>
      </c>
      <c r="J26" s="29">
        <v>6</v>
      </c>
      <c r="K26" s="30">
        <v>0</v>
      </c>
      <c r="L26" s="31">
        <v>0</v>
      </c>
      <c r="M26" s="20">
        <v>0</v>
      </c>
      <c r="N26" s="21" t="s">
        <v>49</v>
      </c>
      <c r="O26" s="22">
        <v>2</v>
      </c>
      <c r="P26" s="23" t="s">
        <v>52</v>
      </c>
      <c r="Q26" s="24" t="s">
        <v>216</v>
      </c>
    </row>
    <row r="27" spans="1:17">
      <c r="A27" s="11">
        <v>26</v>
      </c>
      <c r="B27" s="12">
        <v>24167</v>
      </c>
      <c r="C27" s="13" t="s">
        <v>460</v>
      </c>
      <c r="D27" s="13" t="s">
        <v>317</v>
      </c>
      <c r="E27" s="14">
        <v>4</v>
      </c>
      <c r="F27" s="26">
        <v>1</v>
      </c>
      <c r="G27" s="27">
        <v>3</v>
      </c>
      <c r="H27" s="28">
        <v>17</v>
      </c>
      <c r="I27" s="26">
        <v>8</v>
      </c>
      <c r="J27" s="29">
        <v>9</v>
      </c>
      <c r="K27" s="30">
        <v>0.25</v>
      </c>
      <c r="L27" s="31">
        <v>0.47058823529411764</v>
      </c>
      <c r="M27" s="20">
        <v>30.1</v>
      </c>
      <c r="N27" s="21" t="s">
        <v>49</v>
      </c>
      <c r="O27" s="22">
        <v>2</v>
      </c>
      <c r="P27" s="23" t="s">
        <v>52</v>
      </c>
      <c r="Q27" s="24" t="s">
        <v>216</v>
      </c>
    </row>
    <row r="28" spans="1:17">
      <c r="A28" s="11">
        <v>27</v>
      </c>
      <c r="B28" s="12">
        <v>22356</v>
      </c>
      <c r="C28" s="13" t="s">
        <v>461</v>
      </c>
      <c r="D28" s="13" t="s">
        <v>199</v>
      </c>
      <c r="E28" s="14">
        <v>12</v>
      </c>
      <c r="F28" s="26">
        <v>12</v>
      </c>
      <c r="G28" s="27">
        <v>0</v>
      </c>
      <c r="H28" s="28">
        <v>40</v>
      </c>
      <c r="I28" s="26">
        <v>36</v>
      </c>
      <c r="J28" s="29">
        <v>4</v>
      </c>
      <c r="K28" s="30">
        <v>1</v>
      </c>
      <c r="L28" s="31">
        <v>0.9</v>
      </c>
      <c r="M28" s="20">
        <v>86.2</v>
      </c>
      <c r="N28" s="21" t="s">
        <v>49</v>
      </c>
      <c r="O28" s="22">
        <v>2</v>
      </c>
      <c r="P28" s="23" t="s">
        <v>52</v>
      </c>
      <c r="Q28" s="24">
        <v>581</v>
      </c>
    </row>
    <row r="29" spans="1:17">
      <c r="A29" s="11">
        <v>28</v>
      </c>
      <c r="B29" s="12">
        <v>15929</v>
      </c>
      <c r="C29" s="13" t="s">
        <v>462</v>
      </c>
      <c r="D29" s="13" t="s">
        <v>94</v>
      </c>
      <c r="E29" s="14">
        <v>6</v>
      </c>
      <c r="F29" s="26">
        <v>3</v>
      </c>
      <c r="G29" s="27">
        <v>3</v>
      </c>
      <c r="H29" s="28">
        <v>25</v>
      </c>
      <c r="I29" s="26">
        <v>13</v>
      </c>
      <c r="J29" s="29">
        <v>12</v>
      </c>
      <c r="K29" s="30">
        <v>0.5</v>
      </c>
      <c r="L29" s="31">
        <v>0.52</v>
      </c>
      <c r="M29" s="20">
        <v>43.6</v>
      </c>
      <c r="N29" s="21" t="s">
        <v>48</v>
      </c>
      <c r="O29" s="22">
        <v>4</v>
      </c>
      <c r="P29" s="23" t="s">
        <v>52</v>
      </c>
      <c r="Q29" s="24" t="s">
        <v>216</v>
      </c>
    </row>
    <row r="30" spans="1:17">
      <c r="A30" s="11">
        <v>29</v>
      </c>
      <c r="B30" s="12">
        <v>15928</v>
      </c>
      <c r="C30" s="13" t="s">
        <v>463</v>
      </c>
      <c r="D30" s="13" t="s">
        <v>94</v>
      </c>
      <c r="E30" s="14">
        <v>7</v>
      </c>
      <c r="F30" s="26">
        <v>1</v>
      </c>
      <c r="G30" s="27">
        <v>6</v>
      </c>
      <c r="H30" s="28">
        <v>23</v>
      </c>
      <c r="I30" s="26">
        <v>5</v>
      </c>
      <c r="J30" s="29">
        <v>18</v>
      </c>
      <c r="K30" s="30">
        <v>0.14285714285714285</v>
      </c>
      <c r="L30" s="31">
        <v>0.21739130434782608</v>
      </c>
      <c r="M30" s="20">
        <v>15.7</v>
      </c>
      <c r="N30" s="21" t="s">
        <v>48</v>
      </c>
      <c r="O30" s="22">
        <v>4</v>
      </c>
      <c r="P30" s="23" t="s">
        <v>52</v>
      </c>
      <c r="Q30" s="24" t="s">
        <v>216</v>
      </c>
    </row>
    <row r="31" spans="1:17">
      <c r="A31" s="11">
        <v>30</v>
      </c>
      <c r="B31" s="12">
        <v>28172</v>
      </c>
      <c r="C31" s="13" t="s">
        <v>464</v>
      </c>
      <c r="D31" s="13" t="s">
        <v>88</v>
      </c>
      <c r="E31" s="14">
        <v>4</v>
      </c>
      <c r="F31" s="26">
        <v>3</v>
      </c>
      <c r="G31" s="27">
        <v>1</v>
      </c>
      <c r="H31" s="28">
        <v>16</v>
      </c>
      <c r="I31" s="26">
        <v>10</v>
      </c>
      <c r="J31" s="29">
        <v>6</v>
      </c>
      <c r="K31" s="30">
        <v>0.75</v>
      </c>
      <c r="L31" s="31">
        <v>0.625</v>
      </c>
      <c r="M31" s="20">
        <v>54.7</v>
      </c>
      <c r="N31" s="21" t="s">
        <v>49</v>
      </c>
      <c r="O31" s="22">
        <v>2</v>
      </c>
      <c r="P31" s="23" t="s">
        <v>52</v>
      </c>
      <c r="Q31" s="24" t="s">
        <v>216</v>
      </c>
    </row>
    <row r="32" spans="1:17">
      <c r="A32" s="11">
        <v>31</v>
      </c>
      <c r="B32" s="12">
        <v>18159</v>
      </c>
      <c r="C32" s="13" t="s">
        <v>465</v>
      </c>
      <c r="D32" s="13" t="s">
        <v>118</v>
      </c>
      <c r="E32" s="14">
        <v>12</v>
      </c>
      <c r="F32" s="26">
        <v>3</v>
      </c>
      <c r="G32" s="27">
        <v>9</v>
      </c>
      <c r="H32" s="28">
        <v>46</v>
      </c>
      <c r="I32" s="26">
        <v>17</v>
      </c>
      <c r="J32" s="29">
        <v>29</v>
      </c>
      <c r="K32" s="30">
        <v>0.25</v>
      </c>
      <c r="L32" s="31">
        <v>0.36956521739130432</v>
      </c>
      <c r="M32" s="20">
        <v>28.6</v>
      </c>
      <c r="N32" s="21" t="s">
        <v>59</v>
      </c>
      <c r="O32" s="22">
        <v>3</v>
      </c>
      <c r="P32" s="23" t="s">
        <v>55</v>
      </c>
      <c r="Q32" s="24">
        <v>443</v>
      </c>
    </row>
    <row r="33" spans="1:17">
      <c r="A33" s="11">
        <v>32</v>
      </c>
      <c r="B33" s="12">
        <v>1086</v>
      </c>
      <c r="C33" s="13" t="s">
        <v>466</v>
      </c>
      <c r="D33" s="13" t="s">
        <v>149</v>
      </c>
      <c r="E33" s="14">
        <v>15</v>
      </c>
      <c r="F33" s="26">
        <v>2</v>
      </c>
      <c r="G33" s="27">
        <v>13</v>
      </c>
      <c r="H33" s="28">
        <v>59</v>
      </c>
      <c r="I33" s="26">
        <v>16</v>
      </c>
      <c r="J33" s="29">
        <v>43</v>
      </c>
      <c r="K33" s="30">
        <v>0.13333333333333333</v>
      </c>
      <c r="L33" s="31">
        <v>0.2711864406779661</v>
      </c>
      <c r="M33" s="20">
        <v>19</v>
      </c>
      <c r="N33" s="21" t="s">
        <v>56</v>
      </c>
      <c r="O33" s="22">
        <v>5</v>
      </c>
      <c r="P33" s="23" t="s">
        <v>52</v>
      </c>
      <c r="Q33" s="24">
        <v>695</v>
      </c>
    </row>
    <row r="34" spans="1:17">
      <c r="A34" s="11">
        <v>33</v>
      </c>
      <c r="B34" s="12">
        <v>19694</v>
      </c>
      <c r="C34" s="13" t="s">
        <v>467</v>
      </c>
      <c r="D34" s="13" t="s">
        <v>129</v>
      </c>
      <c r="E34" s="14">
        <v>8</v>
      </c>
      <c r="F34" s="26">
        <v>1</v>
      </c>
      <c r="G34" s="27">
        <v>7</v>
      </c>
      <c r="H34" s="28">
        <v>28</v>
      </c>
      <c r="I34" s="26">
        <v>7</v>
      </c>
      <c r="J34" s="29">
        <v>21</v>
      </c>
      <c r="K34" s="30">
        <v>0.125</v>
      </c>
      <c r="L34" s="31">
        <v>0.25</v>
      </c>
      <c r="M34" s="20">
        <v>16.8</v>
      </c>
      <c r="N34" s="21" t="s">
        <v>48</v>
      </c>
      <c r="O34" s="22">
        <v>4</v>
      </c>
      <c r="P34" s="23" t="s">
        <v>52</v>
      </c>
      <c r="Q34" s="24" t="s">
        <v>216</v>
      </c>
    </row>
    <row r="35" spans="1:17">
      <c r="A35" s="11">
        <v>34</v>
      </c>
      <c r="B35" s="12">
        <v>50189</v>
      </c>
      <c r="C35" s="13" t="s">
        <v>468</v>
      </c>
      <c r="D35" s="13" t="s">
        <v>333</v>
      </c>
      <c r="E35" s="14">
        <v>7</v>
      </c>
      <c r="F35" s="26">
        <v>3</v>
      </c>
      <c r="G35" s="27">
        <v>4</v>
      </c>
      <c r="H35" s="28">
        <v>26</v>
      </c>
      <c r="I35" s="26">
        <v>13</v>
      </c>
      <c r="J35" s="29">
        <v>13</v>
      </c>
      <c r="K35" s="30">
        <v>0.42857142857142855</v>
      </c>
      <c r="L35" s="31">
        <v>0.5</v>
      </c>
      <c r="M35" s="20">
        <v>40.4</v>
      </c>
      <c r="N35" s="21" t="s">
        <v>49</v>
      </c>
      <c r="O35" s="22">
        <v>2</v>
      </c>
      <c r="P35" s="23" t="s">
        <v>52</v>
      </c>
      <c r="Q35" s="24" t="s">
        <v>216</v>
      </c>
    </row>
    <row r="36" spans="1:17">
      <c r="A36" s="11">
        <v>35</v>
      </c>
      <c r="B36" s="12">
        <v>11048</v>
      </c>
      <c r="C36" s="13" t="s">
        <v>469</v>
      </c>
      <c r="D36" s="13" t="s">
        <v>347</v>
      </c>
      <c r="E36" s="14">
        <v>5</v>
      </c>
      <c r="F36" s="26">
        <v>2</v>
      </c>
      <c r="G36" s="27">
        <v>3</v>
      </c>
      <c r="H36" s="28">
        <v>20</v>
      </c>
      <c r="I36" s="26">
        <v>8</v>
      </c>
      <c r="J36" s="29">
        <v>12</v>
      </c>
      <c r="K36" s="30">
        <v>0.4</v>
      </c>
      <c r="L36" s="31">
        <v>0.4</v>
      </c>
      <c r="M36" s="20">
        <v>33.299999999999997</v>
      </c>
      <c r="N36" s="21" t="s">
        <v>58</v>
      </c>
      <c r="O36" s="22">
        <v>3</v>
      </c>
      <c r="P36" s="23" t="s">
        <v>52</v>
      </c>
      <c r="Q36" s="24" t="s">
        <v>216</v>
      </c>
    </row>
    <row r="37" spans="1:17">
      <c r="A37" s="11">
        <v>36</v>
      </c>
      <c r="B37" s="12">
        <v>27404</v>
      </c>
      <c r="C37" s="13" t="s">
        <v>470</v>
      </c>
      <c r="D37" s="13" t="s">
        <v>325</v>
      </c>
      <c r="E37" s="14">
        <v>10</v>
      </c>
      <c r="F37" s="26">
        <v>4</v>
      </c>
      <c r="G37" s="27">
        <v>6</v>
      </c>
      <c r="H37" s="28">
        <v>36</v>
      </c>
      <c r="I37" s="26">
        <v>16</v>
      </c>
      <c r="J37" s="29">
        <v>20</v>
      </c>
      <c r="K37" s="30">
        <v>0.4</v>
      </c>
      <c r="L37" s="31">
        <v>0.44444444444444442</v>
      </c>
      <c r="M37" s="20">
        <v>38</v>
      </c>
      <c r="N37" s="21" t="s">
        <v>49</v>
      </c>
      <c r="O37" s="22">
        <v>2</v>
      </c>
      <c r="P37" s="23" t="s">
        <v>52</v>
      </c>
      <c r="Q37" s="24">
        <v>340</v>
      </c>
    </row>
    <row r="38" spans="1:17">
      <c r="A38" s="11">
        <v>37</v>
      </c>
      <c r="B38" s="12">
        <v>18672</v>
      </c>
      <c r="C38" s="13" t="s">
        <v>471</v>
      </c>
      <c r="D38" s="13" t="s">
        <v>328</v>
      </c>
      <c r="E38" s="14">
        <v>10</v>
      </c>
      <c r="F38" s="26">
        <v>10</v>
      </c>
      <c r="G38" s="27">
        <v>0</v>
      </c>
      <c r="H38" s="28">
        <v>34</v>
      </c>
      <c r="I38" s="26">
        <v>30</v>
      </c>
      <c r="J38" s="29">
        <v>4</v>
      </c>
      <c r="K38" s="30">
        <v>1</v>
      </c>
      <c r="L38" s="31">
        <v>0.88235294117647056</v>
      </c>
      <c r="M38" s="20">
        <v>84</v>
      </c>
      <c r="N38" s="21" t="s">
        <v>49</v>
      </c>
      <c r="O38" s="22">
        <v>2</v>
      </c>
      <c r="P38" s="23" t="s">
        <v>52</v>
      </c>
      <c r="Q38" s="24">
        <v>570</v>
      </c>
    </row>
    <row r="39" spans="1:17">
      <c r="A39" s="11">
        <v>38</v>
      </c>
      <c r="B39" s="12">
        <v>27411</v>
      </c>
      <c r="C39" s="13" t="s">
        <v>472</v>
      </c>
      <c r="D39" s="13" t="s">
        <v>331</v>
      </c>
      <c r="E39" s="14">
        <v>2</v>
      </c>
      <c r="F39" s="26">
        <v>0</v>
      </c>
      <c r="G39" s="27">
        <v>2</v>
      </c>
      <c r="H39" s="28">
        <v>6</v>
      </c>
      <c r="I39" s="26">
        <v>0</v>
      </c>
      <c r="J39" s="29">
        <v>6</v>
      </c>
      <c r="K39" s="30">
        <v>0</v>
      </c>
      <c r="L39" s="31">
        <v>0</v>
      </c>
      <c r="M39" s="20">
        <v>0</v>
      </c>
      <c r="N39" s="21" t="s">
        <v>49</v>
      </c>
      <c r="O39" s="22">
        <v>2</v>
      </c>
      <c r="P39" s="23" t="s">
        <v>52</v>
      </c>
      <c r="Q39" s="24" t="s">
        <v>216</v>
      </c>
    </row>
    <row r="40" spans="1:17">
      <c r="A40" s="11">
        <v>39</v>
      </c>
      <c r="B40" s="12">
        <v>5688</v>
      </c>
      <c r="C40" s="13" t="s">
        <v>473</v>
      </c>
      <c r="D40" s="13" t="s">
        <v>87</v>
      </c>
      <c r="E40" s="14">
        <v>15</v>
      </c>
      <c r="F40" s="26">
        <v>7</v>
      </c>
      <c r="G40" s="27">
        <v>8</v>
      </c>
      <c r="H40" s="28">
        <v>59</v>
      </c>
      <c r="I40" s="26">
        <v>31</v>
      </c>
      <c r="J40" s="29">
        <v>28</v>
      </c>
      <c r="K40" s="30">
        <v>0.46666666666666667</v>
      </c>
      <c r="L40" s="31">
        <v>0.52542372881355937</v>
      </c>
      <c r="M40" s="20">
        <v>46.2</v>
      </c>
      <c r="N40" s="21" t="s">
        <v>47</v>
      </c>
      <c r="O40" s="22">
        <v>6</v>
      </c>
      <c r="P40" s="23" t="s">
        <v>52</v>
      </c>
      <c r="Q40" s="24">
        <v>981</v>
      </c>
    </row>
    <row r="41" spans="1:17">
      <c r="A41" s="11">
        <v>40</v>
      </c>
      <c r="B41" s="12">
        <v>23310</v>
      </c>
      <c r="C41" s="13" t="s">
        <v>474</v>
      </c>
      <c r="D41" s="13" t="s">
        <v>333</v>
      </c>
      <c r="E41" s="14">
        <v>8</v>
      </c>
      <c r="F41" s="26">
        <v>2</v>
      </c>
      <c r="G41" s="27">
        <v>6</v>
      </c>
      <c r="H41" s="28">
        <v>31</v>
      </c>
      <c r="I41" s="26">
        <v>13</v>
      </c>
      <c r="J41" s="29">
        <v>18</v>
      </c>
      <c r="K41" s="30">
        <v>0.25</v>
      </c>
      <c r="L41" s="31">
        <v>0.41935483870967744</v>
      </c>
      <c r="M41" s="20">
        <v>30</v>
      </c>
      <c r="N41" s="21" t="s">
        <v>49</v>
      </c>
      <c r="O41" s="22">
        <v>2</v>
      </c>
      <c r="P41" s="23" t="s">
        <v>52</v>
      </c>
      <c r="Q41" s="24" t="s">
        <v>216</v>
      </c>
    </row>
    <row r="42" spans="1:17">
      <c r="A42" s="11">
        <v>41</v>
      </c>
      <c r="B42" s="12">
        <v>23310</v>
      </c>
      <c r="C42" s="13" t="s">
        <v>474</v>
      </c>
      <c r="D42" s="13" t="s">
        <v>350</v>
      </c>
      <c r="E42" s="14">
        <v>8</v>
      </c>
      <c r="F42" s="26">
        <v>0</v>
      </c>
      <c r="G42" s="27">
        <v>8</v>
      </c>
      <c r="H42" s="28">
        <v>31</v>
      </c>
      <c r="I42" s="26">
        <v>7</v>
      </c>
      <c r="J42" s="29">
        <v>24</v>
      </c>
      <c r="K42" s="30">
        <v>0</v>
      </c>
      <c r="L42" s="31">
        <v>0.22580645161290322</v>
      </c>
      <c r="M42" s="20">
        <v>10.6</v>
      </c>
      <c r="N42" s="21" t="s">
        <v>58</v>
      </c>
      <c r="O42" s="22">
        <v>3</v>
      </c>
      <c r="P42" s="23" t="s">
        <v>52</v>
      </c>
      <c r="Q42" s="24" t="s">
        <v>216</v>
      </c>
    </row>
    <row r="43" spans="1:17">
      <c r="A43" s="11">
        <v>42</v>
      </c>
      <c r="B43" s="12">
        <v>21139</v>
      </c>
      <c r="C43" s="13" t="s">
        <v>475</v>
      </c>
      <c r="D43" s="13" t="s">
        <v>106</v>
      </c>
      <c r="E43" s="14">
        <v>16</v>
      </c>
      <c r="F43" s="26">
        <v>10</v>
      </c>
      <c r="G43" s="27">
        <v>6</v>
      </c>
      <c r="H43" s="28">
        <v>59</v>
      </c>
      <c r="I43" s="26">
        <v>36</v>
      </c>
      <c r="J43" s="29">
        <v>23</v>
      </c>
      <c r="K43" s="30">
        <v>0.625</v>
      </c>
      <c r="L43" s="31">
        <v>0.61016949152542377</v>
      </c>
      <c r="M43" s="20">
        <v>57.5</v>
      </c>
      <c r="N43" s="21" t="s">
        <v>49</v>
      </c>
      <c r="O43" s="22">
        <v>2</v>
      </c>
      <c r="P43" s="23" t="s">
        <v>52</v>
      </c>
      <c r="Q43" s="24">
        <v>438</v>
      </c>
    </row>
    <row r="44" spans="1:17">
      <c r="A44" s="11">
        <v>43</v>
      </c>
      <c r="B44" s="12">
        <v>19696</v>
      </c>
      <c r="C44" s="13" t="s">
        <v>476</v>
      </c>
      <c r="D44" s="13" t="s">
        <v>106</v>
      </c>
      <c r="E44" s="14">
        <v>10</v>
      </c>
      <c r="F44" s="26">
        <v>6</v>
      </c>
      <c r="G44" s="27">
        <v>4</v>
      </c>
      <c r="H44" s="28">
        <v>39</v>
      </c>
      <c r="I44" s="26">
        <v>24</v>
      </c>
      <c r="J44" s="29">
        <v>15</v>
      </c>
      <c r="K44" s="30">
        <v>0.6</v>
      </c>
      <c r="L44" s="31">
        <v>0.61538461538461542</v>
      </c>
      <c r="M44" s="20">
        <v>54.7</v>
      </c>
      <c r="N44" s="21" t="s">
        <v>49</v>
      </c>
      <c r="O44" s="22">
        <v>2</v>
      </c>
      <c r="P44" s="23" t="s">
        <v>52</v>
      </c>
      <c r="Q44" s="24">
        <v>424</v>
      </c>
    </row>
    <row r="45" spans="1:17">
      <c r="A45" s="11">
        <v>44</v>
      </c>
      <c r="B45" s="12">
        <v>19695</v>
      </c>
      <c r="C45" s="13" t="s">
        <v>477</v>
      </c>
      <c r="D45" s="13" t="s">
        <v>129</v>
      </c>
      <c r="E45" s="14">
        <v>8</v>
      </c>
      <c r="F45" s="26">
        <v>1</v>
      </c>
      <c r="G45" s="27">
        <v>7</v>
      </c>
      <c r="H45" s="28">
        <v>27</v>
      </c>
      <c r="I45" s="26">
        <v>5</v>
      </c>
      <c r="J45" s="29">
        <v>22</v>
      </c>
      <c r="K45" s="30">
        <v>0.125</v>
      </c>
      <c r="L45" s="31">
        <v>0.18518518518518517</v>
      </c>
      <c r="M45" s="20">
        <v>13.8</v>
      </c>
      <c r="N45" s="21" t="s">
        <v>48</v>
      </c>
      <c r="O45" s="22">
        <v>4</v>
      </c>
      <c r="P45" s="23" t="s">
        <v>52</v>
      </c>
      <c r="Q45" s="24" t="s">
        <v>216</v>
      </c>
    </row>
    <row r="46" spans="1:17">
      <c r="A46" s="11">
        <v>45</v>
      </c>
      <c r="B46" s="12">
        <v>6816</v>
      </c>
      <c r="C46" s="13" t="s">
        <v>478</v>
      </c>
      <c r="D46" s="13" t="s">
        <v>341</v>
      </c>
      <c r="E46" s="14">
        <v>13</v>
      </c>
      <c r="F46" s="26">
        <v>2</v>
      </c>
      <c r="G46" s="27">
        <v>11</v>
      </c>
      <c r="H46" s="28">
        <v>46</v>
      </c>
      <c r="I46" s="26">
        <v>12</v>
      </c>
      <c r="J46" s="29">
        <v>34</v>
      </c>
      <c r="K46" s="30">
        <v>0.15384615384615385</v>
      </c>
      <c r="L46" s="31">
        <v>0.2608695652173913</v>
      </c>
      <c r="M46" s="20">
        <v>19.2</v>
      </c>
      <c r="N46" s="21" t="s">
        <v>58</v>
      </c>
      <c r="O46" s="22">
        <v>3</v>
      </c>
      <c r="P46" s="23" t="s">
        <v>52</v>
      </c>
      <c r="Q46" s="24">
        <v>396</v>
      </c>
    </row>
    <row r="47" spans="1:17">
      <c r="A47" s="11">
        <v>46</v>
      </c>
      <c r="B47" s="12">
        <v>17793</v>
      </c>
      <c r="C47" s="13" t="s">
        <v>479</v>
      </c>
      <c r="D47" s="13" t="s">
        <v>347</v>
      </c>
      <c r="E47" s="14">
        <v>4</v>
      </c>
      <c r="F47" s="26">
        <v>1</v>
      </c>
      <c r="G47" s="27">
        <v>3</v>
      </c>
      <c r="H47" s="28">
        <v>14</v>
      </c>
      <c r="I47" s="26">
        <v>3</v>
      </c>
      <c r="J47" s="29">
        <v>11</v>
      </c>
      <c r="K47" s="30">
        <v>0.25</v>
      </c>
      <c r="L47" s="31">
        <v>0.21428571428571427</v>
      </c>
      <c r="M47" s="20">
        <v>18.399999999999999</v>
      </c>
      <c r="N47" s="21" t="s">
        <v>58</v>
      </c>
      <c r="O47" s="22">
        <v>3</v>
      </c>
      <c r="P47" s="23" t="s">
        <v>52</v>
      </c>
      <c r="Q47" s="24" t="s">
        <v>216</v>
      </c>
    </row>
    <row r="48" spans="1:17">
      <c r="A48" s="11">
        <v>47</v>
      </c>
      <c r="B48" s="12">
        <v>18254</v>
      </c>
      <c r="C48" s="13" t="s">
        <v>480</v>
      </c>
      <c r="D48" s="13" t="s">
        <v>318</v>
      </c>
      <c r="E48" s="14">
        <v>22</v>
      </c>
      <c r="F48" s="26">
        <v>13</v>
      </c>
      <c r="G48" s="27">
        <v>9</v>
      </c>
      <c r="H48" s="28">
        <v>91</v>
      </c>
      <c r="I48" s="26">
        <v>49</v>
      </c>
      <c r="J48" s="29">
        <v>42</v>
      </c>
      <c r="K48" s="30">
        <v>0.59090909090909094</v>
      </c>
      <c r="L48" s="31">
        <v>0.53846153846153844</v>
      </c>
      <c r="M48" s="20">
        <v>53.5</v>
      </c>
      <c r="N48" s="21" t="s">
        <v>56</v>
      </c>
      <c r="O48" s="22">
        <v>5</v>
      </c>
      <c r="P48" s="23" t="s">
        <v>52</v>
      </c>
      <c r="Q48" s="24">
        <v>868</v>
      </c>
    </row>
    <row r="49" spans="1:17">
      <c r="A49" s="11">
        <v>48</v>
      </c>
      <c r="B49" s="12">
        <v>19320</v>
      </c>
      <c r="C49" s="13" t="s">
        <v>481</v>
      </c>
      <c r="D49" s="13" t="s">
        <v>127</v>
      </c>
      <c r="E49" s="14">
        <v>2</v>
      </c>
      <c r="F49" s="26">
        <v>1</v>
      </c>
      <c r="G49" s="27">
        <v>1</v>
      </c>
      <c r="H49" s="28">
        <v>8</v>
      </c>
      <c r="I49" s="26">
        <v>4</v>
      </c>
      <c r="J49" s="29">
        <v>4</v>
      </c>
      <c r="K49" s="30">
        <v>0.5</v>
      </c>
      <c r="L49" s="31">
        <v>0.5</v>
      </c>
      <c r="M49" s="20">
        <v>35.5</v>
      </c>
      <c r="N49" s="21" t="s">
        <v>49</v>
      </c>
      <c r="O49" s="22">
        <v>2</v>
      </c>
      <c r="P49" s="23" t="s">
        <v>52</v>
      </c>
      <c r="Q49" s="24" t="s">
        <v>216</v>
      </c>
    </row>
    <row r="50" spans="1:17">
      <c r="A50" s="11">
        <v>49</v>
      </c>
      <c r="B50" s="12">
        <v>22458</v>
      </c>
      <c r="C50" s="13" t="s">
        <v>482</v>
      </c>
      <c r="D50" s="13" t="s">
        <v>337</v>
      </c>
      <c r="E50" s="14">
        <v>10</v>
      </c>
      <c r="F50" s="26">
        <v>0</v>
      </c>
      <c r="G50" s="27">
        <v>10</v>
      </c>
      <c r="H50" s="28">
        <v>31</v>
      </c>
      <c r="I50" s="26">
        <v>1</v>
      </c>
      <c r="J50" s="29">
        <v>30</v>
      </c>
      <c r="K50" s="30">
        <v>0</v>
      </c>
      <c r="L50" s="31">
        <v>3.2258064516129031E-2</v>
      </c>
      <c r="M50" s="20">
        <v>1.5</v>
      </c>
      <c r="N50" s="21" t="s">
        <v>49</v>
      </c>
      <c r="O50" s="22">
        <v>2</v>
      </c>
      <c r="P50" s="23" t="s">
        <v>52</v>
      </c>
      <c r="Q50" s="24">
        <v>158</v>
      </c>
    </row>
    <row r="51" spans="1:17">
      <c r="A51" s="11">
        <v>50</v>
      </c>
      <c r="B51" s="12">
        <v>15789</v>
      </c>
      <c r="C51" s="13" t="s">
        <v>483</v>
      </c>
      <c r="D51" s="13" t="s">
        <v>328</v>
      </c>
      <c r="E51" s="14">
        <v>8</v>
      </c>
      <c r="F51" s="26">
        <v>8</v>
      </c>
      <c r="G51" s="27">
        <v>0</v>
      </c>
      <c r="H51" s="28">
        <v>28</v>
      </c>
      <c r="I51" s="26">
        <v>24</v>
      </c>
      <c r="J51" s="29">
        <v>4</v>
      </c>
      <c r="K51" s="30">
        <v>1</v>
      </c>
      <c r="L51" s="31">
        <v>0.8571428571428571</v>
      </c>
      <c r="M51" s="20">
        <v>81</v>
      </c>
      <c r="N51" s="21" t="s">
        <v>49</v>
      </c>
      <c r="O51" s="22">
        <v>2</v>
      </c>
      <c r="P51" s="23" t="s">
        <v>52</v>
      </c>
      <c r="Q51" s="24" t="s">
        <v>216</v>
      </c>
    </row>
    <row r="52" spans="1:17">
      <c r="A52" s="11">
        <v>51</v>
      </c>
      <c r="B52" s="12">
        <v>18540</v>
      </c>
      <c r="C52" s="13" t="s">
        <v>484</v>
      </c>
      <c r="D52" s="13" t="s">
        <v>74</v>
      </c>
      <c r="E52" s="14">
        <v>4</v>
      </c>
      <c r="F52" s="26">
        <v>3</v>
      </c>
      <c r="G52" s="27">
        <v>1</v>
      </c>
      <c r="H52" s="28">
        <v>13</v>
      </c>
      <c r="I52" s="26">
        <v>9</v>
      </c>
      <c r="J52" s="29">
        <v>4</v>
      </c>
      <c r="K52" s="30">
        <v>0.75</v>
      </c>
      <c r="L52" s="31">
        <v>0.69230769230769229</v>
      </c>
      <c r="M52" s="20">
        <v>57.1</v>
      </c>
      <c r="N52" s="21" t="s">
        <v>49</v>
      </c>
      <c r="O52" s="22">
        <v>2</v>
      </c>
      <c r="P52" s="23" t="s">
        <v>52</v>
      </c>
      <c r="Q52" s="24" t="s">
        <v>216</v>
      </c>
    </row>
    <row r="53" spans="1:17">
      <c r="A53" s="11">
        <v>52</v>
      </c>
      <c r="B53" s="12">
        <v>50528</v>
      </c>
      <c r="C53" s="13" t="s">
        <v>485</v>
      </c>
      <c r="D53" s="13" t="s">
        <v>180</v>
      </c>
      <c r="E53" s="14">
        <v>10</v>
      </c>
      <c r="F53" s="26">
        <v>3</v>
      </c>
      <c r="G53" s="27">
        <v>7</v>
      </c>
      <c r="H53" s="28">
        <v>39</v>
      </c>
      <c r="I53" s="26">
        <v>14</v>
      </c>
      <c r="J53" s="29">
        <v>25</v>
      </c>
      <c r="K53" s="30">
        <v>0.3</v>
      </c>
      <c r="L53" s="31">
        <v>0.35897435897435898</v>
      </c>
      <c r="M53" s="20">
        <v>29.8</v>
      </c>
      <c r="N53" s="21" t="s">
        <v>58</v>
      </c>
      <c r="O53" s="22">
        <v>3</v>
      </c>
      <c r="P53" s="23" t="s">
        <v>52</v>
      </c>
      <c r="Q53" s="24">
        <v>449</v>
      </c>
    </row>
    <row r="54" spans="1:17">
      <c r="A54" s="11">
        <v>53</v>
      </c>
      <c r="B54" s="12">
        <v>50533</v>
      </c>
      <c r="C54" s="13" t="s">
        <v>486</v>
      </c>
      <c r="D54" s="13" t="s">
        <v>130</v>
      </c>
      <c r="E54" s="14">
        <v>10</v>
      </c>
      <c r="F54" s="26">
        <v>2</v>
      </c>
      <c r="G54" s="27">
        <v>8</v>
      </c>
      <c r="H54" s="28">
        <v>36</v>
      </c>
      <c r="I54" s="26">
        <v>10</v>
      </c>
      <c r="J54" s="29">
        <v>26</v>
      </c>
      <c r="K54" s="30">
        <v>0.2</v>
      </c>
      <c r="L54" s="31">
        <v>0.27777777777777779</v>
      </c>
      <c r="M54" s="20">
        <v>21.6</v>
      </c>
      <c r="N54" s="21" t="s">
        <v>49</v>
      </c>
      <c r="O54" s="22">
        <v>2</v>
      </c>
      <c r="P54" s="23" t="s">
        <v>52</v>
      </c>
      <c r="Q54" s="24">
        <v>258</v>
      </c>
    </row>
    <row r="55" spans="1:17">
      <c r="A55" s="11">
        <v>54</v>
      </c>
      <c r="B55" s="12">
        <v>15963</v>
      </c>
      <c r="C55" s="13" t="s">
        <v>487</v>
      </c>
      <c r="D55" s="13" t="s">
        <v>120</v>
      </c>
      <c r="E55" s="14">
        <v>12</v>
      </c>
      <c r="F55" s="26">
        <v>9</v>
      </c>
      <c r="G55" s="27">
        <v>3</v>
      </c>
      <c r="H55" s="28">
        <v>41</v>
      </c>
      <c r="I55" s="26">
        <v>28</v>
      </c>
      <c r="J55" s="29">
        <v>13</v>
      </c>
      <c r="K55" s="30">
        <v>0.75</v>
      </c>
      <c r="L55" s="31">
        <v>0.68292682926829273</v>
      </c>
      <c r="M55" s="20">
        <v>65.099999999999994</v>
      </c>
      <c r="N55" s="21" t="s">
        <v>48</v>
      </c>
      <c r="O55" s="22">
        <v>4</v>
      </c>
      <c r="P55" s="23" t="s">
        <v>52</v>
      </c>
      <c r="Q55" s="24">
        <v>776</v>
      </c>
    </row>
    <row r="56" spans="1:17">
      <c r="A56" s="11">
        <v>55</v>
      </c>
      <c r="B56" s="12">
        <v>18055</v>
      </c>
      <c r="C56" s="13" t="s">
        <v>488</v>
      </c>
      <c r="D56" s="13" t="s">
        <v>157</v>
      </c>
      <c r="E56" s="14">
        <v>20</v>
      </c>
      <c r="F56" s="26">
        <v>7</v>
      </c>
      <c r="G56" s="27">
        <v>13</v>
      </c>
      <c r="H56" s="28">
        <v>80</v>
      </c>
      <c r="I56" s="26">
        <v>32</v>
      </c>
      <c r="J56" s="29">
        <v>48</v>
      </c>
      <c r="K56" s="30">
        <v>0.35</v>
      </c>
      <c r="L56" s="31">
        <v>0.4</v>
      </c>
      <c r="M56" s="20">
        <v>35.5</v>
      </c>
      <c r="N56" s="21" t="s">
        <v>56</v>
      </c>
      <c r="O56" s="22">
        <v>5</v>
      </c>
      <c r="P56" s="23" t="s">
        <v>52</v>
      </c>
      <c r="Q56" s="24">
        <v>778</v>
      </c>
    </row>
    <row r="57" spans="1:17">
      <c r="A57" s="11">
        <v>56</v>
      </c>
      <c r="B57" s="12">
        <v>50090</v>
      </c>
      <c r="C57" s="13" t="s">
        <v>489</v>
      </c>
      <c r="D57" s="13" t="s">
        <v>75</v>
      </c>
      <c r="E57" s="14">
        <v>4</v>
      </c>
      <c r="F57" s="26">
        <v>0</v>
      </c>
      <c r="G57" s="27">
        <v>4</v>
      </c>
      <c r="H57" s="28">
        <v>12</v>
      </c>
      <c r="I57" s="26">
        <v>0</v>
      </c>
      <c r="J57" s="29">
        <v>12</v>
      </c>
      <c r="K57" s="30">
        <v>0</v>
      </c>
      <c r="L57" s="31">
        <v>0</v>
      </c>
      <c r="M57" s="20">
        <v>0</v>
      </c>
      <c r="N57" s="21" t="s">
        <v>58</v>
      </c>
      <c r="O57" s="22">
        <v>3</v>
      </c>
      <c r="P57" s="23" t="s">
        <v>52</v>
      </c>
      <c r="Q57" s="24" t="s">
        <v>216</v>
      </c>
    </row>
    <row r="58" spans="1:17">
      <c r="A58" s="11">
        <v>57</v>
      </c>
      <c r="B58" s="12">
        <v>21994</v>
      </c>
      <c r="C58" s="13" t="s">
        <v>490</v>
      </c>
      <c r="D58" s="13" t="s">
        <v>317</v>
      </c>
      <c r="E58" s="14">
        <v>10</v>
      </c>
      <c r="F58" s="26">
        <v>3</v>
      </c>
      <c r="G58" s="27">
        <v>7</v>
      </c>
      <c r="H58" s="28">
        <v>40</v>
      </c>
      <c r="I58" s="26">
        <v>15</v>
      </c>
      <c r="J58" s="29">
        <v>25</v>
      </c>
      <c r="K58" s="30">
        <v>0.3</v>
      </c>
      <c r="L58" s="31">
        <v>0.375</v>
      </c>
      <c r="M58" s="20">
        <v>30.6</v>
      </c>
      <c r="N58" s="21" t="s">
        <v>49</v>
      </c>
      <c r="O58" s="22">
        <v>2</v>
      </c>
      <c r="P58" s="23" t="s">
        <v>52</v>
      </c>
      <c r="Q58" s="24">
        <v>303</v>
      </c>
    </row>
    <row r="59" spans="1:17">
      <c r="A59" s="11">
        <v>58</v>
      </c>
      <c r="B59" s="12">
        <v>21994</v>
      </c>
      <c r="C59" s="13" t="s">
        <v>490</v>
      </c>
      <c r="D59" s="13" t="s">
        <v>339</v>
      </c>
      <c r="E59" s="14">
        <v>4</v>
      </c>
      <c r="F59" s="26">
        <v>0</v>
      </c>
      <c r="G59" s="27">
        <v>4</v>
      </c>
      <c r="H59" s="28">
        <v>14</v>
      </c>
      <c r="I59" s="26">
        <v>2</v>
      </c>
      <c r="J59" s="29">
        <v>12</v>
      </c>
      <c r="K59" s="30">
        <v>0</v>
      </c>
      <c r="L59" s="31">
        <v>0.14285714285714285</v>
      </c>
      <c r="M59" s="20">
        <v>6.3</v>
      </c>
      <c r="N59" s="21" t="s">
        <v>58</v>
      </c>
      <c r="O59" s="22">
        <v>3</v>
      </c>
      <c r="P59" s="23" t="s">
        <v>52</v>
      </c>
      <c r="Q59" s="24" t="s">
        <v>216</v>
      </c>
    </row>
    <row r="60" spans="1:17">
      <c r="A60" s="11">
        <v>59</v>
      </c>
      <c r="B60" s="12">
        <v>50208</v>
      </c>
      <c r="C60" s="13" t="s">
        <v>491</v>
      </c>
      <c r="D60" s="13" t="s">
        <v>338</v>
      </c>
      <c r="E60" s="14">
        <v>4</v>
      </c>
      <c r="F60" s="26">
        <v>0</v>
      </c>
      <c r="G60" s="27">
        <v>4</v>
      </c>
      <c r="H60" s="28">
        <v>14</v>
      </c>
      <c r="I60" s="26">
        <v>2</v>
      </c>
      <c r="J60" s="29">
        <v>12</v>
      </c>
      <c r="K60" s="30">
        <v>0</v>
      </c>
      <c r="L60" s="31">
        <v>0.14285714285714285</v>
      </c>
      <c r="M60" s="20">
        <v>6.3</v>
      </c>
      <c r="N60" s="21" t="s">
        <v>49</v>
      </c>
      <c r="O60" s="22">
        <v>2</v>
      </c>
      <c r="P60" s="23" t="s">
        <v>52</v>
      </c>
      <c r="Q60" s="24" t="s">
        <v>216</v>
      </c>
    </row>
    <row r="61" spans="1:17">
      <c r="A61" s="11">
        <v>60</v>
      </c>
      <c r="B61" s="12">
        <v>22535</v>
      </c>
      <c r="C61" s="13" t="s">
        <v>492</v>
      </c>
      <c r="D61" s="13" t="s">
        <v>171</v>
      </c>
      <c r="E61" s="14">
        <v>16</v>
      </c>
      <c r="F61" s="26">
        <v>2</v>
      </c>
      <c r="G61" s="27">
        <v>14</v>
      </c>
      <c r="H61" s="28">
        <v>57</v>
      </c>
      <c r="I61" s="26">
        <v>11</v>
      </c>
      <c r="J61" s="29">
        <v>46</v>
      </c>
      <c r="K61" s="30">
        <v>0.125</v>
      </c>
      <c r="L61" s="31">
        <v>0.19298245614035087</v>
      </c>
      <c r="M61" s="20">
        <v>14.9</v>
      </c>
      <c r="N61" s="21" t="s">
        <v>49</v>
      </c>
      <c r="O61" s="22">
        <v>2</v>
      </c>
      <c r="P61" s="23" t="s">
        <v>52</v>
      </c>
      <c r="Q61" s="24">
        <v>225</v>
      </c>
    </row>
    <row r="62" spans="1:17">
      <c r="A62" s="11">
        <v>61</v>
      </c>
      <c r="B62" s="12">
        <v>449</v>
      </c>
      <c r="C62" s="13" t="s">
        <v>493</v>
      </c>
      <c r="D62" s="13" t="s">
        <v>306</v>
      </c>
      <c r="E62" s="14">
        <v>4</v>
      </c>
      <c r="F62" s="26">
        <v>3</v>
      </c>
      <c r="G62" s="27">
        <v>1</v>
      </c>
      <c r="H62" s="28">
        <v>16</v>
      </c>
      <c r="I62" s="26">
        <v>11</v>
      </c>
      <c r="J62" s="29">
        <v>5</v>
      </c>
      <c r="K62" s="30">
        <v>0.75</v>
      </c>
      <c r="L62" s="31">
        <v>0.6875</v>
      </c>
      <c r="M62" s="20">
        <v>57.5</v>
      </c>
      <c r="N62" s="21" t="s">
        <v>48</v>
      </c>
      <c r="O62" s="22">
        <v>4</v>
      </c>
      <c r="P62" s="23" t="s">
        <v>52</v>
      </c>
      <c r="Q62" s="24" t="s">
        <v>216</v>
      </c>
    </row>
    <row r="63" spans="1:17">
      <c r="A63" s="11">
        <v>62</v>
      </c>
      <c r="B63" s="12">
        <v>759</v>
      </c>
      <c r="C63" s="13" t="s">
        <v>494</v>
      </c>
      <c r="D63" s="13" t="s">
        <v>306</v>
      </c>
      <c r="E63" s="14">
        <v>13</v>
      </c>
      <c r="F63" s="26">
        <v>8</v>
      </c>
      <c r="G63" s="27">
        <v>5</v>
      </c>
      <c r="H63" s="28">
        <v>50</v>
      </c>
      <c r="I63" s="26">
        <v>27</v>
      </c>
      <c r="J63" s="29">
        <v>23</v>
      </c>
      <c r="K63" s="30">
        <v>0.61538461538461542</v>
      </c>
      <c r="L63" s="31">
        <v>0.54</v>
      </c>
      <c r="M63" s="20">
        <v>52.9</v>
      </c>
      <c r="N63" s="21" t="s">
        <v>48</v>
      </c>
      <c r="O63" s="22">
        <v>4</v>
      </c>
      <c r="P63" s="23" t="s">
        <v>52</v>
      </c>
      <c r="Q63" s="24">
        <v>715</v>
      </c>
    </row>
    <row r="64" spans="1:17">
      <c r="A64" s="11">
        <v>63</v>
      </c>
      <c r="B64" s="12">
        <v>1990</v>
      </c>
      <c r="C64" s="13" t="s">
        <v>495</v>
      </c>
      <c r="D64" s="13" t="s">
        <v>306</v>
      </c>
      <c r="E64" s="14">
        <v>12</v>
      </c>
      <c r="F64" s="26">
        <v>9</v>
      </c>
      <c r="G64" s="27">
        <v>3</v>
      </c>
      <c r="H64" s="28">
        <v>46</v>
      </c>
      <c r="I64" s="26">
        <v>31</v>
      </c>
      <c r="J64" s="29">
        <v>15</v>
      </c>
      <c r="K64" s="30">
        <v>0.75</v>
      </c>
      <c r="L64" s="31">
        <v>0.67391304347826086</v>
      </c>
      <c r="M64" s="20">
        <v>64.8</v>
      </c>
      <c r="N64" s="21" t="s">
        <v>48</v>
      </c>
      <c r="O64" s="22">
        <v>4</v>
      </c>
      <c r="P64" s="23" t="s">
        <v>52</v>
      </c>
      <c r="Q64" s="24">
        <v>774</v>
      </c>
    </row>
    <row r="65" spans="1:17">
      <c r="A65" s="11">
        <v>64</v>
      </c>
      <c r="B65" s="12">
        <v>27435</v>
      </c>
      <c r="C65" s="13" t="s">
        <v>496</v>
      </c>
      <c r="D65" s="13" t="s">
        <v>315</v>
      </c>
      <c r="E65" s="14">
        <v>7</v>
      </c>
      <c r="F65" s="26">
        <v>3</v>
      </c>
      <c r="G65" s="27">
        <v>4</v>
      </c>
      <c r="H65" s="28">
        <v>26</v>
      </c>
      <c r="I65" s="26">
        <v>13</v>
      </c>
      <c r="J65" s="29">
        <v>13</v>
      </c>
      <c r="K65" s="30">
        <v>0.42857142857142855</v>
      </c>
      <c r="L65" s="31">
        <v>0.5</v>
      </c>
      <c r="M65" s="20">
        <v>40.4</v>
      </c>
      <c r="N65" s="21" t="s">
        <v>49</v>
      </c>
      <c r="O65" s="22">
        <v>2</v>
      </c>
      <c r="P65" s="23" t="s">
        <v>52</v>
      </c>
      <c r="Q65" s="24" t="s">
        <v>216</v>
      </c>
    </row>
    <row r="66" spans="1:17">
      <c r="A66" s="11">
        <v>65</v>
      </c>
      <c r="B66" s="12">
        <v>6642</v>
      </c>
      <c r="C66" s="13" t="s">
        <v>497</v>
      </c>
      <c r="D66" s="13" t="s">
        <v>325</v>
      </c>
      <c r="E66" s="14">
        <v>11</v>
      </c>
      <c r="F66" s="26">
        <v>8</v>
      </c>
      <c r="G66" s="27">
        <v>3</v>
      </c>
      <c r="H66" s="28">
        <v>37</v>
      </c>
      <c r="I66" s="26">
        <v>25</v>
      </c>
      <c r="J66" s="29">
        <v>12</v>
      </c>
      <c r="K66" s="30">
        <v>0.72727272727272729</v>
      </c>
      <c r="L66" s="31">
        <v>0.67567567567567566</v>
      </c>
      <c r="M66" s="20">
        <v>63.3</v>
      </c>
      <c r="N66" s="21" t="s">
        <v>49</v>
      </c>
      <c r="O66" s="22">
        <v>2</v>
      </c>
      <c r="P66" s="23" t="s">
        <v>52</v>
      </c>
      <c r="Q66" s="24">
        <v>467</v>
      </c>
    </row>
    <row r="67" spans="1:17">
      <c r="A67" s="11">
        <v>66</v>
      </c>
      <c r="B67" s="12">
        <v>6642</v>
      </c>
      <c r="C67" s="13" t="s">
        <v>497</v>
      </c>
      <c r="D67" s="13" t="s">
        <v>114</v>
      </c>
      <c r="E67" s="14">
        <v>2</v>
      </c>
      <c r="F67" s="26">
        <v>1</v>
      </c>
      <c r="G67" s="27">
        <v>1</v>
      </c>
      <c r="H67" s="28">
        <v>6</v>
      </c>
      <c r="I67" s="26">
        <v>3</v>
      </c>
      <c r="J67" s="29">
        <v>3</v>
      </c>
      <c r="K67" s="30">
        <v>0.5</v>
      </c>
      <c r="L67" s="31">
        <v>0.5</v>
      </c>
      <c r="M67" s="20">
        <v>34.4</v>
      </c>
      <c r="N67" s="21" t="s">
        <v>58</v>
      </c>
      <c r="O67" s="22">
        <v>3</v>
      </c>
      <c r="P67" s="23" t="s">
        <v>52</v>
      </c>
      <c r="Q67" s="24" t="s">
        <v>216</v>
      </c>
    </row>
    <row r="68" spans="1:17">
      <c r="A68" s="11">
        <v>67</v>
      </c>
      <c r="B68" s="12">
        <v>18229</v>
      </c>
      <c r="C68" s="13" t="s">
        <v>498</v>
      </c>
      <c r="D68" s="13" t="s">
        <v>85</v>
      </c>
      <c r="E68" s="14">
        <v>10</v>
      </c>
      <c r="F68" s="26">
        <v>4</v>
      </c>
      <c r="G68" s="27">
        <v>6</v>
      </c>
      <c r="H68" s="28">
        <v>35</v>
      </c>
      <c r="I68" s="26">
        <v>16</v>
      </c>
      <c r="J68" s="29">
        <v>19</v>
      </c>
      <c r="K68" s="30">
        <v>0.4</v>
      </c>
      <c r="L68" s="31">
        <v>0.45714285714285713</v>
      </c>
      <c r="M68" s="20">
        <v>38.6</v>
      </c>
      <c r="N68" s="21" t="s">
        <v>58</v>
      </c>
      <c r="O68" s="22">
        <v>3</v>
      </c>
      <c r="P68" s="23" t="s">
        <v>52</v>
      </c>
      <c r="Q68" s="24">
        <v>493</v>
      </c>
    </row>
    <row r="69" spans="1:17">
      <c r="A69" s="11">
        <v>68</v>
      </c>
      <c r="B69" s="12">
        <v>50551</v>
      </c>
      <c r="C69" s="13" t="s">
        <v>499</v>
      </c>
      <c r="D69" s="13" t="s">
        <v>330</v>
      </c>
      <c r="E69" s="14">
        <v>4</v>
      </c>
      <c r="F69" s="26">
        <v>0</v>
      </c>
      <c r="G69" s="27">
        <v>4</v>
      </c>
      <c r="H69" s="28">
        <v>12</v>
      </c>
      <c r="I69" s="26">
        <v>0</v>
      </c>
      <c r="J69" s="29">
        <v>12</v>
      </c>
      <c r="K69" s="30">
        <v>0</v>
      </c>
      <c r="L69" s="31">
        <v>0</v>
      </c>
      <c r="M69" s="20">
        <v>0</v>
      </c>
      <c r="N69" s="21" t="s">
        <v>49</v>
      </c>
      <c r="O69" s="22">
        <v>2</v>
      </c>
      <c r="P69" s="23" t="s">
        <v>52</v>
      </c>
      <c r="Q69" s="24" t="s">
        <v>216</v>
      </c>
    </row>
    <row r="70" spans="1:17">
      <c r="A70" s="11">
        <v>69</v>
      </c>
      <c r="B70" s="12">
        <v>50551</v>
      </c>
      <c r="C70" s="13" t="s">
        <v>499</v>
      </c>
      <c r="D70" s="13" t="s">
        <v>330</v>
      </c>
      <c r="E70" s="14">
        <v>2</v>
      </c>
      <c r="F70" s="26">
        <v>0</v>
      </c>
      <c r="G70" s="27">
        <v>2</v>
      </c>
      <c r="H70" s="28">
        <v>6</v>
      </c>
      <c r="I70" s="26">
        <v>0</v>
      </c>
      <c r="J70" s="29">
        <v>6</v>
      </c>
      <c r="K70" s="30">
        <v>0</v>
      </c>
      <c r="L70" s="31">
        <v>0</v>
      </c>
      <c r="M70" s="20">
        <v>0</v>
      </c>
      <c r="N70" s="21" t="s">
        <v>49</v>
      </c>
      <c r="O70" s="22">
        <v>2</v>
      </c>
      <c r="P70" s="23" t="s">
        <v>52</v>
      </c>
      <c r="Q70" s="24" t="s">
        <v>216</v>
      </c>
    </row>
    <row r="71" spans="1:17">
      <c r="A71" s="11">
        <v>70</v>
      </c>
      <c r="B71" s="12">
        <v>10060</v>
      </c>
      <c r="C71" s="13" t="s">
        <v>500</v>
      </c>
      <c r="D71" s="13" t="s">
        <v>117</v>
      </c>
      <c r="E71" s="14">
        <v>8</v>
      </c>
      <c r="F71" s="26">
        <v>3</v>
      </c>
      <c r="G71" s="27">
        <v>5</v>
      </c>
      <c r="H71" s="28">
        <v>29</v>
      </c>
      <c r="I71" s="26">
        <v>12</v>
      </c>
      <c r="J71" s="29">
        <v>17</v>
      </c>
      <c r="K71" s="30">
        <v>0.375</v>
      </c>
      <c r="L71" s="31">
        <v>0.41379310344827586</v>
      </c>
      <c r="M71" s="20">
        <v>34.700000000000003</v>
      </c>
      <c r="N71" s="21" t="s">
        <v>58</v>
      </c>
      <c r="O71" s="22">
        <v>3</v>
      </c>
      <c r="P71" s="23" t="s">
        <v>52</v>
      </c>
      <c r="Q71" s="24" t="s">
        <v>216</v>
      </c>
    </row>
    <row r="72" spans="1:17">
      <c r="A72" s="11">
        <v>71</v>
      </c>
      <c r="B72" s="12">
        <v>10061</v>
      </c>
      <c r="C72" s="13" t="s">
        <v>501</v>
      </c>
      <c r="D72" s="13" t="s">
        <v>150</v>
      </c>
      <c r="E72" s="14">
        <v>20</v>
      </c>
      <c r="F72" s="26">
        <v>9</v>
      </c>
      <c r="G72" s="27">
        <v>11</v>
      </c>
      <c r="H72" s="28">
        <v>82</v>
      </c>
      <c r="I72" s="26">
        <v>40</v>
      </c>
      <c r="J72" s="29">
        <v>42</v>
      </c>
      <c r="K72" s="30">
        <v>0.45</v>
      </c>
      <c r="L72" s="31">
        <v>0.48780487804878048</v>
      </c>
      <c r="M72" s="20">
        <v>44.4</v>
      </c>
      <c r="N72" s="21" t="s">
        <v>56</v>
      </c>
      <c r="O72" s="22">
        <v>5</v>
      </c>
      <c r="P72" s="23" t="s">
        <v>52</v>
      </c>
      <c r="Q72" s="24">
        <v>822</v>
      </c>
    </row>
    <row r="73" spans="1:17">
      <c r="A73" s="11">
        <v>72</v>
      </c>
      <c r="B73" s="12">
        <v>1501</v>
      </c>
      <c r="C73" s="13" t="s">
        <v>502</v>
      </c>
      <c r="D73" s="13" t="s">
        <v>150</v>
      </c>
      <c r="E73" s="14">
        <v>18</v>
      </c>
      <c r="F73" s="26">
        <v>6</v>
      </c>
      <c r="G73" s="27">
        <v>12</v>
      </c>
      <c r="H73" s="28">
        <v>68</v>
      </c>
      <c r="I73" s="26">
        <v>28</v>
      </c>
      <c r="J73" s="29">
        <v>40</v>
      </c>
      <c r="K73" s="30">
        <v>0.33333333333333331</v>
      </c>
      <c r="L73" s="31">
        <v>0.41176470588235292</v>
      </c>
      <c r="M73" s="20">
        <v>35.1</v>
      </c>
      <c r="N73" s="21" t="s">
        <v>47</v>
      </c>
      <c r="O73" s="22">
        <v>6</v>
      </c>
      <c r="P73" s="23" t="s">
        <v>52</v>
      </c>
      <c r="Q73" s="24">
        <v>926</v>
      </c>
    </row>
    <row r="74" spans="1:17">
      <c r="A74" s="11">
        <v>73</v>
      </c>
      <c r="B74" s="12">
        <v>2683</v>
      </c>
      <c r="C74" s="13" t="s">
        <v>503</v>
      </c>
      <c r="D74" s="13" t="s">
        <v>152</v>
      </c>
      <c r="E74" s="14">
        <v>7</v>
      </c>
      <c r="F74" s="26">
        <v>0</v>
      </c>
      <c r="G74" s="27">
        <v>7</v>
      </c>
      <c r="H74" s="28">
        <v>22</v>
      </c>
      <c r="I74" s="26">
        <v>1</v>
      </c>
      <c r="J74" s="29">
        <v>21</v>
      </c>
      <c r="K74" s="30">
        <v>0</v>
      </c>
      <c r="L74" s="31">
        <v>4.5454545454545456E-2</v>
      </c>
      <c r="M74" s="20">
        <v>2.1</v>
      </c>
      <c r="N74" s="21" t="s">
        <v>56</v>
      </c>
      <c r="O74" s="22">
        <v>5</v>
      </c>
      <c r="P74" s="23" t="s">
        <v>52</v>
      </c>
      <c r="Q74" s="24" t="s">
        <v>216</v>
      </c>
    </row>
    <row r="75" spans="1:17">
      <c r="A75" s="11">
        <v>74</v>
      </c>
      <c r="B75" s="12">
        <v>50116</v>
      </c>
      <c r="C75" s="13" t="s">
        <v>504</v>
      </c>
      <c r="D75" s="13" t="s">
        <v>328</v>
      </c>
      <c r="E75" s="14">
        <v>2</v>
      </c>
      <c r="F75" s="26">
        <v>1</v>
      </c>
      <c r="G75" s="27">
        <v>1</v>
      </c>
      <c r="H75" s="28">
        <v>6</v>
      </c>
      <c r="I75" s="26">
        <v>3</v>
      </c>
      <c r="J75" s="29">
        <v>3</v>
      </c>
      <c r="K75" s="30">
        <v>0.5</v>
      </c>
      <c r="L75" s="31">
        <v>0.5</v>
      </c>
      <c r="M75" s="20">
        <v>34.4</v>
      </c>
      <c r="N75" s="21" t="s">
        <v>49</v>
      </c>
      <c r="O75" s="22">
        <v>2</v>
      </c>
      <c r="P75" s="23" t="s">
        <v>52</v>
      </c>
      <c r="Q75" s="24" t="s">
        <v>216</v>
      </c>
    </row>
    <row r="76" spans="1:17">
      <c r="A76" s="11">
        <v>75</v>
      </c>
      <c r="B76" s="12">
        <v>462</v>
      </c>
      <c r="C76" s="13" t="s">
        <v>505</v>
      </c>
      <c r="D76" s="13" t="s">
        <v>152</v>
      </c>
      <c r="E76" s="14">
        <v>19</v>
      </c>
      <c r="F76" s="26">
        <v>13</v>
      </c>
      <c r="G76" s="27">
        <v>6</v>
      </c>
      <c r="H76" s="28">
        <v>71</v>
      </c>
      <c r="I76" s="26">
        <v>47</v>
      </c>
      <c r="J76" s="29">
        <v>24</v>
      </c>
      <c r="K76" s="30">
        <v>0.68421052631578949</v>
      </c>
      <c r="L76" s="31">
        <v>0.6619718309859155</v>
      </c>
      <c r="M76" s="20">
        <v>63.3</v>
      </c>
      <c r="N76" s="21" t="s">
        <v>56</v>
      </c>
      <c r="O76" s="22">
        <v>5</v>
      </c>
      <c r="P76" s="23" t="s">
        <v>52</v>
      </c>
      <c r="Q76" s="24">
        <v>917</v>
      </c>
    </row>
    <row r="77" spans="1:17">
      <c r="A77" s="11">
        <v>76</v>
      </c>
      <c r="B77" s="12">
        <v>2726</v>
      </c>
      <c r="C77" s="13" t="s">
        <v>506</v>
      </c>
      <c r="D77" s="13" t="s">
        <v>368</v>
      </c>
      <c r="E77" s="14">
        <v>14</v>
      </c>
      <c r="F77" s="26">
        <v>11</v>
      </c>
      <c r="G77" s="27">
        <v>3</v>
      </c>
      <c r="H77" s="28">
        <v>54</v>
      </c>
      <c r="I77" s="26">
        <v>36</v>
      </c>
      <c r="J77" s="29">
        <v>18</v>
      </c>
      <c r="K77" s="30">
        <v>0.7857142857142857</v>
      </c>
      <c r="L77" s="31">
        <v>0.66666666666666663</v>
      </c>
      <c r="M77" s="20">
        <v>66.8</v>
      </c>
      <c r="N77" s="21" t="s">
        <v>53</v>
      </c>
      <c r="O77" s="22">
        <v>7</v>
      </c>
      <c r="P77" s="23" t="s">
        <v>52</v>
      </c>
      <c r="Q77" s="24">
        <v>1234</v>
      </c>
    </row>
    <row r="78" spans="1:17">
      <c r="A78" s="11">
        <v>77</v>
      </c>
      <c r="B78" s="12">
        <v>15914</v>
      </c>
      <c r="C78" s="13" t="s">
        <v>507</v>
      </c>
      <c r="D78" s="13" t="s">
        <v>310</v>
      </c>
      <c r="E78" s="14">
        <v>4</v>
      </c>
      <c r="F78" s="26">
        <v>2</v>
      </c>
      <c r="G78" s="27">
        <v>2</v>
      </c>
      <c r="H78" s="28">
        <v>14</v>
      </c>
      <c r="I78" s="26">
        <v>7</v>
      </c>
      <c r="J78" s="29">
        <v>7</v>
      </c>
      <c r="K78" s="30">
        <v>0.5</v>
      </c>
      <c r="L78" s="31">
        <v>0.5</v>
      </c>
      <c r="M78" s="20">
        <v>39.9</v>
      </c>
      <c r="N78" s="21" t="s">
        <v>48</v>
      </c>
      <c r="O78" s="22">
        <v>4</v>
      </c>
      <c r="P78" s="23" t="s">
        <v>52</v>
      </c>
      <c r="Q78" s="24" t="s">
        <v>216</v>
      </c>
    </row>
    <row r="79" spans="1:17">
      <c r="A79" s="11">
        <v>78</v>
      </c>
      <c r="B79" s="12">
        <v>23278</v>
      </c>
      <c r="C79" s="13" t="s">
        <v>508</v>
      </c>
      <c r="D79" s="13" t="s">
        <v>349</v>
      </c>
      <c r="E79" s="14">
        <v>18</v>
      </c>
      <c r="F79" s="26">
        <v>2</v>
      </c>
      <c r="G79" s="27">
        <v>16</v>
      </c>
      <c r="H79" s="28">
        <v>66</v>
      </c>
      <c r="I79" s="26">
        <v>16</v>
      </c>
      <c r="J79" s="29">
        <v>50</v>
      </c>
      <c r="K79" s="30">
        <v>0.1111111111111111</v>
      </c>
      <c r="L79" s="31">
        <v>0.24242424242424243</v>
      </c>
      <c r="M79" s="20">
        <v>16.8</v>
      </c>
      <c r="N79" s="21" t="s">
        <v>58</v>
      </c>
      <c r="O79" s="22">
        <v>3</v>
      </c>
      <c r="P79" s="23" t="s">
        <v>52</v>
      </c>
      <c r="Q79" s="24">
        <v>384</v>
      </c>
    </row>
    <row r="80" spans="1:17">
      <c r="A80" s="11">
        <v>79</v>
      </c>
      <c r="B80" s="12">
        <v>50233</v>
      </c>
      <c r="C80" s="13" t="s">
        <v>509</v>
      </c>
      <c r="D80" s="13" t="s">
        <v>338</v>
      </c>
      <c r="E80" s="14">
        <v>14</v>
      </c>
      <c r="F80" s="26">
        <v>3</v>
      </c>
      <c r="G80" s="27">
        <v>11</v>
      </c>
      <c r="H80" s="28">
        <v>45</v>
      </c>
      <c r="I80" s="26">
        <v>10</v>
      </c>
      <c r="J80" s="29">
        <v>35</v>
      </c>
      <c r="K80" s="30">
        <v>0.21428571428571427</v>
      </c>
      <c r="L80" s="31">
        <v>0.22222222222222221</v>
      </c>
      <c r="M80" s="20">
        <v>20.100000000000001</v>
      </c>
      <c r="N80" s="21" t="s">
        <v>49</v>
      </c>
      <c r="O80" s="22">
        <v>2</v>
      </c>
      <c r="P80" s="23" t="s">
        <v>52</v>
      </c>
      <c r="Q80" s="24">
        <v>251</v>
      </c>
    </row>
    <row r="81" spans="1:17">
      <c r="A81" s="11">
        <v>80</v>
      </c>
      <c r="B81" s="12">
        <v>18409</v>
      </c>
      <c r="C81" s="13" t="s">
        <v>510</v>
      </c>
      <c r="D81" s="13" t="s">
        <v>367</v>
      </c>
      <c r="E81" s="14">
        <v>17</v>
      </c>
      <c r="F81" s="26">
        <v>4</v>
      </c>
      <c r="G81" s="27">
        <v>13</v>
      </c>
      <c r="H81" s="28">
        <v>64</v>
      </c>
      <c r="I81" s="26">
        <v>23</v>
      </c>
      <c r="J81" s="29">
        <v>41</v>
      </c>
      <c r="K81" s="30">
        <v>0.23529411764705882</v>
      </c>
      <c r="L81" s="31">
        <v>0.359375</v>
      </c>
      <c r="M81" s="20">
        <v>28</v>
      </c>
      <c r="N81" s="21" t="s">
        <v>57</v>
      </c>
      <c r="O81" s="22">
        <v>5</v>
      </c>
      <c r="P81" s="23" t="s">
        <v>55</v>
      </c>
      <c r="Q81" s="24">
        <v>740</v>
      </c>
    </row>
    <row r="82" spans="1:17">
      <c r="A82" s="11">
        <v>81</v>
      </c>
      <c r="B82" s="12">
        <v>18409</v>
      </c>
      <c r="C82" s="13" t="s">
        <v>510</v>
      </c>
      <c r="D82" s="13" t="s">
        <v>361</v>
      </c>
      <c r="E82" s="14">
        <v>6</v>
      </c>
      <c r="F82" s="26">
        <v>6</v>
      </c>
      <c r="G82" s="27">
        <v>0</v>
      </c>
      <c r="H82" s="28">
        <v>19</v>
      </c>
      <c r="I82" s="26">
        <v>18</v>
      </c>
      <c r="J82" s="29">
        <v>1</v>
      </c>
      <c r="K82" s="30">
        <v>1</v>
      </c>
      <c r="L82" s="31">
        <v>0.94736842105263153</v>
      </c>
      <c r="M82" s="20">
        <v>82</v>
      </c>
      <c r="N82" s="21" t="s">
        <v>59</v>
      </c>
      <c r="O82" s="22">
        <v>3</v>
      </c>
      <c r="P82" s="23" t="s">
        <v>55</v>
      </c>
      <c r="Q82" s="24" t="s">
        <v>216</v>
      </c>
    </row>
    <row r="83" spans="1:17">
      <c r="A83" s="11">
        <v>82</v>
      </c>
      <c r="B83" s="12">
        <v>22248</v>
      </c>
      <c r="C83" s="13" t="s">
        <v>511</v>
      </c>
      <c r="D83" s="13" t="s">
        <v>370</v>
      </c>
      <c r="E83" s="14">
        <v>3</v>
      </c>
      <c r="F83" s="26">
        <v>3</v>
      </c>
      <c r="G83" s="27">
        <v>0</v>
      </c>
      <c r="H83" s="28">
        <v>10</v>
      </c>
      <c r="I83" s="26">
        <v>9</v>
      </c>
      <c r="J83" s="29">
        <v>1</v>
      </c>
      <c r="K83" s="30">
        <v>1</v>
      </c>
      <c r="L83" s="31">
        <v>0.9</v>
      </c>
      <c r="M83" s="20">
        <v>71.400000000000006</v>
      </c>
      <c r="N83" s="21" t="s">
        <v>54</v>
      </c>
      <c r="O83" s="22">
        <v>7</v>
      </c>
      <c r="P83" s="23" t="s">
        <v>55</v>
      </c>
      <c r="Q83" s="24" t="s">
        <v>216</v>
      </c>
    </row>
    <row r="84" spans="1:17">
      <c r="A84" s="11">
        <v>83</v>
      </c>
      <c r="B84" s="12">
        <v>22400</v>
      </c>
      <c r="C84" s="13" t="s">
        <v>512</v>
      </c>
      <c r="D84" s="13" t="s">
        <v>187</v>
      </c>
      <c r="E84" s="14">
        <v>18</v>
      </c>
      <c r="F84" s="26">
        <v>14</v>
      </c>
      <c r="G84" s="27">
        <v>4</v>
      </c>
      <c r="H84" s="28">
        <v>66</v>
      </c>
      <c r="I84" s="26">
        <v>48</v>
      </c>
      <c r="J84" s="29">
        <v>18</v>
      </c>
      <c r="K84" s="30">
        <v>0.77777777777777779</v>
      </c>
      <c r="L84" s="31">
        <v>0.72727272727272729</v>
      </c>
      <c r="M84" s="20">
        <v>70.5</v>
      </c>
      <c r="N84" s="21" t="s">
        <v>49</v>
      </c>
      <c r="O84" s="22">
        <v>2</v>
      </c>
      <c r="P84" s="23" t="s">
        <v>52</v>
      </c>
      <c r="Q84" s="24">
        <v>503</v>
      </c>
    </row>
    <row r="85" spans="1:17">
      <c r="A85" s="11">
        <v>84</v>
      </c>
      <c r="B85" s="12">
        <v>22400</v>
      </c>
      <c r="C85" s="13" t="s">
        <v>512</v>
      </c>
      <c r="D85" s="13" t="s">
        <v>343</v>
      </c>
      <c r="E85" s="14">
        <v>2</v>
      </c>
      <c r="F85" s="26">
        <v>2</v>
      </c>
      <c r="G85" s="27">
        <v>0</v>
      </c>
      <c r="H85" s="28">
        <v>6</v>
      </c>
      <c r="I85" s="26">
        <v>6</v>
      </c>
      <c r="J85" s="29">
        <v>0</v>
      </c>
      <c r="K85" s="30">
        <v>1</v>
      </c>
      <c r="L85" s="31">
        <v>1</v>
      </c>
      <c r="M85" s="20">
        <v>68.900000000000006</v>
      </c>
      <c r="N85" s="21" t="s">
        <v>58</v>
      </c>
      <c r="O85" s="22">
        <v>3</v>
      </c>
      <c r="P85" s="23" t="s">
        <v>52</v>
      </c>
      <c r="Q85" s="24" t="s">
        <v>216</v>
      </c>
    </row>
    <row r="86" spans="1:17">
      <c r="A86" s="11">
        <v>85</v>
      </c>
      <c r="B86" s="12">
        <v>18048</v>
      </c>
      <c r="C86" s="13" t="s">
        <v>513</v>
      </c>
      <c r="D86" s="13" t="s">
        <v>151</v>
      </c>
      <c r="E86" s="14">
        <v>10</v>
      </c>
      <c r="F86" s="26">
        <v>2</v>
      </c>
      <c r="G86" s="27">
        <v>8</v>
      </c>
      <c r="H86" s="28">
        <v>40</v>
      </c>
      <c r="I86" s="26">
        <v>13</v>
      </c>
      <c r="J86" s="29">
        <v>27</v>
      </c>
      <c r="K86" s="30">
        <v>0.2</v>
      </c>
      <c r="L86" s="31">
        <v>0.32500000000000001</v>
      </c>
      <c r="M86" s="20">
        <v>24</v>
      </c>
      <c r="N86" s="21" t="s">
        <v>56</v>
      </c>
      <c r="O86" s="22">
        <v>5</v>
      </c>
      <c r="P86" s="23" t="s">
        <v>52</v>
      </c>
      <c r="Q86" s="24">
        <v>720</v>
      </c>
    </row>
    <row r="87" spans="1:17">
      <c r="A87" s="11">
        <v>86</v>
      </c>
      <c r="B87" s="12">
        <v>17347</v>
      </c>
      <c r="C87" s="13" t="s">
        <v>514</v>
      </c>
      <c r="D87" s="13" t="s">
        <v>311</v>
      </c>
      <c r="E87" s="14">
        <v>12</v>
      </c>
      <c r="F87" s="26">
        <v>6</v>
      </c>
      <c r="G87" s="27">
        <v>6</v>
      </c>
      <c r="H87" s="28">
        <v>39</v>
      </c>
      <c r="I87" s="26">
        <v>19</v>
      </c>
      <c r="J87" s="29">
        <v>20</v>
      </c>
      <c r="K87" s="30">
        <v>0.5</v>
      </c>
      <c r="L87" s="31">
        <v>0.48717948717948717</v>
      </c>
      <c r="M87" s="20">
        <v>44.9</v>
      </c>
      <c r="N87" s="21" t="s">
        <v>48</v>
      </c>
      <c r="O87" s="22">
        <v>4</v>
      </c>
      <c r="P87" s="23" t="s">
        <v>52</v>
      </c>
      <c r="Q87" s="24">
        <v>675</v>
      </c>
    </row>
    <row r="88" spans="1:17">
      <c r="A88" s="11">
        <v>87</v>
      </c>
      <c r="B88" s="12">
        <v>18446</v>
      </c>
      <c r="C88" s="13" t="s">
        <v>515</v>
      </c>
      <c r="D88" s="13" t="s">
        <v>332</v>
      </c>
      <c r="E88" s="14">
        <v>12</v>
      </c>
      <c r="F88" s="26">
        <v>6</v>
      </c>
      <c r="G88" s="27">
        <v>6</v>
      </c>
      <c r="H88" s="28">
        <v>45</v>
      </c>
      <c r="I88" s="26">
        <v>22</v>
      </c>
      <c r="J88" s="29">
        <v>23</v>
      </c>
      <c r="K88" s="30">
        <v>0.5</v>
      </c>
      <c r="L88" s="31">
        <v>0.48888888888888887</v>
      </c>
      <c r="M88" s="20">
        <v>45.1</v>
      </c>
      <c r="N88" s="21" t="s">
        <v>49</v>
      </c>
      <c r="O88" s="22">
        <v>2</v>
      </c>
      <c r="P88" s="23" t="s">
        <v>52</v>
      </c>
      <c r="Q88" s="24">
        <v>376</v>
      </c>
    </row>
    <row r="89" spans="1:17">
      <c r="A89" s="11">
        <v>88</v>
      </c>
      <c r="B89" s="12">
        <v>19728</v>
      </c>
      <c r="C89" s="13" t="s">
        <v>516</v>
      </c>
      <c r="D89" s="13" t="s">
        <v>339</v>
      </c>
      <c r="E89" s="14">
        <v>10</v>
      </c>
      <c r="F89" s="26">
        <v>8</v>
      </c>
      <c r="G89" s="27">
        <v>2</v>
      </c>
      <c r="H89" s="28">
        <v>37</v>
      </c>
      <c r="I89" s="26">
        <v>24</v>
      </c>
      <c r="J89" s="29">
        <v>13</v>
      </c>
      <c r="K89" s="30">
        <v>0.8</v>
      </c>
      <c r="L89" s="31">
        <v>0.64864864864864868</v>
      </c>
      <c r="M89" s="20">
        <v>64.7</v>
      </c>
      <c r="N89" s="21" t="s">
        <v>58</v>
      </c>
      <c r="O89" s="22">
        <v>3</v>
      </c>
      <c r="P89" s="23" t="s">
        <v>52</v>
      </c>
      <c r="Q89" s="24">
        <v>624</v>
      </c>
    </row>
    <row r="90" spans="1:17">
      <c r="A90" s="11">
        <v>89</v>
      </c>
      <c r="B90" s="12">
        <v>19728</v>
      </c>
      <c r="C90" s="13" t="s">
        <v>516</v>
      </c>
      <c r="D90" s="13" t="s">
        <v>164</v>
      </c>
      <c r="E90" s="14">
        <v>2</v>
      </c>
      <c r="F90" s="26">
        <v>2</v>
      </c>
      <c r="G90" s="27">
        <v>0</v>
      </c>
      <c r="H90" s="28">
        <v>9</v>
      </c>
      <c r="I90" s="26">
        <v>6</v>
      </c>
      <c r="J90" s="29">
        <v>3</v>
      </c>
      <c r="K90" s="30">
        <v>1</v>
      </c>
      <c r="L90" s="31">
        <v>0.66666666666666663</v>
      </c>
      <c r="M90" s="20">
        <v>57.8</v>
      </c>
      <c r="N90" s="21" t="s">
        <v>48</v>
      </c>
      <c r="O90" s="22">
        <v>4</v>
      </c>
      <c r="P90" s="23" t="s">
        <v>52</v>
      </c>
      <c r="Q90" s="24" t="s">
        <v>216</v>
      </c>
    </row>
    <row r="91" spans="1:17">
      <c r="A91" s="11">
        <v>90</v>
      </c>
      <c r="B91" s="12">
        <v>19728</v>
      </c>
      <c r="C91" s="13" t="s">
        <v>516</v>
      </c>
      <c r="D91" s="13" t="s">
        <v>371</v>
      </c>
      <c r="E91" s="14">
        <v>1</v>
      </c>
      <c r="F91" s="26">
        <v>0</v>
      </c>
      <c r="G91" s="27">
        <v>1</v>
      </c>
      <c r="H91" s="28">
        <v>3</v>
      </c>
      <c r="I91" s="26">
        <v>0</v>
      </c>
      <c r="J91" s="29">
        <v>3</v>
      </c>
      <c r="K91" s="30">
        <v>0</v>
      </c>
      <c r="L91" s="31">
        <v>0</v>
      </c>
      <c r="M91" s="20">
        <v>0</v>
      </c>
      <c r="N91" s="21" t="s">
        <v>46</v>
      </c>
      <c r="O91" s="22">
        <v>8</v>
      </c>
      <c r="P91" s="23" t="s">
        <v>52</v>
      </c>
      <c r="Q91" s="24" t="s">
        <v>216</v>
      </c>
    </row>
    <row r="92" spans="1:17">
      <c r="A92" s="11">
        <v>91</v>
      </c>
      <c r="B92" s="12">
        <v>19717</v>
      </c>
      <c r="C92" s="13" t="s">
        <v>517</v>
      </c>
      <c r="D92" s="13" t="s">
        <v>164</v>
      </c>
      <c r="E92" s="14">
        <v>10</v>
      </c>
      <c r="F92" s="26">
        <v>7</v>
      </c>
      <c r="G92" s="27">
        <v>3</v>
      </c>
      <c r="H92" s="28">
        <v>42</v>
      </c>
      <c r="I92" s="26">
        <v>23</v>
      </c>
      <c r="J92" s="29">
        <v>19</v>
      </c>
      <c r="K92" s="30">
        <v>0.7</v>
      </c>
      <c r="L92" s="31">
        <v>0.54761904761904767</v>
      </c>
      <c r="M92" s="20">
        <v>55.8</v>
      </c>
      <c r="N92" s="21" t="s">
        <v>48</v>
      </c>
      <c r="O92" s="22">
        <v>4</v>
      </c>
      <c r="P92" s="23" t="s">
        <v>52</v>
      </c>
      <c r="Q92" s="24">
        <v>729</v>
      </c>
    </row>
    <row r="93" spans="1:17">
      <c r="A93" s="11">
        <v>92</v>
      </c>
      <c r="B93" s="12">
        <v>19717</v>
      </c>
      <c r="C93" s="13" t="s">
        <v>517</v>
      </c>
      <c r="D93" s="13" t="s">
        <v>351</v>
      </c>
      <c r="E93" s="14">
        <v>4</v>
      </c>
      <c r="F93" s="26">
        <v>0</v>
      </c>
      <c r="G93" s="27">
        <v>4</v>
      </c>
      <c r="H93" s="28">
        <v>13</v>
      </c>
      <c r="I93" s="26">
        <v>1</v>
      </c>
      <c r="J93" s="29">
        <v>12</v>
      </c>
      <c r="K93" s="30">
        <v>0</v>
      </c>
      <c r="L93" s="31">
        <v>7.6923076923076927E-2</v>
      </c>
      <c r="M93" s="20">
        <v>3.4</v>
      </c>
      <c r="N93" s="21" t="s">
        <v>56</v>
      </c>
      <c r="O93" s="22">
        <v>5</v>
      </c>
      <c r="P93" s="23" t="s">
        <v>52</v>
      </c>
      <c r="Q93" s="24" t="s">
        <v>216</v>
      </c>
    </row>
    <row r="94" spans="1:17">
      <c r="A94" s="11">
        <v>93</v>
      </c>
      <c r="B94" s="12">
        <v>5675</v>
      </c>
      <c r="C94" s="13" t="s">
        <v>518</v>
      </c>
      <c r="D94" s="13" t="s">
        <v>202</v>
      </c>
      <c r="E94" s="14">
        <v>13</v>
      </c>
      <c r="F94" s="26">
        <v>6</v>
      </c>
      <c r="G94" s="27">
        <v>7</v>
      </c>
      <c r="H94" s="28">
        <v>53</v>
      </c>
      <c r="I94" s="26">
        <v>24</v>
      </c>
      <c r="J94" s="29">
        <v>29</v>
      </c>
      <c r="K94" s="30">
        <v>0.46153846153846156</v>
      </c>
      <c r="L94" s="31">
        <v>0.45283018867924529</v>
      </c>
      <c r="M94" s="20">
        <v>42</v>
      </c>
      <c r="N94" s="21" t="s">
        <v>59</v>
      </c>
      <c r="O94" s="22">
        <v>3</v>
      </c>
      <c r="P94" s="23" t="s">
        <v>55</v>
      </c>
      <c r="Q94" s="24">
        <v>510</v>
      </c>
    </row>
    <row r="95" spans="1:17">
      <c r="A95" s="11">
        <v>94</v>
      </c>
      <c r="B95" s="12">
        <v>5675</v>
      </c>
      <c r="C95" s="13" t="s">
        <v>518</v>
      </c>
      <c r="D95" s="13" t="s">
        <v>344</v>
      </c>
      <c r="E95" s="14">
        <v>9</v>
      </c>
      <c r="F95" s="26">
        <v>3</v>
      </c>
      <c r="G95" s="27">
        <v>6</v>
      </c>
      <c r="H95" s="28">
        <v>32</v>
      </c>
      <c r="I95" s="26">
        <v>11</v>
      </c>
      <c r="J95" s="29">
        <v>21</v>
      </c>
      <c r="K95" s="30">
        <v>0.33333333333333331</v>
      </c>
      <c r="L95" s="31">
        <v>0.34375</v>
      </c>
      <c r="M95" s="20">
        <v>30.1</v>
      </c>
      <c r="N95" s="21" t="s">
        <v>58</v>
      </c>
      <c r="O95" s="22">
        <v>3</v>
      </c>
      <c r="P95" s="23" t="s">
        <v>52</v>
      </c>
      <c r="Q95" s="24" t="s">
        <v>216</v>
      </c>
    </row>
    <row r="96" spans="1:17">
      <c r="A96" s="11">
        <v>95</v>
      </c>
      <c r="B96" s="12">
        <v>3905</v>
      </c>
      <c r="C96" s="13" t="s">
        <v>519</v>
      </c>
      <c r="D96" s="13" t="s">
        <v>99</v>
      </c>
      <c r="E96" s="14">
        <v>16</v>
      </c>
      <c r="F96" s="26">
        <v>7</v>
      </c>
      <c r="G96" s="27">
        <v>9</v>
      </c>
      <c r="H96" s="28">
        <v>56</v>
      </c>
      <c r="I96" s="26">
        <v>24</v>
      </c>
      <c r="J96" s="29">
        <v>32</v>
      </c>
      <c r="K96" s="30">
        <v>0.4375</v>
      </c>
      <c r="L96" s="31">
        <v>0.42857142857142855</v>
      </c>
      <c r="M96" s="20">
        <v>40.299999999999997</v>
      </c>
      <c r="N96" s="21" t="s">
        <v>54</v>
      </c>
      <c r="O96" s="22">
        <v>7</v>
      </c>
      <c r="P96" s="23" t="s">
        <v>55</v>
      </c>
      <c r="Q96" s="24">
        <v>1102</v>
      </c>
    </row>
    <row r="97" spans="1:17">
      <c r="A97" s="11">
        <v>96</v>
      </c>
      <c r="B97" s="12">
        <v>23232</v>
      </c>
      <c r="C97" s="13" t="s">
        <v>520</v>
      </c>
      <c r="D97" s="13" t="s">
        <v>342</v>
      </c>
      <c r="E97" s="14">
        <v>13</v>
      </c>
      <c r="F97" s="26">
        <v>3</v>
      </c>
      <c r="G97" s="27">
        <v>10</v>
      </c>
      <c r="H97" s="28">
        <v>42</v>
      </c>
      <c r="I97" s="26">
        <v>11</v>
      </c>
      <c r="J97" s="29">
        <v>31</v>
      </c>
      <c r="K97" s="30">
        <v>0.23076923076923078</v>
      </c>
      <c r="L97" s="31">
        <v>0.26190476190476192</v>
      </c>
      <c r="M97" s="20">
        <v>22.6</v>
      </c>
      <c r="N97" s="21" t="s">
        <v>58</v>
      </c>
      <c r="O97" s="22">
        <v>3</v>
      </c>
      <c r="P97" s="23" t="s">
        <v>52</v>
      </c>
      <c r="Q97" s="24">
        <v>413</v>
      </c>
    </row>
    <row r="98" spans="1:17">
      <c r="A98" s="11">
        <v>97</v>
      </c>
      <c r="B98" s="12">
        <v>9968</v>
      </c>
      <c r="C98" s="13" t="s">
        <v>521</v>
      </c>
      <c r="D98" s="13" t="s">
        <v>335</v>
      </c>
      <c r="E98" s="14">
        <v>10</v>
      </c>
      <c r="F98" s="26">
        <v>8</v>
      </c>
      <c r="G98" s="27">
        <v>2</v>
      </c>
      <c r="H98" s="28">
        <v>34</v>
      </c>
      <c r="I98" s="26">
        <v>26</v>
      </c>
      <c r="J98" s="29">
        <v>8</v>
      </c>
      <c r="K98" s="30">
        <v>0.8</v>
      </c>
      <c r="L98" s="31">
        <v>0.76470588235294112</v>
      </c>
      <c r="M98" s="20">
        <v>70</v>
      </c>
      <c r="N98" s="21" t="s">
        <v>49</v>
      </c>
      <c r="O98" s="22">
        <v>2</v>
      </c>
      <c r="P98" s="23" t="s">
        <v>52</v>
      </c>
      <c r="Q98" s="24">
        <v>500</v>
      </c>
    </row>
    <row r="99" spans="1:17">
      <c r="A99" s="11">
        <v>98</v>
      </c>
      <c r="B99" s="12">
        <v>22015</v>
      </c>
      <c r="C99" s="13" t="s">
        <v>522</v>
      </c>
      <c r="D99" s="13" t="s">
        <v>114</v>
      </c>
      <c r="E99" s="14">
        <v>12</v>
      </c>
      <c r="F99" s="26">
        <v>3</v>
      </c>
      <c r="G99" s="27">
        <v>9</v>
      </c>
      <c r="H99" s="28">
        <v>45</v>
      </c>
      <c r="I99" s="26">
        <v>15</v>
      </c>
      <c r="J99" s="29">
        <v>30</v>
      </c>
      <c r="K99" s="30">
        <v>0.25</v>
      </c>
      <c r="L99" s="31">
        <v>0.33333333333333331</v>
      </c>
      <c r="M99" s="20">
        <v>26.8</v>
      </c>
      <c r="N99" s="21" t="s">
        <v>58</v>
      </c>
      <c r="O99" s="22">
        <v>3</v>
      </c>
      <c r="P99" s="23" t="s">
        <v>52</v>
      </c>
      <c r="Q99" s="24">
        <v>434</v>
      </c>
    </row>
    <row r="100" spans="1:17">
      <c r="A100" s="11">
        <v>99</v>
      </c>
      <c r="B100" s="12">
        <v>27402</v>
      </c>
      <c r="C100" s="13" t="s">
        <v>523</v>
      </c>
      <c r="D100" s="13" t="s">
        <v>325</v>
      </c>
      <c r="E100" s="14">
        <v>4</v>
      </c>
      <c r="F100" s="26">
        <v>3</v>
      </c>
      <c r="G100" s="27">
        <v>1</v>
      </c>
      <c r="H100" s="28">
        <v>16</v>
      </c>
      <c r="I100" s="26">
        <v>9</v>
      </c>
      <c r="J100" s="29">
        <v>7</v>
      </c>
      <c r="K100" s="30">
        <v>0.75</v>
      </c>
      <c r="L100" s="31">
        <v>0.5625</v>
      </c>
      <c r="M100" s="20">
        <v>52</v>
      </c>
      <c r="N100" s="21" t="s">
        <v>49</v>
      </c>
      <c r="O100" s="22">
        <v>2</v>
      </c>
      <c r="P100" s="23" t="s">
        <v>52</v>
      </c>
      <c r="Q100" s="24" t="s">
        <v>216</v>
      </c>
    </row>
    <row r="101" spans="1:17">
      <c r="A101" s="11">
        <v>100</v>
      </c>
      <c r="B101" s="12">
        <v>7792</v>
      </c>
      <c r="C101" s="13" t="s">
        <v>524</v>
      </c>
      <c r="D101" s="13" t="s">
        <v>305</v>
      </c>
      <c r="E101" s="14">
        <v>14</v>
      </c>
      <c r="F101" s="26">
        <v>5</v>
      </c>
      <c r="G101" s="27">
        <v>9</v>
      </c>
      <c r="H101" s="28">
        <v>50</v>
      </c>
      <c r="I101" s="26">
        <v>19</v>
      </c>
      <c r="J101" s="29">
        <v>31</v>
      </c>
      <c r="K101" s="30">
        <v>0.35714285714285715</v>
      </c>
      <c r="L101" s="31">
        <v>0.38</v>
      </c>
      <c r="M101" s="20">
        <v>34</v>
      </c>
      <c r="N101" s="21" t="s">
        <v>48</v>
      </c>
      <c r="O101" s="22">
        <v>4</v>
      </c>
      <c r="P101" s="23" t="s">
        <v>52</v>
      </c>
      <c r="Q101" s="24">
        <v>620</v>
      </c>
    </row>
    <row r="102" spans="1:17">
      <c r="A102" s="11">
        <v>101</v>
      </c>
      <c r="B102" s="12">
        <v>3909</v>
      </c>
      <c r="C102" s="13" t="s">
        <v>525</v>
      </c>
      <c r="D102" s="13" t="s">
        <v>370</v>
      </c>
      <c r="E102" s="14">
        <v>10</v>
      </c>
      <c r="F102" s="26">
        <v>5</v>
      </c>
      <c r="G102" s="27">
        <v>5</v>
      </c>
      <c r="H102" s="28">
        <v>36</v>
      </c>
      <c r="I102" s="26">
        <v>20</v>
      </c>
      <c r="J102" s="29">
        <v>16</v>
      </c>
      <c r="K102" s="30">
        <v>0.5</v>
      </c>
      <c r="L102" s="31">
        <v>0.55555555555555558</v>
      </c>
      <c r="M102" s="20">
        <v>47.5</v>
      </c>
      <c r="N102" s="21" t="s">
        <v>54</v>
      </c>
      <c r="O102" s="22">
        <v>7</v>
      </c>
      <c r="P102" s="23" t="s">
        <v>55</v>
      </c>
      <c r="Q102" s="24">
        <v>1138</v>
      </c>
    </row>
    <row r="103" spans="1:17">
      <c r="A103" s="11">
        <v>102</v>
      </c>
      <c r="B103" s="12">
        <v>23022</v>
      </c>
      <c r="C103" s="13" t="s">
        <v>526</v>
      </c>
      <c r="D103" s="13" t="s">
        <v>127</v>
      </c>
      <c r="E103" s="14">
        <v>4</v>
      </c>
      <c r="F103" s="26">
        <v>4</v>
      </c>
      <c r="G103" s="27">
        <v>0</v>
      </c>
      <c r="H103" s="28">
        <v>13</v>
      </c>
      <c r="I103" s="26">
        <v>12</v>
      </c>
      <c r="J103" s="29">
        <v>1</v>
      </c>
      <c r="K103" s="30">
        <v>1</v>
      </c>
      <c r="L103" s="31">
        <v>0.92307692307692313</v>
      </c>
      <c r="M103" s="20">
        <v>76.099999999999994</v>
      </c>
      <c r="N103" s="21" t="s">
        <v>49</v>
      </c>
      <c r="O103" s="22">
        <v>2</v>
      </c>
      <c r="P103" s="23" t="s">
        <v>52</v>
      </c>
      <c r="Q103" s="24" t="s">
        <v>216</v>
      </c>
    </row>
    <row r="104" spans="1:17">
      <c r="A104" s="11">
        <v>103</v>
      </c>
      <c r="B104" s="12">
        <v>50013</v>
      </c>
      <c r="C104" s="13" t="s">
        <v>527</v>
      </c>
      <c r="D104" s="13" t="s">
        <v>183</v>
      </c>
      <c r="E104" s="14">
        <v>11</v>
      </c>
      <c r="F104" s="26">
        <v>8</v>
      </c>
      <c r="G104" s="27">
        <v>3</v>
      </c>
      <c r="H104" s="28">
        <v>40</v>
      </c>
      <c r="I104" s="26">
        <v>25</v>
      </c>
      <c r="J104" s="29">
        <v>15</v>
      </c>
      <c r="K104" s="30">
        <v>0.72727272727272729</v>
      </c>
      <c r="L104" s="31">
        <v>0.625</v>
      </c>
      <c r="M104" s="20">
        <v>61</v>
      </c>
      <c r="N104" s="21" t="s">
        <v>58</v>
      </c>
      <c r="O104" s="22">
        <v>3</v>
      </c>
      <c r="P104" s="23" t="s">
        <v>52</v>
      </c>
      <c r="Q104" s="24">
        <v>605</v>
      </c>
    </row>
    <row r="105" spans="1:17">
      <c r="A105" s="11">
        <v>104</v>
      </c>
      <c r="B105" s="12">
        <v>3414</v>
      </c>
      <c r="C105" s="13" t="s">
        <v>528</v>
      </c>
      <c r="D105" s="13" t="s">
        <v>367</v>
      </c>
      <c r="E105" s="14">
        <v>14</v>
      </c>
      <c r="F105" s="26">
        <v>6</v>
      </c>
      <c r="G105" s="27">
        <v>8</v>
      </c>
      <c r="H105" s="28">
        <v>50</v>
      </c>
      <c r="I105" s="26">
        <v>23</v>
      </c>
      <c r="J105" s="29">
        <v>27</v>
      </c>
      <c r="K105" s="30">
        <v>0.42857142857142855</v>
      </c>
      <c r="L105" s="31">
        <v>0.46</v>
      </c>
      <c r="M105" s="20">
        <v>41</v>
      </c>
      <c r="N105" s="21" t="s">
        <v>57</v>
      </c>
      <c r="O105" s="22">
        <v>5</v>
      </c>
      <c r="P105" s="23" t="s">
        <v>55</v>
      </c>
      <c r="Q105" s="24">
        <v>805</v>
      </c>
    </row>
    <row r="106" spans="1:17">
      <c r="A106" s="11">
        <v>105</v>
      </c>
      <c r="B106" s="12">
        <v>3414</v>
      </c>
      <c r="C106" s="13" t="s">
        <v>528</v>
      </c>
      <c r="D106" s="13" t="s">
        <v>186</v>
      </c>
      <c r="E106" s="14">
        <v>2</v>
      </c>
      <c r="F106" s="26">
        <v>2</v>
      </c>
      <c r="G106" s="27">
        <v>0</v>
      </c>
      <c r="H106" s="28">
        <v>7</v>
      </c>
      <c r="I106" s="26">
        <v>6</v>
      </c>
      <c r="J106" s="29">
        <v>1</v>
      </c>
      <c r="K106" s="30">
        <v>1</v>
      </c>
      <c r="L106" s="31">
        <v>0.8571428571428571</v>
      </c>
      <c r="M106" s="20">
        <v>64.3</v>
      </c>
      <c r="N106" s="21" t="s">
        <v>58</v>
      </c>
      <c r="O106" s="22">
        <v>3</v>
      </c>
      <c r="P106" s="23" t="s">
        <v>52</v>
      </c>
      <c r="Q106" s="24" t="s">
        <v>216</v>
      </c>
    </row>
    <row r="107" spans="1:17">
      <c r="A107" s="11">
        <v>106</v>
      </c>
      <c r="B107" s="12">
        <v>50080</v>
      </c>
      <c r="C107" s="13" t="s">
        <v>529</v>
      </c>
      <c r="D107" s="13" t="s">
        <v>75</v>
      </c>
      <c r="E107" s="14">
        <v>4</v>
      </c>
      <c r="F107" s="26">
        <v>0</v>
      </c>
      <c r="G107" s="27">
        <v>4</v>
      </c>
      <c r="H107" s="28">
        <v>13</v>
      </c>
      <c r="I107" s="26">
        <v>1</v>
      </c>
      <c r="J107" s="29">
        <v>12</v>
      </c>
      <c r="K107" s="30">
        <v>0</v>
      </c>
      <c r="L107" s="31">
        <v>7.6923076923076927E-2</v>
      </c>
      <c r="M107" s="20">
        <v>3.4</v>
      </c>
      <c r="N107" s="21" t="s">
        <v>58</v>
      </c>
      <c r="O107" s="22">
        <v>3</v>
      </c>
      <c r="P107" s="23" t="s">
        <v>52</v>
      </c>
      <c r="Q107" s="24" t="s">
        <v>216</v>
      </c>
    </row>
    <row r="108" spans="1:17">
      <c r="A108" s="11">
        <v>107</v>
      </c>
      <c r="B108" s="12">
        <v>18635</v>
      </c>
      <c r="C108" s="13" t="s">
        <v>530</v>
      </c>
      <c r="D108" s="13" t="s">
        <v>96</v>
      </c>
      <c r="E108" s="14">
        <v>10</v>
      </c>
      <c r="F108" s="26">
        <v>6</v>
      </c>
      <c r="G108" s="27">
        <v>4</v>
      </c>
      <c r="H108" s="28">
        <v>38</v>
      </c>
      <c r="I108" s="26">
        <v>22</v>
      </c>
      <c r="J108" s="29">
        <v>16</v>
      </c>
      <c r="K108" s="30">
        <v>0.6</v>
      </c>
      <c r="L108" s="31">
        <v>0.57894736842105265</v>
      </c>
      <c r="M108" s="20">
        <v>52.9</v>
      </c>
      <c r="N108" s="21" t="s">
        <v>58</v>
      </c>
      <c r="O108" s="22">
        <v>3</v>
      </c>
      <c r="P108" s="23" t="s">
        <v>52</v>
      </c>
      <c r="Q108" s="24">
        <v>565</v>
      </c>
    </row>
    <row r="109" spans="1:17">
      <c r="A109" s="11">
        <v>108</v>
      </c>
      <c r="B109" s="12">
        <v>27654</v>
      </c>
      <c r="C109" s="13" t="s">
        <v>531</v>
      </c>
      <c r="D109" s="13" t="s">
        <v>144</v>
      </c>
      <c r="E109" s="14">
        <v>2</v>
      </c>
      <c r="F109" s="26">
        <v>0</v>
      </c>
      <c r="G109" s="27">
        <v>2</v>
      </c>
      <c r="H109" s="28">
        <v>6</v>
      </c>
      <c r="I109" s="26">
        <v>0</v>
      </c>
      <c r="J109" s="29">
        <v>6</v>
      </c>
      <c r="K109" s="30">
        <v>0</v>
      </c>
      <c r="L109" s="31">
        <v>0</v>
      </c>
      <c r="M109" s="20">
        <v>0</v>
      </c>
      <c r="N109" s="21" t="s">
        <v>57</v>
      </c>
      <c r="O109" s="22">
        <v>5</v>
      </c>
      <c r="P109" s="23" t="s">
        <v>55</v>
      </c>
      <c r="Q109" s="24" t="s">
        <v>216</v>
      </c>
    </row>
    <row r="110" spans="1:17">
      <c r="A110" s="11">
        <v>109</v>
      </c>
      <c r="B110" s="12">
        <v>9954</v>
      </c>
      <c r="C110" s="13" t="s">
        <v>532</v>
      </c>
      <c r="D110" s="13" t="s">
        <v>76</v>
      </c>
      <c r="E110" s="14">
        <v>12</v>
      </c>
      <c r="F110" s="26">
        <v>11</v>
      </c>
      <c r="G110" s="27">
        <v>1</v>
      </c>
      <c r="H110" s="28">
        <v>48</v>
      </c>
      <c r="I110" s="26">
        <v>35</v>
      </c>
      <c r="J110" s="29">
        <v>13</v>
      </c>
      <c r="K110" s="30">
        <v>0.91666666666666663</v>
      </c>
      <c r="L110" s="31">
        <v>0.72916666666666663</v>
      </c>
      <c r="M110" s="20">
        <v>74.8</v>
      </c>
      <c r="N110" s="21" t="s">
        <v>57</v>
      </c>
      <c r="O110" s="22">
        <v>5</v>
      </c>
      <c r="P110" s="23" t="s">
        <v>55</v>
      </c>
      <c r="Q110" s="24">
        <v>974</v>
      </c>
    </row>
    <row r="111" spans="1:17">
      <c r="A111" s="11">
        <v>110</v>
      </c>
      <c r="B111" s="12">
        <v>4404</v>
      </c>
      <c r="C111" s="13" t="s">
        <v>533</v>
      </c>
      <c r="D111" s="13" t="s">
        <v>362</v>
      </c>
      <c r="E111" s="14">
        <v>8</v>
      </c>
      <c r="F111" s="26">
        <v>3</v>
      </c>
      <c r="G111" s="27">
        <v>5</v>
      </c>
      <c r="H111" s="28">
        <v>30</v>
      </c>
      <c r="I111" s="26">
        <v>12</v>
      </c>
      <c r="J111" s="29">
        <v>18</v>
      </c>
      <c r="K111" s="30">
        <v>0.375</v>
      </c>
      <c r="L111" s="31">
        <v>0.4</v>
      </c>
      <c r="M111" s="20">
        <v>34.1</v>
      </c>
      <c r="N111" s="21" t="s">
        <v>59</v>
      </c>
      <c r="O111" s="22">
        <v>3</v>
      </c>
      <c r="P111" s="23" t="s">
        <v>55</v>
      </c>
      <c r="Q111" s="24" t="s">
        <v>216</v>
      </c>
    </row>
    <row r="112" spans="1:17">
      <c r="A112" s="11">
        <v>111</v>
      </c>
      <c r="B112" s="12">
        <v>4404</v>
      </c>
      <c r="C112" s="13" t="s">
        <v>533</v>
      </c>
      <c r="D112" s="13" t="s">
        <v>310</v>
      </c>
      <c r="E112" s="14">
        <v>2</v>
      </c>
      <c r="F112" s="26">
        <v>0</v>
      </c>
      <c r="G112" s="27">
        <v>2</v>
      </c>
      <c r="H112" s="28">
        <v>7</v>
      </c>
      <c r="I112" s="26">
        <v>1</v>
      </c>
      <c r="J112" s="29">
        <v>6</v>
      </c>
      <c r="K112" s="30">
        <v>0</v>
      </c>
      <c r="L112" s="31">
        <v>0.14285714285714285</v>
      </c>
      <c r="M112" s="20">
        <v>5.7</v>
      </c>
      <c r="N112" s="21" t="s">
        <v>48</v>
      </c>
      <c r="O112" s="22">
        <v>4</v>
      </c>
      <c r="P112" s="23" t="s">
        <v>52</v>
      </c>
      <c r="Q112" s="24" t="s">
        <v>216</v>
      </c>
    </row>
    <row r="113" spans="1:17">
      <c r="A113" s="11">
        <v>112</v>
      </c>
      <c r="B113" s="12">
        <v>50601</v>
      </c>
      <c r="C113" s="13" t="s">
        <v>534</v>
      </c>
      <c r="D113" s="13" t="s">
        <v>338</v>
      </c>
      <c r="E113" s="14">
        <v>5</v>
      </c>
      <c r="F113" s="26">
        <v>0</v>
      </c>
      <c r="G113" s="27">
        <v>5</v>
      </c>
      <c r="H113" s="28">
        <v>15</v>
      </c>
      <c r="I113" s="26">
        <v>0</v>
      </c>
      <c r="J113" s="29">
        <v>15</v>
      </c>
      <c r="K113" s="30">
        <v>0</v>
      </c>
      <c r="L113" s="31">
        <v>0</v>
      </c>
      <c r="M113" s="20">
        <v>0</v>
      </c>
      <c r="N113" s="21" t="s">
        <v>49</v>
      </c>
      <c r="O113" s="22">
        <v>2</v>
      </c>
      <c r="P113" s="23" t="s">
        <v>52</v>
      </c>
      <c r="Q113" s="24" t="s">
        <v>216</v>
      </c>
    </row>
    <row r="114" spans="1:17">
      <c r="A114" s="11">
        <v>113</v>
      </c>
      <c r="B114" s="12">
        <v>1398</v>
      </c>
      <c r="C114" s="13" t="s">
        <v>535</v>
      </c>
      <c r="D114" s="13" t="s">
        <v>124</v>
      </c>
      <c r="E114" s="14">
        <v>2</v>
      </c>
      <c r="F114" s="26">
        <v>0</v>
      </c>
      <c r="G114" s="27">
        <v>2</v>
      </c>
      <c r="H114" s="28">
        <v>6</v>
      </c>
      <c r="I114" s="26">
        <v>0</v>
      </c>
      <c r="J114" s="29">
        <v>6</v>
      </c>
      <c r="K114" s="30">
        <v>0</v>
      </c>
      <c r="L114" s="31">
        <v>0</v>
      </c>
      <c r="M114" s="20">
        <v>0</v>
      </c>
      <c r="N114" s="21" t="s">
        <v>48</v>
      </c>
      <c r="O114" s="22">
        <v>4</v>
      </c>
      <c r="P114" s="23" t="s">
        <v>52</v>
      </c>
      <c r="Q114" s="24" t="s">
        <v>216</v>
      </c>
    </row>
    <row r="115" spans="1:17">
      <c r="A115" s="11">
        <v>114</v>
      </c>
      <c r="B115" s="12">
        <v>15618</v>
      </c>
      <c r="C115" s="13" t="s">
        <v>536</v>
      </c>
      <c r="D115" s="13" t="s">
        <v>159</v>
      </c>
      <c r="E115" s="14">
        <v>12</v>
      </c>
      <c r="F115" s="26">
        <v>2</v>
      </c>
      <c r="G115" s="27">
        <v>10</v>
      </c>
      <c r="H115" s="28">
        <v>48</v>
      </c>
      <c r="I115" s="26">
        <v>14</v>
      </c>
      <c r="J115" s="29">
        <v>34</v>
      </c>
      <c r="K115" s="30">
        <v>0.16666666666666666</v>
      </c>
      <c r="L115" s="31">
        <v>0.29166666666666669</v>
      </c>
      <c r="M115" s="20">
        <v>21.2</v>
      </c>
      <c r="N115" s="21" t="s">
        <v>56</v>
      </c>
      <c r="O115" s="22">
        <v>5</v>
      </c>
      <c r="P115" s="23" t="s">
        <v>52</v>
      </c>
      <c r="Q115" s="24">
        <v>706</v>
      </c>
    </row>
    <row r="116" spans="1:17">
      <c r="A116" s="11">
        <v>115</v>
      </c>
      <c r="B116" s="12">
        <v>15618</v>
      </c>
      <c r="C116" s="13" t="s">
        <v>536</v>
      </c>
      <c r="D116" s="13" t="s">
        <v>308</v>
      </c>
      <c r="E116" s="14">
        <v>5</v>
      </c>
      <c r="F116" s="26">
        <v>3</v>
      </c>
      <c r="G116" s="27">
        <v>2</v>
      </c>
      <c r="H116" s="28">
        <v>21</v>
      </c>
      <c r="I116" s="26">
        <v>12</v>
      </c>
      <c r="J116" s="29">
        <v>9</v>
      </c>
      <c r="K116" s="30">
        <v>0.6</v>
      </c>
      <c r="L116" s="31">
        <v>0.5714285714285714</v>
      </c>
      <c r="M116" s="20">
        <v>48.7</v>
      </c>
      <c r="N116" s="21" t="s">
        <v>48</v>
      </c>
      <c r="O116" s="22">
        <v>4</v>
      </c>
      <c r="P116" s="23" t="s">
        <v>52</v>
      </c>
      <c r="Q116" s="24" t="s">
        <v>216</v>
      </c>
    </row>
    <row r="117" spans="1:17">
      <c r="A117" s="11">
        <v>116</v>
      </c>
      <c r="B117" s="12">
        <v>15618</v>
      </c>
      <c r="C117" s="13" t="s">
        <v>536</v>
      </c>
      <c r="D117" s="13" t="s">
        <v>352</v>
      </c>
      <c r="E117" s="14">
        <v>2</v>
      </c>
      <c r="F117" s="26">
        <v>0</v>
      </c>
      <c r="G117" s="27">
        <v>2</v>
      </c>
      <c r="H117" s="28">
        <v>6</v>
      </c>
      <c r="I117" s="26">
        <v>0</v>
      </c>
      <c r="J117" s="29">
        <v>6</v>
      </c>
      <c r="K117" s="30">
        <v>0</v>
      </c>
      <c r="L117" s="31">
        <v>0</v>
      </c>
      <c r="M117" s="20">
        <v>0</v>
      </c>
      <c r="N117" s="21" t="s">
        <v>47</v>
      </c>
      <c r="O117" s="22">
        <v>6</v>
      </c>
      <c r="P117" s="23" t="s">
        <v>52</v>
      </c>
      <c r="Q117" s="24" t="s">
        <v>216</v>
      </c>
    </row>
    <row r="118" spans="1:17">
      <c r="A118" s="11">
        <v>117</v>
      </c>
      <c r="B118" s="12">
        <v>17434</v>
      </c>
      <c r="C118" s="13" t="s">
        <v>537</v>
      </c>
      <c r="D118" s="13" t="s">
        <v>105</v>
      </c>
      <c r="E118" s="14">
        <v>17</v>
      </c>
      <c r="F118" s="26">
        <v>7</v>
      </c>
      <c r="G118" s="27">
        <v>10</v>
      </c>
      <c r="H118" s="28">
        <v>73</v>
      </c>
      <c r="I118" s="26">
        <v>34</v>
      </c>
      <c r="J118" s="29">
        <v>39</v>
      </c>
      <c r="K118" s="30">
        <v>0.41176470588235292</v>
      </c>
      <c r="L118" s="31">
        <v>0.46575342465753422</v>
      </c>
      <c r="M118" s="20">
        <v>41.2</v>
      </c>
      <c r="N118" s="21" t="s">
        <v>57</v>
      </c>
      <c r="O118" s="22">
        <v>5</v>
      </c>
      <c r="P118" s="23" t="s">
        <v>55</v>
      </c>
      <c r="Q118" s="24">
        <v>806</v>
      </c>
    </row>
    <row r="119" spans="1:17">
      <c r="A119" s="11">
        <v>118</v>
      </c>
      <c r="B119" s="12">
        <v>50030</v>
      </c>
      <c r="C119" s="13" t="s">
        <v>538</v>
      </c>
      <c r="D119" s="13" t="s">
        <v>329</v>
      </c>
      <c r="E119" s="14">
        <v>5</v>
      </c>
      <c r="F119" s="26">
        <v>5</v>
      </c>
      <c r="G119" s="27">
        <v>0</v>
      </c>
      <c r="H119" s="28">
        <v>17</v>
      </c>
      <c r="I119" s="26">
        <v>15</v>
      </c>
      <c r="J119" s="29">
        <v>2</v>
      </c>
      <c r="K119" s="30">
        <v>1</v>
      </c>
      <c r="L119" s="31">
        <v>0.88235294117647056</v>
      </c>
      <c r="M119" s="20">
        <v>77.2</v>
      </c>
      <c r="N119" s="21" t="s">
        <v>49</v>
      </c>
      <c r="O119" s="22">
        <v>2</v>
      </c>
      <c r="P119" s="23" t="s">
        <v>52</v>
      </c>
      <c r="Q119" s="24" t="s">
        <v>216</v>
      </c>
    </row>
    <row r="120" spans="1:17">
      <c r="A120" s="11">
        <v>119</v>
      </c>
      <c r="B120" s="12">
        <v>50081</v>
      </c>
      <c r="C120" s="13" t="s">
        <v>539</v>
      </c>
      <c r="D120" s="13" t="s">
        <v>123</v>
      </c>
      <c r="E120" s="14">
        <v>8</v>
      </c>
      <c r="F120" s="26">
        <v>2</v>
      </c>
      <c r="G120" s="27">
        <v>6</v>
      </c>
      <c r="H120" s="28">
        <v>30</v>
      </c>
      <c r="I120" s="26">
        <v>10</v>
      </c>
      <c r="J120" s="29">
        <v>20</v>
      </c>
      <c r="K120" s="30">
        <v>0.25</v>
      </c>
      <c r="L120" s="31">
        <v>0.33333333333333331</v>
      </c>
      <c r="M120" s="20">
        <v>25.9</v>
      </c>
      <c r="N120" s="21" t="s">
        <v>58</v>
      </c>
      <c r="O120" s="22">
        <v>3</v>
      </c>
      <c r="P120" s="23" t="s">
        <v>52</v>
      </c>
      <c r="Q120" s="24" t="s">
        <v>216</v>
      </c>
    </row>
    <row r="121" spans="1:17">
      <c r="A121" s="11">
        <v>120</v>
      </c>
      <c r="B121" s="12">
        <v>22451</v>
      </c>
      <c r="C121" s="13" t="s">
        <v>540</v>
      </c>
      <c r="D121" s="13" t="s">
        <v>308</v>
      </c>
      <c r="E121" s="14">
        <v>6</v>
      </c>
      <c r="F121" s="26">
        <v>2</v>
      </c>
      <c r="G121" s="27">
        <v>4</v>
      </c>
      <c r="H121" s="28">
        <v>27</v>
      </c>
      <c r="I121" s="26">
        <v>12</v>
      </c>
      <c r="J121" s="29">
        <v>15</v>
      </c>
      <c r="K121" s="30">
        <v>0.33333333333333331</v>
      </c>
      <c r="L121" s="31">
        <v>0.44444444444444442</v>
      </c>
      <c r="M121" s="20">
        <v>33.700000000000003</v>
      </c>
      <c r="N121" s="21" t="s">
        <v>48</v>
      </c>
      <c r="O121" s="22">
        <v>4</v>
      </c>
      <c r="P121" s="23" t="s">
        <v>52</v>
      </c>
      <c r="Q121" s="24" t="s">
        <v>216</v>
      </c>
    </row>
    <row r="122" spans="1:17">
      <c r="A122" s="11">
        <v>121</v>
      </c>
      <c r="B122" s="12">
        <v>22451</v>
      </c>
      <c r="C122" s="13" t="s">
        <v>540</v>
      </c>
      <c r="D122" s="13" t="s">
        <v>159</v>
      </c>
      <c r="E122" s="14">
        <v>2</v>
      </c>
      <c r="F122" s="26">
        <v>0</v>
      </c>
      <c r="G122" s="27">
        <v>2</v>
      </c>
      <c r="H122" s="28">
        <v>7</v>
      </c>
      <c r="I122" s="26">
        <v>1</v>
      </c>
      <c r="J122" s="29">
        <v>6</v>
      </c>
      <c r="K122" s="30">
        <v>0</v>
      </c>
      <c r="L122" s="31">
        <v>0.14285714285714285</v>
      </c>
      <c r="M122" s="20">
        <v>5.7</v>
      </c>
      <c r="N122" s="21" t="s">
        <v>56</v>
      </c>
      <c r="O122" s="22">
        <v>5</v>
      </c>
      <c r="P122" s="23" t="s">
        <v>52</v>
      </c>
      <c r="Q122" s="24" t="s">
        <v>216</v>
      </c>
    </row>
    <row r="123" spans="1:17">
      <c r="A123" s="11">
        <v>122</v>
      </c>
      <c r="B123" s="12">
        <v>9189</v>
      </c>
      <c r="C123" s="13" t="s">
        <v>541</v>
      </c>
      <c r="D123" s="13" t="s">
        <v>90</v>
      </c>
      <c r="E123" s="14">
        <v>4</v>
      </c>
      <c r="F123" s="26">
        <v>4</v>
      </c>
      <c r="G123" s="27">
        <v>0</v>
      </c>
      <c r="H123" s="28">
        <v>15</v>
      </c>
      <c r="I123" s="26">
        <v>12</v>
      </c>
      <c r="J123" s="29">
        <v>3</v>
      </c>
      <c r="K123" s="30">
        <v>1</v>
      </c>
      <c r="L123" s="31">
        <v>0.8</v>
      </c>
      <c r="M123" s="20">
        <v>71.3</v>
      </c>
      <c r="N123" s="21" t="s">
        <v>48</v>
      </c>
      <c r="O123" s="22">
        <v>4</v>
      </c>
      <c r="P123" s="23" t="s">
        <v>52</v>
      </c>
      <c r="Q123" s="24" t="s">
        <v>216</v>
      </c>
    </row>
    <row r="124" spans="1:17">
      <c r="A124" s="11">
        <v>123</v>
      </c>
      <c r="B124" s="12">
        <v>28773</v>
      </c>
      <c r="C124" s="13" t="s">
        <v>542</v>
      </c>
      <c r="D124" s="13" t="s">
        <v>359</v>
      </c>
      <c r="E124" s="14">
        <v>2</v>
      </c>
      <c r="F124" s="26">
        <v>0</v>
      </c>
      <c r="G124" s="27">
        <v>2</v>
      </c>
      <c r="H124" s="28">
        <v>7</v>
      </c>
      <c r="I124" s="26">
        <v>1</v>
      </c>
      <c r="J124" s="29">
        <v>6</v>
      </c>
      <c r="K124" s="30">
        <v>0</v>
      </c>
      <c r="L124" s="31">
        <v>0.14285714285714285</v>
      </c>
      <c r="M124" s="20">
        <v>5.7</v>
      </c>
      <c r="N124" s="21" t="s">
        <v>60</v>
      </c>
      <c r="O124" s="22">
        <v>1</v>
      </c>
      <c r="P124" s="23" t="s">
        <v>55</v>
      </c>
      <c r="Q124" s="24" t="s">
        <v>216</v>
      </c>
    </row>
    <row r="125" spans="1:17">
      <c r="A125" s="11">
        <v>124</v>
      </c>
      <c r="B125" s="12">
        <v>9951</v>
      </c>
      <c r="C125" s="13" t="s">
        <v>543</v>
      </c>
      <c r="D125" s="13" t="s">
        <v>86</v>
      </c>
      <c r="E125" s="14">
        <v>6</v>
      </c>
      <c r="F125" s="26">
        <v>5</v>
      </c>
      <c r="G125" s="27">
        <v>1</v>
      </c>
      <c r="H125" s="28">
        <v>22</v>
      </c>
      <c r="I125" s="26">
        <v>16</v>
      </c>
      <c r="J125" s="29">
        <v>6</v>
      </c>
      <c r="K125" s="30">
        <v>0.83333333333333337</v>
      </c>
      <c r="L125" s="31">
        <v>0.72727272727272729</v>
      </c>
      <c r="M125" s="20">
        <v>65.900000000000006</v>
      </c>
      <c r="N125" s="21" t="s">
        <v>48</v>
      </c>
      <c r="O125" s="22">
        <v>4</v>
      </c>
      <c r="P125" s="23" t="s">
        <v>52</v>
      </c>
      <c r="Q125" s="24" t="s">
        <v>216</v>
      </c>
    </row>
    <row r="126" spans="1:17">
      <c r="A126" s="11">
        <v>125</v>
      </c>
      <c r="B126" s="12">
        <v>8005</v>
      </c>
      <c r="C126" s="13" t="s">
        <v>544</v>
      </c>
      <c r="D126" s="13" t="s">
        <v>76</v>
      </c>
      <c r="E126" s="14">
        <v>10</v>
      </c>
      <c r="F126" s="26">
        <v>4</v>
      </c>
      <c r="G126" s="27">
        <v>6</v>
      </c>
      <c r="H126" s="28">
        <v>39</v>
      </c>
      <c r="I126" s="26">
        <v>17</v>
      </c>
      <c r="J126" s="29">
        <v>22</v>
      </c>
      <c r="K126" s="30">
        <v>0.4</v>
      </c>
      <c r="L126" s="31">
        <v>0.4358974358974359</v>
      </c>
      <c r="M126" s="20">
        <v>37.700000000000003</v>
      </c>
      <c r="N126" s="21" t="s">
        <v>56</v>
      </c>
      <c r="O126" s="22">
        <v>5</v>
      </c>
      <c r="P126" s="23" t="s">
        <v>52</v>
      </c>
      <c r="Q126" s="24">
        <v>789</v>
      </c>
    </row>
    <row r="127" spans="1:17">
      <c r="A127" s="11">
        <v>126</v>
      </c>
      <c r="B127" s="12">
        <v>50401</v>
      </c>
      <c r="C127" s="13" t="s">
        <v>545</v>
      </c>
      <c r="D127" s="13" t="s">
        <v>347</v>
      </c>
      <c r="E127" s="14">
        <v>10</v>
      </c>
      <c r="F127" s="26">
        <v>8</v>
      </c>
      <c r="G127" s="27">
        <v>2</v>
      </c>
      <c r="H127" s="28">
        <v>38</v>
      </c>
      <c r="I127" s="26">
        <v>26</v>
      </c>
      <c r="J127" s="29">
        <v>12</v>
      </c>
      <c r="K127" s="30">
        <v>0.8</v>
      </c>
      <c r="L127" s="31">
        <v>0.68421052631578949</v>
      </c>
      <c r="M127" s="20">
        <v>66.400000000000006</v>
      </c>
      <c r="N127" s="21" t="s">
        <v>58</v>
      </c>
      <c r="O127" s="22">
        <v>3</v>
      </c>
      <c r="P127" s="23" t="s">
        <v>52</v>
      </c>
      <c r="Q127" s="24">
        <v>632</v>
      </c>
    </row>
    <row r="128" spans="1:17">
      <c r="A128" s="11">
        <v>127</v>
      </c>
      <c r="B128" s="12">
        <v>22360</v>
      </c>
      <c r="C128" s="13" t="s">
        <v>546</v>
      </c>
      <c r="D128" s="13" t="s">
        <v>199</v>
      </c>
      <c r="E128" s="14">
        <v>10</v>
      </c>
      <c r="F128" s="26">
        <v>9</v>
      </c>
      <c r="G128" s="27">
        <v>1</v>
      </c>
      <c r="H128" s="28">
        <v>36</v>
      </c>
      <c r="I128" s="26">
        <v>27</v>
      </c>
      <c r="J128" s="29">
        <v>9</v>
      </c>
      <c r="K128" s="30">
        <v>0.9</v>
      </c>
      <c r="L128" s="31">
        <v>0.75</v>
      </c>
      <c r="M128" s="20">
        <v>73.7</v>
      </c>
      <c r="N128" s="21" t="s">
        <v>49</v>
      </c>
      <c r="O128" s="22">
        <v>2</v>
      </c>
      <c r="P128" s="23" t="s">
        <v>52</v>
      </c>
      <c r="Q128" s="24">
        <v>519</v>
      </c>
    </row>
    <row r="129" spans="1:17">
      <c r="A129" s="11">
        <v>128</v>
      </c>
      <c r="B129" s="12">
        <v>18726</v>
      </c>
      <c r="C129" s="13" t="s">
        <v>547</v>
      </c>
      <c r="D129" s="13" t="s">
        <v>127</v>
      </c>
      <c r="E129" s="14">
        <v>8</v>
      </c>
      <c r="F129" s="26">
        <v>7</v>
      </c>
      <c r="G129" s="27">
        <v>1</v>
      </c>
      <c r="H129" s="28">
        <v>29</v>
      </c>
      <c r="I129" s="26">
        <v>22</v>
      </c>
      <c r="J129" s="29">
        <v>7</v>
      </c>
      <c r="K129" s="30">
        <v>0.875</v>
      </c>
      <c r="L129" s="31">
        <v>0.75862068965517238</v>
      </c>
      <c r="M129" s="20">
        <v>71.400000000000006</v>
      </c>
      <c r="N129" s="21" t="s">
        <v>49</v>
      </c>
      <c r="O129" s="22">
        <v>2</v>
      </c>
      <c r="P129" s="23" t="s">
        <v>52</v>
      </c>
      <c r="Q129" s="24" t="s">
        <v>216</v>
      </c>
    </row>
    <row r="130" spans="1:17">
      <c r="A130" s="11">
        <v>129</v>
      </c>
      <c r="B130" s="12">
        <v>8943</v>
      </c>
      <c r="C130" s="13" t="s">
        <v>548</v>
      </c>
      <c r="D130" s="13" t="s">
        <v>186</v>
      </c>
      <c r="E130" s="14">
        <v>14</v>
      </c>
      <c r="F130" s="26">
        <v>0</v>
      </c>
      <c r="G130" s="27">
        <v>14</v>
      </c>
      <c r="H130" s="28">
        <v>46</v>
      </c>
      <c r="I130" s="26">
        <v>4</v>
      </c>
      <c r="J130" s="29">
        <v>42</v>
      </c>
      <c r="K130" s="30">
        <v>0</v>
      </c>
      <c r="L130" s="31">
        <v>8.6956521739130432E-2</v>
      </c>
      <c r="M130" s="20">
        <v>4.2</v>
      </c>
      <c r="N130" s="21" t="s">
        <v>58</v>
      </c>
      <c r="O130" s="22">
        <v>3</v>
      </c>
      <c r="P130" s="23" t="s">
        <v>52</v>
      </c>
      <c r="Q130" s="24">
        <v>321</v>
      </c>
    </row>
    <row r="131" spans="1:17">
      <c r="A131" s="11">
        <v>130</v>
      </c>
      <c r="B131" s="12">
        <v>8943</v>
      </c>
      <c r="C131" s="13" t="s">
        <v>548</v>
      </c>
      <c r="D131" s="13" t="s">
        <v>361</v>
      </c>
      <c r="E131" s="14">
        <v>10</v>
      </c>
      <c r="F131" s="26">
        <v>1</v>
      </c>
      <c r="G131" s="27">
        <v>9</v>
      </c>
      <c r="H131" s="28">
        <v>34</v>
      </c>
      <c r="I131" s="26">
        <v>7</v>
      </c>
      <c r="J131" s="29">
        <v>27</v>
      </c>
      <c r="K131" s="30">
        <v>0.1</v>
      </c>
      <c r="L131" s="31">
        <v>0.20588235294117646</v>
      </c>
      <c r="M131" s="20">
        <v>14</v>
      </c>
      <c r="N131" s="21" t="s">
        <v>59</v>
      </c>
      <c r="O131" s="22">
        <v>3</v>
      </c>
      <c r="P131" s="23" t="s">
        <v>55</v>
      </c>
      <c r="Q131" s="24">
        <v>370</v>
      </c>
    </row>
    <row r="132" spans="1:17">
      <c r="A132" s="11">
        <v>131</v>
      </c>
      <c r="B132" s="12">
        <v>14467</v>
      </c>
      <c r="C132" s="13" t="s">
        <v>549</v>
      </c>
      <c r="D132" s="13" t="s">
        <v>98</v>
      </c>
      <c r="E132" s="14">
        <v>16</v>
      </c>
      <c r="F132" s="26">
        <v>10</v>
      </c>
      <c r="G132" s="27">
        <v>6</v>
      </c>
      <c r="H132" s="28">
        <v>58</v>
      </c>
      <c r="I132" s="26">
        <v>35</v>
      </c>
      <c r="J132" s="29">
        <v>23</v>
      </c>
      <c r="K132" s="30">
        <v>0.625</v>
      </c>
      <c r="L132" s="31">
        <v>0.60344827586206895</v>
      </c>
      <c r="M132" s="20">
        <v>57.1</v>
      </c>
      <c r="N132" s="21" t="s">
        <v>47</v>
      </c>
      <c r="O132" s="22">
        <v>6</v>
      </c>
      <c r="P132" s="23" t="s">
        <v>52</v>
      </c>
      <c r="Q132" s="24">
        <v>1036</v>
      </c>
    </row>
    <row r="133" spans="1:17">
      <c r="A133" s="11">
        <v>132</v>
      </c>
      <c r="B133" s="12">
        <v>14467</v>
      </c>
      <c r="C133" s="13" t="s">
        <v>549</v>
      </c>
      <c r="D133" s="13" t="s">
        <v>319</v>
      </c>
      <c r="E133" s="14">
        <v>6</v>
      </c>
      <c r="F133" s="26">
        <v>4</v>
      </c>
      <c r="G133" s="27">
        <v>2</v>
      </c>
      <c r="H133" s="28">
        <v>23</v>
      </c>
      <c r="I133" s="26">
        <v>14</v>
      </c>
      <c r="J133" s="29">
        <v>9</v>
      </c>
      <c r="K133" s="30">
        <v>0.66666666666666663</v>
      </c>
      <c r="L133" s="31">
        <v>0.60869565217391308</v>
      </c>
      <c r="M133" s="20">
        <v>54</v>
      </c>
      <c r="N133" s="21" t="s">
        <v>56</v>
      </c>
      <c r="O133" s="22">
        <v>5</v>
      </c>
      <c r="P133" s="23" t="s">
        <v>52</v>
      </c>
      <c r="Q133" s="24" t="s">
        <v>216</v>
      </c>
    </row>
    <row r="134" spans="1:17">
      <c r="A134" s="11">
        <v>133</v>
      </c>
      <c r="B134" s="12">
        <v>16669</v>
      </c>
      <c r="C134" s="13" t="s">
        <v>550</v>
      </c>
      <c r="D134" s="13" t="s">
        <v>351</v>
      </c>
      <c r="E134" s="14">
        <v>14</v>
      </c>
      <c r="F134" s="26">
        <v>3</v>
      </c>
      <c r="G134" s="27">
        <v>11</v>
      </c>
      <c r="H134" s="28">
        <v>50</v>
      </c>
      <c r="I134" s="26">
        <v>16</v>
      </c>
      <c r="J134" s="29">
        <v>34</v>
      </c>
      <c r="K134" s="30">
        <v>0.21428571428571427</v>
      </c>
      <c r="L134" s="31">
        <v>0.32</v>
      </c>
      <c r="M134" s="20">
        <v>24.9</v>
      </c>
      <c r="N134" s="21" t="s">
        <v>56</v>
      </c>
      <c r="O134" s="22">
        <v>5</v>
      </c>
      <c r="P134" s="23" t="s">
        <v>52</v>
      </c>
      <c r="Q134" s="24">
        <v>725</v>
      </c>
    </row>
    <row r="135" spans="1:17">
      <c r="A135" s="11">
        <v>134</v>
      </c>
      <c r="B135" s="12">
        <v>16669</v>
      </c>
      <c r="C135" s="13" t="s">
        <v>550</v>
      </c>
      <c r="D135" s="13" t="s">
        <v>138</v>
      </c>
      <c r="E135" s="14">
        <v>4</v>
      </c>
      <c r="F135" s="26">
        <v>0</v>
      </c>
      <c r="G135" s="27">
        <v>4</v>
      </c>
      <c r="H135" s="28">
        <v>12</v>
      </c>
      <c r="I135" s="26">
        <v>0</v>
      </c>
      <c r="J135" s="29">
        <v>12</v>
      </c>
      <c r="K135" s="30">
        <v>0</v>
      </c>
      <c r="L135" s="31">
        <v>0</v>
      </c>
      <c r="M135" s="20">
        <v>0</v>
      </c>
      <c r="N135" s="21" t="s">
        <v>47</v>
      </c>
      <c r="O135" s="22">
        <v>6</v>
      </c>
      <c r="P135" s="23" t="s">
        <v>52</v>
      </c>
      <c r="Q135" s="24" t="s">
        <v>216</v>
      </c>
    </row>
    <row r="136" spans="1:17">
      <c r="A136" s="11">
        <v>135</v>
      </c>
      <c r="B136" s="12">
        <v>20536</v>
      </c>
      <c r="C136" s="13" t="s">
        <v>551</v>
      </c>
      <c r="D136" s="13" t="s">
        <v>364</v>
      </c>
      <c r="E136" s="14">
        <v>18</v>
      </c>
      <c r="F136" s="26">
        <v>2</v>
      </c>
      <c r="G136" s="27">
        <v>16</v>
      </c>
      <c r="H136" s="28">
        <v>59</v>
      </c>
      <c r="I136" s="26">
        <v>10</v>
      </c>
      <c r="J136" s="29">
        <v>49</v>
      </c>
      <c r="K136" s="30">
        <v>0.1111111111111111</v>
      </c>
      <c r="L136" s="31">
        <v>0.16949152542372881</v>
      </c>
      <c r="M136" s="20">
        <v>13.2</v>
      </c>
      <c r="N136" s="21" t="s">
        <v>59</v>
      </c>
      <c r="O136" s="22">
        <v>3</v>
      </c>
      <c r="P136" s="23" t="s">
        <v>55</v>
      </c>
      <c r="Q136" s="24">
        <v>366</v>
      </c>
    </row>
    <row r="137" spans="1:17">
      <c r="A137" s="11">
        <v>136</v>
      </c>
      <c r="B137" s="12">
        <v>428</v>
      </c>
      <c r="C137" s="13" t="s">
        <v>552</v>
      </c>
      <c r="D137" s="13" t="s">
        <v>167</v>
      </c>
      <c r="E137" s="14">
        <v>11</v>
      </c>
      <c r="F137" s="26">
        <v>9</v>
      </c>
      <c r="G137" s="27">
        <v>2</v>
      </c>
      <c r="H137" s="28">
        <v>42</v>
      </c>
      <c r="I137" s="26">
        <v>31</v>
      </c>
      <c r="J137" s="29">
        <v>11</v>
      </c>
      <c r="K137" s="30">
        <v>0.81818181818181823</v>
      </c>
      <c r="L137" s="31">
        <v>0.73809523809523814</v>
      </c>
      <c r="M137" s="20">
        <v>70.3</v>
      </c>
      <c r="N137" s="21" t="s">
        <v>48</v>
      </c>
      <c r="O137" s="22">
        <v>4</v>
      </c>
      <c r="P137" s="23" t="s">
        <v>52</v>
      </c>
      <c r="Q137" s="24">
        <v>802</v>
      </c>
    </row>
    <row r="138" spans="1:17">
      <c r="A138" s="11">
        <v>137</v>
      </c>
      <c r="B138" s="12">
        <v>4411</v>
      </c>
      <c r="C138" s="13" t="s">
        <v>553</v>
      </c>
      <c r="D138" s="13" t="s">
        <v>98</v>
      </c>
      <c r="E138" s="14">
        <v>18</v>
      </c>
      <c r="F138" s="26">
        <v>15</v>
      </c>
      <c r="G138" s="27">
        <v>3</v>
      </c>
      <c r="H138" s="28">
        <v>71</v>
      </c>
      <c r="I138" s="26">
        <v>49</v>
      </c>
      <c r="J138" s="29">
        <v>22</v>
      </c>
      <c r="K138" s="30">
        <v>0.83333333333333337</v>
      </c>
      <c r="L138" s="31">
        <v>0.6901408450704225</v>
      </c>
      <c r="M138" s="20">
        <v>71.3</v>
      </c>
      <c r="N138" s="21" t="s">
        <v>47</v>
      </c>
      <c r="O138" s="22">
        <v>6</v>
      </c>
      <c r="P138" s="23" t="s">
        <v>52</v>
      </c>
      <c r="Q138" s="24">
        <v>1107</v>
      </c>
    </row>
    <row r="139" spans="1:17">
      <c r="A139" s="11">
        <v>138</v>
      </c>
      <c r="B139" s="12">
        <v>7775</v>
      </c>
      <c r="C139" s="13" t="s">
        <v>554</v>
      </c>
      <c r="D139" s="13" t="s">
        <v>78</v>
      </c>
      <c r="E139" s="14">
        <v>2</v>
      </c>
      <c r="F139" s="26">
        <v>2</v>
      </c>
      <c r="G139" s="27">
        <v>0</v>
      </c>
      <c r="H139" s="28">
        <v>6</v>
      </c>
      <c r="I139" s="26">
        <v>6</v>
      </c>
      <c r="J139" s="29">
        <v>0</v>
      </c>
      <c r="K139" s="30">
        <v>1</v>
      </c>
      <c r="L139" s="31">
        <v>1</v>
      </c>
      <c r="M139" s="20">
        <v>68.900000000000006</v>
      </c>
      <c r="N139" s="21" t="s">
        <v>58</v>
      </c>
      <c r="O139" s="22">
        <v>3</v>
      </c>
      <c r="P139" s="23" t="s">
        <v>52</v>
      </c>
      <c r="Q139" s="24" t="s">
        <v>216</v>
      </c>
    </row>
    <row r="140" spans="1:17">
      <c r="A140" s="11">
        <v>139</v>
      </c>
      <c r="B140" s="12">
        <v>50520</v>
      </c>
      <c r="C140" s="13" t="s">
        <v>555</v>
      </c>
      <c r="D140" s="13" t="s">
        <v>339</v>
      </c>
      <c r="E140" s="14">
        <v>16</v>
      </c>
      <c r="F140" s="26">
        <v>4</v>
      </c>
      <c r="G140" s="27">
        <v>12</v>
      </c>
      <c r="H140" s="28">
        <v>62</v>
      </c>
      <c r="I140" s="26">
        <v>22</v>
      </c>
      <c r="J140" s="29">
        <v>40</v>
      </c>
      <c r="K140" s="30">
        <v>0.25</v>
      </c>
      <c r="L140" s="31">
        <v>0.35483870967741937</v>
      </c>
      <c r="M140" s="20">
        <v>28.4</v>
      </c>
      <c r="N140" s="21" t="s">
        <v>58</v>
      </c>
      <c r="O140" s="22">
        <v>3</v>
      </c>
      <c r="P140" s="23" t="s">
        <v>52</v>
      </c>
      <c r="Q140" s="24">
        <v>442</v>
      </c>
    </row>
    <row r="141" spans="1:17">
      <c r="A141" s="11">
        <v>140</v>
      </c>
      <c r="B141" s="12">
        <v>50000</v>
      </c>
      <c r="C141" s="13" t="s">
        <v>556</v>
      </c>
      <c r="D141" s="13" t="s">
        <v>132</v>
      </c>
      <c r="E141" s="14">
        <v>8</v>
      </c>
      <c r="F141" s="26">
        <v>3</v>
      </c>
      <c r="G141" s="27">
        <v>5</v>
      </c>
      <c r="H141" s="28">
        <v>29</v>
      </c>
      <c r="I141" s="26">
        <v>11</v>
      </c>
      <c r="J141" s="29">
        <v>18</v>
      </c>
      <c r="K141" s="30">
        <v>0.375</v>
      </c>
      <c r="L141" s="31">
        <v>0.37931034482758619</v>
      </c>
      <c r="M141" s="20">
        <v>33.1</v>
      </c>
      <c r="N141" s="21" t="s">
        <v>48</v>
      </c>
      <c r="O141" s="22">
        <v>4</v>
      </c>
      <c r="P141" s="23" t="s">
        <v>52</v>
      </c>
      <c r="Q141" s="24" t="s">
        <v>216</v>
      </c>
    </row>
    <row r="142" spans="1:17">
      <c r="A142" s="11">
        <v>141</v>
      </c>
      <c r="B142" s="12">
        <v>19953</v>
      </c>
      <c r="C142" s="13" t="s">
        <v>557</v>
      </c>
      <c r="D142" s="13" t="s">
        <v>354</v>
      </c>
      <c r="E142" s="14">
        <v>8</v>
      </c>
      <c r="F142" s="26">
        <v>2</v>
      </c>
      <c r="G142" s="27">
        <v>6</v>
      </c>
      <c r="H142" s="28">
        <v>32</v>
      </c>
      <c r="I142" s="26">
        <v>11</v>
      </c>
      <c r="J142" s="29">
        <v>21</v>
      </c>
      <c r="K142" s="30">
        <v>0.25</v>
      </c>
      <c r="L142" s="31">
        <v>0.34375</v>
      </c>
      <c r="M142" s="20">
        <v>26.4</v>
      </c>
      <c r="N142" s="21" t="s">
        <v>60</v>
      </c>
      <c r="O142" s="22">
        <v>1</v>
      </c>
      <c r="P142" s="23" t="s">
        <v>55</v>
      </c>
      <c r="Q142" s="24" t="s">
        <v>216</v>
      </c>
    </row>
    <row r="143" spans="1:17">
      <c r="A143" s="11">
        <v>142</v>
      </c>
      <c r="B143" s="12">
        <v>18459</v>
      </c>
      <c r="C143" s="13" t="s">
        <v>558</v>
      </c>
      <c r="D143" s="13" t="s">
        <v>82</v>
      </c>
      <c r="E143" s="14">
        <v>7</v>
      </c>
      <c r="F143" s="26">
        <v>2</v>
      </c>
      <c r="G143" s="27">
        <v>5</v>
      </c>
      <c r="H143" s="28">
        <v>27</v>
      </c>
      <c r="I143" s="26">
        <v>12</v>
      </c>
      <c r="J143" s="29">
        <v>15</v>
      </c>
      <c r="K143" s="30">
        <v>0.2857142857142857</v>
      </c>
      <c r="L143" s="31">
        <v>0.44444444444444442</v>
      </c>
      <c r="M143" s="20">
        <v>32.200000000000003</v>
      </c>
      <c r="N143" s="21" t="s">
        <v>48</v>
      </c>
      <c r="O143" s="22">
        <v>4</v>
      </c>
      <c r="P143" s="23" t="s">
        <v>52</v>
      </c>
      <c r="Q143" s="24" t="s">
        <v>216</v>
      </c>
    </row>
    <row r="144" spans="1:17">
      <c r="A144" s="11">
        <v>143</v>
      </c>
      <c r="B144" s="12">
        <v>22527</v>
      </c>
      <c r="C144" s="13" t="s">
        <v>559</v>
      </c>
      <c r="D144" s="13" t="s">
        <v>74</v>
      </c>
      <c r="E144" s="14">
        <v>15</v>
      </c>
      <c r="F144" s="26">
        <v>8</v>
      </c>
      <c r="G144" s="27">
        <v>7</v>
      </c>
      <c r="H144" s="28">
        <v>54</v>
      </c>
      <c r="I144" s="26">
        <v>29</v>
      </c>
      <c r="J144" s="29">
        <v>25</v>
      </c>
      <c r="K144" s="30">
        <v>0.53333333333333333</v>
      </c>
      <c r="L144" s="31">
        <v>0.53703703703703709</v>
      </c>
      <c r="M144" s="20">
        <v>49.6</v>
      </c>
      <c r="N144" s="21" t="s">
        <v>49</v>
      </c>
      <c r="O144" s="22">
        <v>2</v>
      </c>
      <c r="P144" s="23" t="s">
        <v>52</v>
      </c>
      <c r="Q144" s="24">
        <v>398</v>
      </c>
    </row>
    <row r="145" spans="1:17">
      <c r="A145" s="11">
        <v>144</v>
      </c>
      <c r="B145" s="12">
        <v>50543</v>
      </c>
      <c r="C145" s="13" t="s">
        <v>560</v>
      </c>
      <c r="D145" s="13" t="s">
        <v>330</v>
      </c>
      <c r="E145" s="14">
        <v>7</v>
      </c>
      <c r="F145" s="26">
        <v>0</v>
      </c>
      <c r="G145" s="27">
        <v>7</v>
      </c>
      <c r="H145" s="28">
        <v>21</v>
      </c>
      <c r="I145" s="26">
        <v>0</v>
      </c>
      <c r="J145" s="29">
        <v>21</v>
      </c>
      <c r="K145" s="30">
        <v>0</v>
      </c>
      <c r="L145" s="31">
        <v>0</v>
      </c>
      <c r="M145" s="20">
        <v>0</v>
      </c>
      <c r="N145" s="21" t="s">
        <v>49</v>
      </c>
      <c r="O145" s="22">
        <v>2</v>
      </c>
      <c r="P145" s="23" t="s">
        <v>52</v>
      </c>
      <c r="Q145" s="24" t="s">
        <v>216</v>
      </c>
    </row>
    <row r="146" spans="1:17">
      <c r="A146" s="11">
        <v>145</v>
      </c>
      <c r="B146" s="12">
        <v>50543</v>
      </c>
      <c r="C146" s="13" t="s">
        <v>560</v>
      </c>
      <c r="D146" s="13" t="s">
        <v>214</v>
      </c>
      <c r="E146" s="14">
        <v>1</v>
      </c>
      <c r="F146" s="26">
        <v>1</v>
      </c>
      <c r="G146" s="27">
        <v>0</v>
      </c>
      <c r="H146" s="28">
        <v>5</v>
      </c>
      <c r="I146" s="26">
        <v>3</v>
      </c>
      <c r="J146" s="29">
        <v>2</v>
      </c>
      <c r="K146" s="30">
        <v>1</v>
      </c>
      <c r="L146" s="31">
        <v>0.6</v>
      </c>
      <c r="M146" s="20">
        <v>47.5</v>
      </c>
      <c r="N146" s="21" t="s">
        <v>60</v>
      </c>
      <c r="O146" s="22">
        <v>1</v>
      </c>
      <c r="P146" s="23" t="s">
        <v>55</v>
      </c>
      <c r="Q146" s="24" t="s">
        <v>216</v>
      </c>
    </row>
    <row r="147" spans="1:17">
      <c r="A147" s="11">
        <v>146</v>
      </c>
      <c r="B147" s="12">
        <v>18407</v>
      </c>
      <c r="C147" s="13" t="s">
        <v>561</v>
      </c>
      <c r="D147" s="13" t="s">
        <v>84</v>
      </c>
      <c r="E147" s="14">
        <v>10</v>
      </c>
      <c r="F147" s="26">
        <v>7</v>
      </c>
      <c r="G147" s="27">
        <v>3</v>
      </c>
      <c r="H147" s="28">
        <v>41</v>
      </c>
      <c r="I147" s="26">
        <v>26</v>
      </c>
      <c r="J147" s="29">
        <v>15</v>
      </c>
      <c r="K147" s="30">
        <v>0.7</v>
      </c>
      <c r="L147" s="31">
        <v>0.63414634146341464</v>
      </c>
      <c r="M147" s="20">
        <v>59.9</v>
      </c>
      <c r="N147" s="21" t="s">
        <v>48</v>
      </c>
      <c r="O147" s="22">
        <v>4</v>
      </c>
      <c r="P147" s="23" t="s">
        <v>52</v>
      </c>
      <c r="Q147" s="24">
        <v>750</v>
      </c>
    </row>
    <row r="148" spans="1:17">
      <c r="A148" s="11">
        <v>147</v>
      </c>
      <c r="B148" s="12">
        <v>4937</v>
      </c>
      <c r="C148" s="13" t="s">
        <v>562</v>
      </c>
      <c r="D148" s="13" t="s">
        <v>157</v>
      </c>
      <c r="E148" s="14">
        <v>21</v>
      </c>
      <c r="F148" s="26">
        <v>15</v>
      </c>
      <c r="G148" s="27">
        <v>6</v>
      </c>
      <c r="H148" s="28">
        <v>79</v>
      </c>
      <c r="I148" s="26">
        <v>50</v>
      </c>
      <c r="J148" s="29">
        <v>29</v>
      </c>
      <c r="K148" s="30">
        <v>0.7142857142857143</v>
      </c>
      <c r="L148" s="31">
        <v>0.63291139240506333</v>
      </c>
      <c r="M148" s="20">
        <v>63.6</v>
      </c>
      <c r="N148" s="21" t="s">
        <v>56</v>
      </c>
      <c r="O148" s="22">
        <v>5</v>
      </c>
      <c r="P148" s="23" t="s">
        <v>52</v>
      </c>
      <c r="Q148" s="24">
        <v>918</v>
      </c>
    </row>
    <row r="149" spans="1:17">
      <c r="A149" s="11">
        <v>148</v>
      </c>
      <c r="B149" s="12">
        <v>1818</v>
      </c>
      <c r="C149" s="13" t="s">
        <v>563</v>
      </c>
      <c r="D149" s="13" t="s">
        <v>370</v>
      </c>
      <c r="E149" s="14">
        <v>1</v>
      </c>
      <c r="F149" s="26">
        <v>0</v>
      </c>
      <c r="G149" s="27">
        <v>1</v>
      </c>
      <c r="H149" s="28">
        <v>3</v>
      </c>
      <c r="I149" s="26">
        <v>0</v>
      </c>
      <c r="J149" s="29">
        <v>3</v>
      </c>
      <c r="K149" s="30">
        <v>0</v>
      </c>
      <c r="L149" s="31">
        <v>0</v>
      </c>
      <c r="M149" s="20">
        <v>0</v>
      </c>
      <c r="N149" s="21" t="s">
        <v>54</v>
      </c>
      <c r="O149" s="22">
        <v>7</v>
      </c>
      <c r="P149" s="23" t="s">
        <v>55</v>
      </c>
      <c r="Q149" s="24" t="s">
        <v>216</v>
      </c>
    </row>
    <row r="150" spans="1:17">
      <c r="A150" s="11">
        <v>149</v>
      </c>
      <c r="B150" s="12">
        <v>995</v>
      </c>
      <c r="C150" s="13" t="s">
        <v>564</v>
      </c>
      <c r="D150" s="13" t="s">
        <v>156</v>
      </c>
      <c r="E150" s="14">
        <v>22</v>
      </c>
      <c r="F150" s="26">
        <v>8</v>
      </c>
      <c r="G150" s="27">
        <v>14</v>
      </c>
      <c r="H150" s="28">
        <v>82</v>
      </c>
      <c r="I150" s="26">
        <v>35</v>
      </c>
      <c r="J150" s="29">
        <v>47</v>
      </c>
      <c r="K150" s="30">
        <v>0.36363636363636365</v>
      </c>
      <c r="L150" s="31">
        <v>0.42682926829268292</v>
      </c>
      <c r="M150" s="20">
        <v>37.6</v>
      </c>
      <c r="N150" s="21" t="s">
        <v>56</v>
      </c>
      <c r="O150" s="22">
        <v>5</v>
      </c>
      <c r="P150" s="23" t="s">
        <v>52</v>
      </c>
      <c r="Q150" s="24">
        <v>788</v>
      </c>
    </row>
    <row r="151" spans="1:17">
      <c r="A151" s="11">
        <v>150</v>
      </c>
      <c r="B151" s="12">
        <v>22955</v>
      </c>
      <c r="C151" s="13" t="s">
        <v>565</v>
      </c>
      <c r="D151" s="13" t="s">
        <v>323</v>
      </c>
      <c r="E151" s="14">
        <v>11</v>
      </c>
      <c r="F151" s="26">
        <v>2</v>
      </c>
      <c r="G151" s="27">
        <v>9</v>
      </c>
      <c r="H151" s="28">
        <v>38</v>
      </c>
      <c r="I151" s="26">
        <v>11</v>
      </c>
      <c r="J151" s="29">
        <v>27</v>
      </c>
      <c r="K151" s="30">
        <v>0.18181818181818182</v>
      </c>
      <c r="L151" s="31">
        <v>0.28947368421052633</v>
      </c>
      <c r="M151" s="20">
        <v>21.6</v>
      </c>
      <c r="N151" s="21" t="s">
        <v>49</v>
      </c>
      <c r="O151" s="22">
        <v>2</v>
      </c>
      <c r="P151" s="23" t="s">
        <v>52</v>
      </c>
      <c r="Q151" s="24">
        <v>258</v>
      </c>
    </row>
    <row r="152" spans="1:17">
      <c r="A152" s="11">
        <v>151</v>
      </c>
      <c r="B152" s="12">
        <v>16939</v>
      </c>
      <c r="C152" s="13" t="s">
        <v>566</v>
      </c>
      <c r="D152" s="13" t="s">
        <v>156</v>
      </c>
      <c r="E152" s="14">
        <v>16</v>
      </c>
      <c r="F152" s="26">
        <v>0</v>
      </c>
      <c r="G152" s="27">
        <v>16</v>
      </c>
      <c r="H152" s="28">
        <v>57</v>
      </c>
      <c r="I152" s="26">
        <v>9</v>
      </c>
      <c r="J152" s="29">
        <v>48</v>
      </c>
      <c r="K152" s="30">
        <v>0</v>
      </c>
      <c r="L152" s="31">
        <v>0.15789473684210525</v>
      </c>
      <c r="M152" s="20">
        <v>7.6</v>
      </c>
      <c r="N152" s="21" t="s">
        <v>56</v>
      </c>
      <c r="O152" s="22">
        <v>5</v>
      </c>
      <c r="P152" s="23" t="s">
        <v>52</v>
      </c>
      <c r="Q152" s="24">
        <v>638</v>
      </c>
    </row>
    <row r="153" spans="1:17">
      <c r="A153" s="11">
        <v>152</v>
      </c>
      <c r="B153" s="12">
        <v>16939</v>
      </c>
      <c r="C153" s="13" t="s">
        <v>566</v>
      </c>
      <c r="D153" s="13" t="s">
        <v>369</v>
      </c>
      <c r="E153" s="14">
        <v>4</v>
      </c>
      <c r="F153" s="26">
        <v>0</v>
      </c>
      <c r="G153" s="27">
        <v>4</v>
      </c>
      <c r="H153" s="28">
        <v>12</v>
      </c>
      <c r="I153" s="26">
        <v>0</v>
      </c>
      <c r="J153" s="29">
        <v>12</v>
      </c>
      <c r="K153" s="30">
        <v>0</v>
      </c>
      <c r="L153" s="31">
        <v>0</v>
      </c>
      <c r="M153" s="20">
        <v>0</v>
      </c>
      <c r="N153" s="21" t="s">
        <v>53</v>
      </c>
      <c r="O153" s="22">
        <v>7</v>
      </c>
      <c r="P153" s="23" t="s">
        <v>52</v>
      </c>
      <c r="Q153" s="24" t="s">
        <v>216</v>
      </c>
    </row>
    <row r="154" spans="1:17">
      <c r="A154" s="11">
        <v>153</v>
      </c>
      <c r="B154" s="12">
        <v>50152</v>
      </c>
      <c r="C154" s="13" t="s">
        <v>567</v>
      </c>
      <c r="D154" s="13" t="s">
        <v>324</v>
      </c>
      <c r="E154" s="14">
        <v>6</v>
      </c>
      <c r="F154" s="26">
        <v>5</v>
      </c>
      <c r="G154" s="27">
        <v>1</v>
      </c>
      <c r="H154" s="28">
        <v>22</v>
      </c>
      <c r="I154" s="26">
        <v>16</v>
      </c>
      <c r="J154" s="29">
        <v>6</v>
      </c>
      <c r="K154" s="30">
        <v>0.83333333333333337</v>
      </c>
      <c r="L154" s="31">
        <v>0.72727272727272729</v>
      </c>
      <c r="M154" s="20">
        <v>65.900000000000006</v>
      </c>
      <c r="N154" s="21" t="s">
        <v>49</v>
      </c>
      <c r="O154" s="22">
        <v>2</v>
      </c>
      <c r="P154" s="23" t="s">
        <v>52</v>
      </c>
      <c r="Q154" s="24" t="s">
        <v>216</v>
      </c>
    </row>
    <row r="155" spans="1:17">
      <c r="A155" s="11">
        <v>154</v>
      </c>
      <c r="B155" s="12">
        <v>50152</v>
      </c>
      <c r="C155" s="13" t="s">
        <v>567</v>
      </c>
      <c r="D155" s="13" t="s">
        <v>343</v>
      </c>
      <c r="E155" s="14">
        <v>2</v>
      </c>
      <c r="F155" s="26">
        <v>1</v>
      </c>
      <c r="G155" s="27">
        <v>1</v>
      </c>
      <c r="H155" s="28">
        <v>6</v>
      </c>
      <c r="I155" s="26">
        <v>3</v>
      </c>
      <c r="J155" s="29">
        <v>3</v>
      </c>
      <c r="K155" s="30">
        <v>0.5</v>
      </c>
      <c r="L155" s="31">
        <v>0.5</v>
      </c>
      <c r="M155" s="20">
        <v>34.4</v>
      </c>
      <c r="N155" s="21" t="s">
        <v>58</v>
      </c>
      <c r="O155" s="22">
        <v>3</v>
      </c>
      <c r="P155" s="23" t="s">
        <v>52</v>
      </c>
      <c r="Q155" s="24" t="s">
        <v>216</v>
      </c>
    </row>
    <row r="156" spans="1:17">
      <c r="A156" s="11">
        <v>155</v>
      </c>
      <c r="B156" s="12">
        <v>23301</v>
      </c>
      <c r="C156" s="13" t="s">
        <v>568</v>
      </c>
      <c r="D156" s="13" t="s">
        <v>323</v>
      </c>
      <c r="E156" s="14">
        <v>3</v>
      </c>
      <c r="F156" s="26">
        <v>0</v>
      </c>
      <c r="G156" s="27">
        <v>3</v>
      </c>
      <c r="H156" s="28">
        <v>9</v>
      </c>
      <c r="I156" s="26">
        <v>0</v>
      </c>
      <c r="J156" s="29">
        <v>9</v>
      </c>
      <c r="K156" s="30">
        <v>0</v>
      </c>
      <c r="L156" s="31">
        <v>0</v>
      </c>
      <c r="M156" s="20">
        <v>0</v>
      </c>
      <c r="N156" s="21" t="s">
        <v>49</v>
      </c>
      <c r="O156" s="22">
        <v>2</v>
      </c>
      <c r="P156" s="23" t="s">
        <v>52</v>
      </c>
      <c r="Q156" s="24" t="s">
        <v>216</v>
      </c>
    </row>
    <row r="157" spans="1:17">
      <c r="A157" s="11">
        <v>156</v>
      </c>
      <c r="B157" s="12">
        <v>5085</v>
      </c>
      <c r="C157" s="13" t="s">
        <v>569</v>
      </c>
      <c r="D157" s="13" t="s">
        <v>366</v>
      </c>
      <c r="E157" s="14">
        <v>10</v>
      </c>
      <c r="F157" s="26">
        <v>4</v>
      </c>
      <c r="G157" s="27">
        <v>6</v>
      </c>
      <c r="H157" s="28">
        <v>34</v>
      </c>
      <c r="I157" s="26">
        <v>13</v>
      </c>
      <c r="J157" s="29">
        <v>21</v>
      </c>
      <c r="K157" s="30">
        <v>0.4</v>
      </c>
      <c r="L157" s="31">
        <v>0.38235294117647056</v>
      </c>
      <c r="M157" s="20">
        <v>35</v>
      </c>
      <c r="N157" s="21" t="s">
        <v>57</v>
      </c>
      <c r="O157" s="22">
        <v>5</v>
      </c>
      <c r="P157" s="23" t="s">
        <v>55</v>
      </c>
      <c r="Q157" s="24">
        <v>775</v>
      </c>
    </row>
    <row r="158" spans="1:17">
      <c r="A158" s="11">
        <v>157</v>
      </c>
      <c r="B158" s="12">
        <v>5085</v>
      </c>
      <c r="C158" s="13" t="s">
        <v>569</v>
      </c>
      <c r="D158" s="13" t="s">
        <v>370</v>
      </c>
      <c r="E158" s="14">
        <v>1</v>
      </c>
      <c r="F158" s="26">
        <v>0</v>
      </c>
      <c r="G158" s="27">
        <v>1</v>
      </c>
      <c r="H158" s="28">
        <v>3</v>
      </c>
      <c r="I158" s="26">
        <v>0</v>
      </c>
      <c r="J158" s="29">
        <v>3</v>
      </c>
      <c r="K158" s="30">
        <v>0</v>
      </c>
      <c r="L158" s="31">
        <v>0</v>
      </c>
      <c r="M158" s="20">
        <v>0</v>
      </c>
      <c r="N158" s="21" t="s">
        <v>54</v>
      </c>
      <c r="O158" s="22">
        <v>7</v>
      </c>
      <c r="P158" s="23" t="s">
        <v>55</v>
      </c>
      <c r="Q158" s="24" t="s">
        <v>216</v>
      </c>
    </row>
    <row r="159" spans="1:17">
      <c r="A159" s="11">
        <v>158</v>
      </c>
      <c r="B159" s="12">
        <v>19110</v>
      </c>
      <c r="C159" s="13" t="s">
        <v>570</v>
      </c>
      <c r="D159" s="13" t="s">
        <v>351</v>
      </c>
      <c r="E159" s="14">
        <v>18</v>
      </c>
      <c r="F159" s="26">
        <v>10</v>
      </c>
      <c r="G159" s="27">
        <v>8</v>
      </c>
      <c r="H159" s="28">
        <v>62</v>
      </c>
      <c r="I159" s="26">
        <v>35</v>
      </c>
      <c r="J159" s="29">
        <v>27</v>
      </c>
      <c r="K159" s="30">
        <v>0.55555555555555558</v>
      </c>
      <c r="L159" s="31">
        <v>0.56451612903225812</v>
      </c>
      <c r="M159" s="20">
        <v>52.5</v>
      </c>
      <c r="N159" s="21" t="s">
        <v>56</v>
      </c>
      <c r="O159" s="22">
        <v>5</v>
      </c>
      <c r="P159" s="23" t="s">
        <v>52</v>
      </c>
      <c r="Q159" s="24">
        <v>863</v>
      </c>
    </row>
    <row r="160" spans="1:17">
      <c r="A160" s="11">
        <v>159</v>
      </c>
      <c r="B160" s="12">
        <v>19110</v>
      </c>
      <c r="C160" s="13" t="s">
        <v>570</v>
      </c>
      <c r="D160" s="13" t="s">
        <v>138</v>
      </c>
      <c r="E160" s="14">
        <v>2</v>
      </c>
      <c r="F160" s="26">
        <v>0</v>
      </c>
      <c r="G160" s="27">
        <v>2</v>
      </c>
      <c r="H160" s="28">
        <v>6</v>
      </c>
      <c r="I160" s="26">
        <v>0</v>
      </c>
      <c r="J160" s="29">
        <v>6</v>
      </c>
      <c r="K160" s="30">
        <v>0</v>
      </c>
      <c r="L160" s="31">
        <v>0</v>
      </c>
      <c r="M160" s="20">
        <v>0</v>
      </c>
      <c r="N160" s="21" t="s">
        <v>47</v>
      </c>
      <c r="O160" s="22">
        <v>6</v>
      </c>
      <c r="P160" s="23" t="s">
        <v>52</v>
      </c>
      <c r="Q160" s="24" t="s">
        <v>216</v>
      </c>
    </row>
    <row r="161" spans="1:17">
      <c r="A161" s="11">
        <v>160</v>
      </c>
      <c r="B161" s="12">
        <v>27852</v>
      </c>
      <c r="C161" s="13" t="s">
        <v>571</v>
      </c>
      <c r="D161" s="13" t="s">
        <v>313</v>
      </c>
      <c r="E161" s="14">
        <v>16</v>
      </c>
      <c r="F161" s="26">
        <v>12</v>
      </c>
      <c r="G161" s="27">
        <v>4</v>
      </c>
      <c r="H161" s="28">
        <v>52</v>
      </c>
      <c r="I161" s="26">
        <v>38</v>
      </c>
      <c r="J161" s="29">
        <v>14</v>
      </c>
      <c r="K161" s="30">
        <v>0.75</v>
      </c>
      <c r="L161" s="31">
        <v>0.73076923076923073</v>
      </c>
      <c r="M161" s="20">
        <v>68.8</v>
      </c>
      <c r="N161" s="21" t="s">
        <v>49</v>
      </c>
      <c r="O161" s="22">
        <v>2</v>
      </c>
      <c r="P161" s="23" t="s">
        <v>52</v>
      </c>
      <c r="Q161" s="24">
        <v>494</v>
      </c>
    </row>
    <row r="162" spans="1:17">
      <c r="A162" s="11">
        <v>161</v>
      </c>
      <c r="B162" s="12">
        <v>50232</v>
      </c>
      <c r="C162" s="13" t="s">
        <v>572</v>
      </c>
      <c r="D162" s="13" t="s">
        <v>180</v>
      </c>
      <c r="E162" s="14">
        <v>8</v>
      </c>
      <c r="F162" s="26">
        <v>1</v>
      </c>
      <c r="G162" s="27">
        <v>7</v>
      </c>
      <c r="H162" s="28">
        <v>27</v>
      </c>
      <c r="I162" s="26">
        <v>6</v>
      </c>
      <c r="J162" s="29">
        <v>21</v>
      </c>
      <c r="K162" s="30">
        <v>0.125</v>
      </c>
      <c r="L162" s="31">
        <v>0.22222222222222221</v>
      </c>
      <c r="M162" s="20">
        <v>15.5</v>
      </c>
      <c r="N162" s="21" t="s">
        <v>58</v>
      </c>
      <c r="O162" s="22">
        <v>3</v>
      </c>
      <c r="P162" s="23" t="s">
        <v>52</v>
      </c>
      <c r="Q162" s="24" t="s">
        <v>216</v>
      </c>
    </row>
    <row r="163" spans="1:17">
      <c r="A163" s="11">
        <v>162</v>
      </c>
      <c r="B163" s="12">
        <v>21995</v>
      </c>
      <c r="C163" s="13" t="s">
        <v>573</v>
      </c>
      <c r="D163" s="13" t="s">
        <v>162</v>
      </c>
      <c r="E163" s="14">
        <v>14</v>
      </c>
      <c r="F163" s="26">
        <v>9</v>
      </c>
      <c r="G163" s="27">
        <v>5</v>
      </c>
      <c r="H163" s="28">
        <v>54</v>
      </c>
      <c r="I163" s="26">
        <v>31</v>
      </c>
      <c r="J163" s="29">
        <v>23</v>
      </c>
      <c r="K163" s="30">
        <v>0.6428571428571429</v>
      </c>
      <c r="L163" s="31">
        <v>0.57407407407407407</v>
      </c>
      <c r="M163" s="20">
        <v>56.1</v>
      </c>
      <c r="N163" s="21" t="s">
        <v>48</v>
      </c>
      <c r="O163" s="22">
        <v>4</v>
      </c>
      <c r="P163" s="23" t="s">
        <v>52</v>
      </c>
      <c r="Q163" s="24">
        <v>731</v>
      </c>
    </row>
    <row r="164" spans="1:17">
      <c r="A164" s="11">
        <v>163</v>
      </c>
      <c r="B164" s="12">
        <v>50134</v>
      </c>
      <c r="C164" s="13" t="s">
        <v>574</v>
      </c>
      <c r="D164" s="13" t="s">
        <v>343</v>
      </c>
      <c r="E164" s="14">
        <v>6</v>
      </c>
      <c r="F164" s="26">
        <v>0</v>
      </c>
      <c r="G164" s="27">
        <v>6</v>
      </c>
      <c r="H164" s="28">
        <v>19</v>
      </c>
      <c r="I164" s="26">
        <v>1</v>
      </c>
      <c r="J164" s="29">
        <v>18</v>
      </c>
      <c r="K164" s="30">
        <v>0</v>
      </c>
      <c r="L164" s="31">
        <v>5.2631578947368418E-2</v>
      </c>
      <c r="M164" s="20">
        <v>2.4</v>
      </c>
      <c r="N164" s="21" t="s">
        <v>58</v>
      </c>
      <c r="O164" s="22">
        <v>3</v>
      </c>
      <c r="P164" s="23" t="s">
        <v>52</v>
      </c>
      <c r="Q164" s="24" t="s">
        <v>216</v>
      </c>
    </row>
    <row r="165" spans="1:17">
      <c r="A165" s="11">
        <v>164</v>
      </c>
      <c r="B165" s="12">
        <v>11012</v>
      </c>
      <c r="C165" s="13" t="s">
        <v>575</v>
      </c>
      <c r="D165" s="13" t="s">
        <v>118</v>
      </c>
      <c r="E165" s="14">
        <v>18</v>
      </c>
      <c r="F165" s="26">
        <v>10</v>
      </c>
      <c r="G165" s="27">
        <v>8</v>
      </c>
      <c r="H165" s="28">
        <v>66</v>
      </c>
      <c r="I165" s="26">
        <v>35</v>
      </c>
      <c r="J165" s="29">
        <v>31</v>
      </c>
      <c r="K165" s="30">
        <v>0.55555555555555558</v>
      </c>
      <c r="L165" s="31">
        <v>0.53030303030303028</v>
      </c>
      <c r="M165" s="20">
        <v>50.9</v>
      </c>
      <c r="N165" s="21" t="s">
        <v>59</v>
      </c>
      <c r="O165" s="22">
        <v>3</v>
      </c>
      <c r="P165" s="23" t="s">
        <v>55</v>
      </c>
      <c r="Q165" s="24">
        <v>555</v>
      </c>
    </row>
    <row r="166" spans="1:17">
      <c r="A166" s="11">
        <v>165</v>
      </c>
      <c r="B166" s="12">
        <v>26307</v>
      </c>
      <c r="C166" s="13" t="s">
        <v>576</v>
      </c>
      <c r="D166" s="13" t="s">
        <v>337</v>
      </c>
      <c r="E166" s="14">
        <v>12</v>
      </c>
      <c r="F166" s="26">
        <v>2</v>
      </c>
      <c r="G166" s="27">
        <v>10</v>
      </c>
      <c r="H166" s="28">
        <v>42</v>
      </c>
      <c r="I166" s="26">
        <v>10</v>
      </c>
      <c r="J166" s="29">
        <v>32</v>
      </c>
      <c r="K166" s="30">
        <v>0.16666666666666666</v>
      </c>
      <c r="L166" s="31">
        <v>0.23809523809523808</v>
      </c>
      <c r="M166" s="20">
        <v>18.600000000000001</v>
      </c>
      <c r="N166" s="21" t="s">
        <v>49</v>
      </c>
      <c r="O166" s="22">
        <v>2</v>
      </c>
      <c r="P166" s="23" t="s">
        <v>52</v>
      </c>
      <c r="Q166" s="24">
        <v>243</v>
      </c>
    </row>
    <row r="167" spans="1:17">
      <c r="A167" s="11">
        <v>166</v>
      </c>
      <c r="B167" s="12">
        <v>9186</v>
      </c>
      <c r="C167" s="13" t="s">
        <v>577</v>
      </c>
      <c r="D167" s="13" t="s">
        <v>76</v>
      </c>
      <c r="E167" s="14">
        <v>18</v>
      </c>
      <c r="F167" s="26">
        <v>9</v>
      </c>
      <c r="G167" s="27">
        <v>9</v>
      </c>
      <c r="H167" s="28">
        <v>67</v>
      </c>
      <c r="I167" s="26">
        <v>34</v>
      </c>
      <c r="J167" s="29">
        <v>33</v>
      </c>
      <c r="K167" s="30">
        <v>0.5</v>
      </c>
      <c r="L167" s="31">
        <v>0.5074626865671642</v>
      </c>
      <c r="M167" s="20">
        <v>47.3</v>
      </c>
      <c r="N167" s="21" t="s">
        <v>57</v>
      </c>
      <c r="O167" s="22">
        <v>5</v>
      </c>
      <c r="P167" s="23" t="s">
        <v>55</v>
      </c>
      <c r="Q167" s="24">
        <v>837</v>
      </c>
    </row>
    <row r="168" spans="1:17">
      <c r="A168" s="11">
        <v>167</v>
      </c>
      <c r="B168" s="12">
        <v>9186</v>
      </c>
      <c r="C168" s="13" t="s">
        <v>577</v>
      </c>
      <c r="D168" s="13" t="s">
        <v>99</v>
      </c>
      <c r="E168" s="14">
        <v>1</v>
      </c>
      <c r="F168" s="26">
        <v>0</v>
      </c>
      <c r="G168" s="27">
        <v>1</v>
      </c>
      <c r="H168" s="28">
        <v>3</v>
      </c>
      <c r="I168" s="26">
        <v>0</v>
      </c>
      <c r="J168" s="29">
        <v>3</v>
      </c>
      <c r="K168" s="30">
        <v>0</v>
      </c>
      <c r="L168" s="31">
        <v>0</v>
      </c>
      <c r="M168" s="20">
        <v>0</v>
      </c>
      <c r="N168" s="21" t="s">
        <v>54</v>
      </c>
      <c r="O168" s="22">
        <v>7</v>
      </c>
      <c r="P168" s="23" t="s">
        <v>55</v>
      </c>
      <c r="Q168" s="24" t="s">
        <v>216</v>
      </c>
    </row>
    <row r="169" spans="1:17">
      <c r="A169" s="11">
        <v>168</v>
      </c>
      <c r="B169" s="12">
        <v>15945</v>
      </c>
      <c r="C169" s="13" t="s">
        <v>578</v>
      </c>
      <c r="D169" s="13" t="s">
        <v>105</v>
      </c>
      <c r="E169" s="14">
        <v>18</v>
      </c>
      <c r="F169" s="26">
        <v>3</v>
      </c>
      <c r="G169" s="27">
        <v>15</v>
      </c>
      <c r="H169" s="28">
        <v>65</v>
      </c>
      <c r="I169" s="26">
        <v>17</v>
      </c>
      <c r="J169" s="29">
        <v>48</v>
      </c>
      <c r="K169" s="30">
        <v>0.16666666666666666</v>
      </c>
      <c r="L169" s="31">
        <v>0.26153846153846155</v>
      </c>
      <c r="M169" s="20">
        <v>20.2</v>
      </c>
      <c r="N169" s="21" t="s">
        <v>57</v>
      </c>
      <c r="O169" s="22">
        <v>5</v>
      </c>
      <c r="P169" s="23" t="s">
        <v>55</v>
      </c>
      <c r="Q169" s="24">
        <v>701</v>
      </c>
    </row>
    <row r="170" spans="1:17">
      <c r="A170" s="11">
        <v>169</v>
      </c>
      <c r="B170" s="12">
        <v>2735</v>
      </c>
      <c r="C170" s="13" t="s">
        <v>579</v>
      </c>
      <c r="D170" s="13" t="s">
        <v>128</v>
      </c>
      <c r="E170" s="14">
        <v>4</v>
      </c>
      <c r="F170" s="26">
        <v>2</v>
      </c>
      <c r="G170" s="27">
        <v>2</v>
      </c>
      <c r="H170" s="28">
        <v>16</v>
      </c>
      <c r="I170" s="26">
        <v>9</v>
      </c>
      <c r="J170" s="29">
        <v>7</v>
      </c>
      <c r="K170" s="30">
        <v>0.5</v>
      </c>
      <c r="L170" s="31">
        <v>0.5625</v>
      </c>
      <c r="M170" s="20">
        <v>43</v>
      </c>
      <c r="N170" s="21" t="s">
        <v>58</v>
      </c>
      <c r="O170" s="22">
        <v>3</v>
      </c>
      <c r="P170" s="23" t="s">
        <v>52</v>
      </c>
      <c r="Q170" s="24" t="s">
        <v>216</v>
      </c>
    </row>
    <row r="171" spans="1:17">
      <c r="A171" s="11">
        <v>170</v>
      </c>
      <c r="B171" s="12">
        <v>18454</v>
      </c>
      <c r="C171" s="13" t="s">
        <v>580</v>
      </c>
      <c r="D171" s="13" t="s">
        <v>304</v>
      </c>
      <c r="E171" s="14">
        <v>8</v>
      </c>
      <c r="F171" s="26">
        <v>0</v>
      </c>
      <c r="G171" s="27">
        <v>8</v>
      </c>
      <c r="H171" s="28">
        <v>29</v>
      </c>
      <c r="I171" s="26">
        <v>5</v>
      </c>
      <c r="J171" s="29">
        <v>24</v>
      </c>
      <c r="K171" s="30">
        <v>0</v>
      </c>
      <c r="L171" s="31">
        <v>0.17241379310344829</v>
      </c>
      <c r="M171" s="20">
        <v>8.1</v>
      </c>
      <c r="N171" s="21" t="s">
        <v>48</v>
      </c>
      <c r="O171" s="22">
        <v>4</v>
      </c>
      <c r="P171" s="23" t="s">
        <v>52</v>
      </c>
      <c r="Q171" s="24" t="s">
        <v>216</v>
      </c>
    </row>
    <row r="172" spans="1:17">
      <c r="A172" s="11">
        <v>171</v>
      </c>
      <c r="B172" s="12">
        <v>20872</v>
      </c>
      <c r="C172" s="13" t="s">
        <v>581</v>
      </c>
      <c r="D172" s="13" t="s">
        <v>109</v>
      </c>
      <c r="E172" s="14">
        <v>14</v>
      </c>
      <c r="F172" s="26">
        <v>13</v>
      </c>
      <c r="G172" s="27">
        <v>1</v>
      </c>
      <c r="H172" s="28">
        <v>52</v>
      </c>
      <c r="I172" s="26">
        <v>40</v>
      </c>
      <c r="J172" s="29">
        <v>12</v>
      </c>
      <c r="K172" s="30">
        <v>0.9285714285714286</v>
      </c>
      <c r="L172" s="31">
        <v>0.76923076923076927</v>
      </c>
      <c r="M172" s="20">
        <v>78</v>
      </c>
      <c r="N172" s="21" t="s">
        <v>49</v>
      </c>
      <c r="O172" s="22">
        <v>2</v>
      </c>
      <c r="P172" s="23" t="s">
        <v>52</v>
      </c>
      <c r="Q172" s="24">
        <v>540</v>
      </c>
    </row>
    <row r="173" spans="1:17">
      <c r="A173" s="11">
        <v>172</v>
      </c>
      <c r="B173" s="12">
        <v>20872</v>
      </c>
      <c r="C173" s="13" t="s">
        <v>581</v>
      </c>
      <c r="D173" s="13" t="s">
        <v>341</v>
      </c>
      <c r="E173" s="14">
        <v>3</v>
      </c>
      <c r="F173" s="26">
        <v>1</v>
      </c>
      <c r="G173" s="27">
        <v>2</v>
      </c>
      <c r="H173" s="28">
        <v>11</v>
      </c>
      <c r="I173" s="26">
        <v>3</v>
      </c>
      <c r="J173" s="29">
        <v>8</v>
      </c>
      <c r="K173" s="30">
        <v>0.33333333333333331</v>
      </c>
      <c r="L173" s="31">
        <v>0.27272727272727271</v>
      </c>
      <c r="M173" s="20">
        <v>22.8</v>
      </c>
      <c r="N173" s="21" t="s">
        <v>58</v>
      </c>
      <c r="O173" s="22">
        <v>3</v>
      </c>
      <c r="P173" s="23" t="s">
        <v>52</v>
      </c>
      <c r="Q173" s="24" t="s">
        <v>216</v>
      </c>
    </row>
    <row r="174" spans="1:17">
      <c r="A174" s="11">
        <v>173</v>
      </c>
      <c r="B174" s="12">
        <v>5678</v>
      </c>
      <c r="C174" s="13" t="s">
        <v>582</v>
      </c>
      <c r="D174" s="13" t="s">
        <v>369</v>
      </c>
      <c r="E174" s="14">
        <v>22</v>
      </c>
      <c r="F174" s="26">
        <v>10</v>
      </c>
      <c r="G174" s="27">
        <v>12</v>
      </c>
      <c r="H174" s="28">
        <v>89</v>
      </c>
      <c r="I174" s="26">
        <v>43</v>
      </c>
      <c r="J174" s="29">
        <v>46</v>
      </c>
      <c r="K174" s="30">
        <v>0.45454545454545453</v>
      </c>
      <c r="L174" s="31">
        <v>0.48314606741573035</v>
      </c>
      <c r="M174" s="20">
        <v>44.5</v>
      </c>
      <c r="N174" s="21" t="s">
        <v>53</v>
      </c>
      <c r="O174" s="22">
        <v>7</v>
      </c>
      <c r="P174" s="23" t="s">
        <v>52</v>
      </c>
      <c r="Q174" s="24">
        <v>1123</v>
      </c>
    </row>
    <row r="175" spans="1:17">
      <c r="A175" s="11">
        <v>174</v>
      </c>
      <c r="B175" s="12">
        <v>50250</v>
      </c>
      <c r="C175" s="13" t="s">
        <v>583</v>
      </c>
      <c r="D175" s="13" t="s">
        <v>331</v>
      </c>
      <c r="E175" s="14">
        <v>8</v>
      </c>
      <c r="F175" s="26">
        <v>4</v>
      </c>
      <c r="G175" s="27">
        <v>4</v>
      </c>
      <c r="H175" s="28">
        <v>29</v>
      </c>
      <c r="I175" s="26">
        <v>13</v>
      </c>
      <c r="J175" s="29">
        <v>16</v>
      </c>
      <c r="K175" s="30">
        <v>0.5</v>
      </c>
      <c r="L175" s="31">
        <v>0.44827586206896552</v>
      </c>
      <c r="M175" s="20">
        <v>41.5</v>
      </c>
      <c r="N175" s="21" t="s">
        <v>49</v>
      </c>
      <c r="O175" s="22">
        <v>2</v>
      </c>
      <c r="P175" s="23" t="s">
        <v>52</v>
      </c>
      <c r="Q175" s="24" t="s">
        <v>216</v>
      </c>
    </row>
    <row r="176" spans="1:17">
      <c r="A176" s="11">
        <v>175</v>
      </c>
      <c r="B176" s="12">
        <v>20227</v>
      </c>
      <c r="C176" s="13" t="s">
        <v>584</v>
      </c>
      <c r="D176" s="13" t="s">
        <v>88</v>
      </c>
      <c r="E176" s="14">
        <v>5</v>
      </c>
      <c r="F176" s="26">
        <v>4</v>
      </c>
      <c r="G176" s="27">
        <v>1</v>
      </c>
      <c r="H176" s="28">
        <v>15</v>
      </c>
      <c r="I176" s="26">
        <v>12</v>
      </c>
      <c r="J176" s="29">
        <v>3</v>
      </c>
      <c r="K176" s="30">
        <v>0.8</v>
      </c>
      <c r="L176" s="31">
        <v>0.8</v>
      </c>
      <c r="M176" s="20">
        <v>65.599999999999994</v>
      </c>
      <c r="N176" s="21" t="s">
        <v>49</v>
      </c>
      <c r="O176" s="22">
        <v>2</v>
      </c>
      <c r="P176" s="23" t="s">
        <v>52</v>
      </c>
      <c r="Q176" s="24" t="s">
        <v>216</v>
      </c>
    </row>
    <row r="177" spans="1:17">
      <c r="A177" s="11">
        <v>176</v>
      </c>
      <c r="B177" s="12">
        <v>20227</v>
      </c>
      <c r="C177" s="13" t="s">
        <v>584</v>
      </c>
      <c r="D177" s="13" t="s">
        <v>96</v>
      </c>
      <c r="E177" s="14">
        <v>4</v>
      </c>
      <c r="F177" s="26">
        <v>4</v>
      </c>
      <c r="G177" s="27">
        <v>0</v>
      </c>
      <c r="H177" s="28">
        <v>16</v>
      </c>
      <c r="I177" s="26">
        <v>12</v>
      </c>
      <c r="J177" s="29">
        <v>4</v>
      </c>
      <c r="K177" s="30">
        <v>1</v>
      </c>
      <c r="L177" s="31">
        <v>0.75</v>
      </c>
      <c r="M177" s="20">
        <v>69.3</v>
      </c>
      <c r="N177" s="21" t="s">
        <v>58</v>
      </c>
      <c r="O177" s="22">
        <v>3</v>
      </c>
      <c r="P177" s="23" t="s">
        <v>52</v>
      </c>
      <c r="Q177" s="24" t="s">
        <v>216</v>
      </c>
    </row>
    <row r="178" spans="1:17">
      <c r="A178" s="11">
        <v>177</v>
      </c>
      <c r="B178" s="12">
        <v>27558</v>
      </c>
      <c r="C178" s="13" t="s">
        <v>585</v>
      </c>
      <c r="D178" s="13" t="s">
        <v>121</v>
      </c>
      <c r="E178" s="14">
        <v>14</v>
      </c>
      <c r="F178" s="26">
        <v>13</v>
      </c>
      <c r="G178" s="27">
        <v>1</v>
      </c>
      <c r="H178" s="28">
        <v>51</v>
      </c>
      <c r="I178" s="26">
        <v>40</v>
      </c>
      <c r="J178" s="29">
        <v>11</v>
      </c>
      <c r="K178" s="30">
        <v>0.9285714285714286</v>
      </c>
      <c r="L178" s="31">
        <v>0.78431372549019607</v>
      </c>
      <c r="M178" s="20">
        <v>78.7</v>
      </c>
      <c r="N178" s="21" t="s">
        <v>48</v>
      </c>
      <c r="O178" s="22">
        <v>4</v>
      </c>
      <c r="P178" s="23" t="s">
        <v>52</v>
      </c>
      <c r="Q178" s="24">
        <v>844</v>
      </c>
    </row>
    <row r="179" spans="1:17">
      <c r="A179" s="11">
        <v>178</v>
      </c>
      <c r="B179" s="12">
        <v>21291</v>
      </c>
      <c r="C179" s="13" t="s">
        <v>586</v>
      </c>
      <c r="D179" s="13" t="s">
        <v>343</v>
      </c>
      <c r="E179" s="14">
        <v>2</v>
      </c>
      <c r="F179" s="26">
        <v>0</v>
      </c>
      <c r="G179" s="27">
        <v>2</v>
      </c>
      <c r="H179" s="28">
        <v>9</v>
      </c>
      <c r="I179" s="26">
        <v>3</v>
      </c>
      <c r="J179" s="29">
        <v>6</v>
      </c>
      <c r="K179" s="30">
        <v>0</v>
      </c>
      <c r="L179" s="31">
        <v>0.33333333333333331</v>
      </c>
      <c r="M179" s="20">
        <v>13.9</v>
      </c>
      <c r="N179" s="21" t="s">
        <v>58</v>
      </c>
      <c r="O179" s="22">
        <v>3</v>
      </c>
      <c r="P179" s="23" t="s">
        <v>52</v>
      </c>
      <c r="Q179" s="24" t="s">
        <v>216</v>
      </c>
    </row>
    <row r="180" spans="1:17">
      <c r="A180" s="11">
        <v>179</v>
      </c>
      <c r="B180" s="12">
        <v>18608</v>
      </c>
      <c r="C180" s="13" t="s">
        <v>587</v>
      </c>
      <c r="D180" s="13" t="s">
        <v>342</v>
      </c>
      <c r="E180" s="14">
        <v>15</v>
      </c>
      <c r="F180" s="26">
        <v>6</v>
      </c>
      <c r="G180" s="27">
        <v>9</v>
      </c>
      <c r="H180" s="28">
        <v>55</v>
      </c>
      <c r="I180" s="26">
        <v>26</v>
      </c>
      <c r="J180" s="29">
        <v>29</v>
      </c>
      <c r="K180" s="30">
        <v>0.4</v>
      </c>
      <c r="L180" s="31">
        <v>0.47272727272727272</v>
      </c>
      <c r="M180" s="20">
        <v>40.6</v>
      </c>
      <c r="N180" s="21" t="s">
        <v>58</v>
      </c>
      <c r="O180" s="22">
        <v>3</v>
      </c>
      <c r="P180" s="23" t="s">
        <v>52</v>
      </c>
      <c r="Q180" s="24">
        <v>503</v>
      </c>
    </row>
    <row r="181" spans="1:17">
      <c r="A181" s="11">
        <v>180</v>
      </c>
      <c r="B181" s="12">
        <v>6815</v>
      </c>
      <c r="C181" s="13" t="s">
        <v>588</v>
      </c>
      <c r="D181" s="13" t="s">
        <v>340</v>
      </c>
      <c r="E181" s="14">
        <v>8</v>
      </c>
      <c r="F181" s="26">
        <v>3</v>
      </c>
      <c r="G181" s="27">
        <v>5</v>
      </c>
      <c r="H181" s="28">
        <v>27</v>
      </c>
      <c r="I181" s="26">
        <v>12</v>
      </c>
      <c r="J181" s="29">
        <v>15</v>
      </c>
      <c r="K181" s="30">
        <v>0.375</v>
      </c>
      <c r="L181" s="31">
        <v>0.44444444444444442</v>
      </c>
      <c r="M181" s="20">
        <v>36.1</v>
      </c>
      <c r="N181" s="21" t="s">
        <v>58</v>
      </c>
      <c r="O181" s="22">
        <v>3</v>
      </c>
      <c r="P181" s="23" t="s">
        <v>52</v>
      </c>
      <c r="Q181" s="24" t="s">
        <v>216</v>
      </c>
    </row>
    <row r="182" spans="1:17">
      <c r="A182" s="11">
        <v>181</v>
      </c>
      <c r="B182" s="12">
        <v>6980</v>
      </c>
      <c r="C182" s="13" t="s">
        <v>589</v>
      </c>
      <c r="D182" s="13" t="s">
        <v>170</v>
      </c>
      <c r="E182" s="14">
        <v>14</v>
      </c>
      <c r="F182" s="26">
        <v>11</v>
      </c>
      <c r="G182" s="27">
        <v>3</v>
      </c>
      <c r="H182" s="28">
        <v>48</v>
      </c>
      <c r="I182" s="26">
        <v>37</v>
      </c>
      <c r="J182" s="29">
        <v>11</v>
      </c>
      <c r="K182" s="30">
        <v>0.7857142857142857</v>
      </c>
      <c r="L182" s="31">
        <v>0.77083333333333337</v>
      </c>
      <c r="M182" s="20">
        <v>71.7</v>
      </c>
      <c r="N182" s="21" t="s">
        <v>48</v>
      </c>
      <c r="O182" s="22">
        <v>4</v>
      </c>
      <c r="P182" s="23" t="s">
        <v>52</v>
      </c>
      <c r="Q182" s="24">
        <v>809</v>
      </c>
    </row>
    <row r="183" spans="1:17">
      <c r="A183" s="11">
        <v>182</v>
      </c>
      <c r="B183" s="12">
        <v>7791</v>
      </c>
      <c r="C183" s="13" t="s">
        <v>590</v>
      </c>
      <c r="D183" s="13" t="s">
        <v>341</v>
      </c>
      <c r="E183" s="14">
        <v>14</v>
      </c>
      <c r="F183" s="26">
        <v>3</v>
      </c>
      <c r="G183" s="27">
        <v>11</v>
      </c>
      <c r="H183" s="28">
        <v>48</v>
      </c>
      <c r="I183" s="26">
        <v>12</v>
      </c>
      <c r="J183" s="29">
        <v>36</v>
      </c>
      <c r="K183" s="30">
        <v>0.21428571428571427</v>
      </c>
      <c r="L183" s="31">
        <v>0.25</v>
      </c>
      <c r="M183" s="20">
        <v>21.5</v>
      </c>
      <c r="N183" s="21" t="s">
        <v>58</v>
      </c>
      <c r="O183" s="22">
        <v>3</v>
      </c>
      <c r="P183" s="23" t="s">
        <v>52</v>
      </c>
      <c r="Q183" s="24">
        <v>408</v>
      </c>
    </row>
    <row r="184" spans="1:17">
      <c r="A184" s="11">
        <v>183</v>
      </c>
      <c r="B184" s="12">
        <v>20841</v>
      </c>
      <c r="C184" s="13" t="s">
        <v>591</v>
      </c>
      <c r="D184" s="13" t="s">
        <v>364</v>
      </c>
      <c r="E184" s="14">
        <v>16</v>
      </c>
      <c r="F184" s="26">
        <v>6</v>
      </c>
      <c r="G184" s="27">
        <v>10</v>
      </c>
      <c r="H184" s="28">
        <v>66</v>
      </c>
      <c r="I184" s="26">
        <v>32</v>
      </c>
      <c r="J184" s="29">
        <v>34</v>
      </c>
      <c r="K184" s="30">
        <v>0.375</v>
      </c>
      <c r="L184" s="31">
        <v>0.48484848484848486</v>
      </c>
      <c r="M184" s="20">
        <v>40.299999999999997</v>
      </c>
      <c r="N184" s="21" t="s">
        <v>59</v>
      </c>
      <c r="O184" s="22">
        <v>3</v>
      </c>
      <c r="P184" s="23" t="s">
        <v>55</v>
      </c>
      <c r="Q184" s="24">
        <v>502</v>
      </c>
    </row>
    <row r="185" spans="1:17">
      <c r="A185" s="11">
        <v>184</v>
      </c>
      <c r="B185" s="12">
        <v>20841</v>
      </c>
      <c r="C185" s="13" t="s">
        <v>591</v>
      </c>
      <c r="D185" s="13" t="s">
        <v>330</v>
      </c>
      <c r="E185" s="14">
        <v>2</v>
      </c>
      <c r="F185" s="26">
        <v>2</v>
      </c>
      <c r="G185" s="27">
        <v>0</v>
      </c>
      <c r="H185" s="28">
        <v>6</v>
      </c>
      <c r="I185" s="26">
        <v>6</v>
      </c>
      <c r="J185" s="29">
        <v>0</v>
      </c>
      <c r="K185" s="30">
        <v>1</v>
      </c>
      <c r="L185" s="31">
        <v>1</v>
      </c>
      <c r="M185" s="20">
        <v>68.900000000000006</v>
      </c>
      <c r="N185" s="21" t="s">
        <v>49</v>
      </c>
      <c r="O185" s="22">
        <v>2</v>
      </c>
      <c r="P185" s="23" t="s">
        <v>52</v>
      </c>
      <c r="Q185" s="24" t="s">
        <v>216</v>
      </c>
    </row>
    <row r="186" spans="1:17">
      <c r="A186" s="11">
        <v>185</v>
      </c>
      <c r="B186" s="12">
        <v>50142</v>
      </c>
      <c r="C186" s="13" t="s">
        <v>592</v>
      </c>
      <c r="D186" s="13" t="s">
        <v>73</v>
      </c>
      <c r="E186" s="14">
        <v>6</v>
      </c>
      <c r="F186" s="26">
        <v>4</v>
      </c>
      <c r="G186" s="27">
        <v>2</v>
      </c>
      <c r="H186" s="28">
        <v>21</v>
      </c>
      <c r="I186" s="26">
        <v>13</v>
      </c>
      <c r="J186" s="29">
        <v>8</v>
      </c>
      <c r="K186" s="30">
        <v>0.66666666666666663</v>
      </c>
      <c r="L186" s="31">
        <v>0.61904761904761907</v>
      </c>
      <c r="M186" s="20">
        <v>54.3</v>
      </c>
      <c r="N186" s="21" t="s">
        <v>49</v>
      </c>
      <c r="O186" s="22">
        <v>2</v>
      </c>
      <c r="P186" s="23" t="s">
        <v>52</v>
      </c>
      <c r="Q186" s="24" t="s">
        <v>216</v>
      </c>
    </row>
    <row r="187" spans="1:17">
      <c r="A187" s="11">
        <v>186</v>
      </c>
      <c r="B187" s="12">
        <v>22615</v>
      </c>
      <c r="C187" s="13" t="s">
        <v>593</v>
      </c>
      <c r="D187" s="13" t="s">
        <v>73</v>
      </c>
      <c r="E187" s="14">
        <v>4</v>
      </c>
      <c r="F187" s="26">
        <v>2</v>
      </c>
      <c r="G187" s="27">
        <v>2</v>
      </c>
      <c r="H187" s="28">
        <v>16</v>
      </c>
      <c r="I187" s="26">
        <v>10</v>
      </c>
      <c r="J187" s="29">
        <v>6</v>
      </c>
      <c r="K187" s="30">
        <v>0.5</v>
      </c>
      <c r="L187" s="31">
        <v>0.625</v>
      </c>
      <c r="M187" s="20">
        <v>45.8</v>
      </c>
      <c r="N187" s="21" t="s">
        <v>49</v>
      </c>
      <c r="O187" s="22">
        <v>2</v>
      </c>
      <c r="P187" s="23" t="s">
        <v>52</v>
      </c>
      <c r="Q187" s="24" t="s">
        <v>216</v>
      </c>
    </row>
    <row r="188" spans="1:17">
      <c r="A188" s="11">
        <v>187</v>
      </c>
      <c r="B188" s="12">
        <v>20627</v>
      </c>
      <c r="C188" s="13" t="s">
        <v>594</v>
      </c>
      <c r="D188" s="13" t="s">
        <v>313</v>
      </c>
      <c r="E188" s="14">
        <v>16</v>
      </c>
      <c r="F188" s="26">
        <v>12</v>
      </c>
      <c r="G188" s="27">
        <v>4</v>
      </c>
      <c r="H188" s="28">
        <v>58</v>
      </c>
      <c r="I188" s="26">
        <v>42</v>
      </c>
      <c r="J188" s="29">
        <v>16</v>
      </c>
      <c r="K188" s="30">
        <v>0.75</v>
      </c>
      <c r="L188" s="31">
        <v>0.72413793103448276</v>
      </c>
      <c r="M188" s="20">
        <v>68.599999999999994</v>
      </c>
      <c r="N188" s="21" t="s">
        <v>49</v>
      </c>
      <c r="O188" s="22">
        <v>2</v>
      </c>
      <c r="P188" s="23" t="s">
        <v>52</v>
      </c>
      <c r="Q188" s="24">
        <v>493</v>
      </c>
    </row>
    <row r="189" spans="1:17">
      <c r="A189" s="11">
        <v>188</v>
      </c>
      <c r="B189" s="12">
        <v>712</v>
      </c>
      <c r="C189" s="13" t="s">
        <v>595</v>
      </c>
      <c r="D189" s="13" t="s">
        <v>83</v>
      </c>
      <c r="E189" s="14">
        <v>14</v>
      </c>
      <c r="F189" s="26">
        <v>10</v>
      </c>
      <c r="G189" s="27">
        <v>4</v>
      </c>
      <c r="H189" s="28">
        <v>55</v>
      </c>
      <c r="I189" s="26">
        <v>36</v>
      </c>
      <c r="J189" s="29">
        <v>19</v>
      </c>
      <c r="K189" s="30">
        <v>0.7142857142857143</v>
      </c>
      <c r="L189" s="31">
        <v>0.65454545454545454</v>
      </c>
      <c r="M189" s="20">
        <v>63.1</v>
      </c>
      <c r="N189" s="21" t="s">
        <v>48</v>
      </c>
      <c r="O189" s="22">
        <v>4</v>
      </c>
      <c r="P189" s="23" t="s">
        <v>52</v>
      </c>
      <c r="Q189" s="24">
        <v>766</v>
      </c>
    </row>
    <row r="190" spans="1:17">
      <c r="A190" s="11">
        <v>189</v>
      </c>
      <c r="B190" s="12">
        <v>23236</v>
      </c>
      <c r="C190" s="13" t="s">
        <v>596</v>
      </c>
      <c r="D190" s="13" t="s">
        <v>312</v>
      </c>
      <c r="E190" s="14">
        <v>12</v>
      </c>
      <c r="F190" s="26">
        <v>5</v>
      </c>
      <c r="G190" s="27">
        <v>7</v>
      </c>
      <c r="H190" s="28">
        <v>44</v>
      </c>
      <c r="I190" s="26">
        <v>21</v>
      </c>
      <c r="J190" s="29">
        <v>23</v>
      </c>
      <c r="K190" s="30">
        <v>0.41666666666666669</v>
      </c>
      <c r="L190" s="31">
        <v>0.47727272727272729</v>
      </c>
      <c r="M190" s="20">
        <v>40.9</v>
      </c>
      <c r="N190" s="21" t="s">
        <v>49</v>
      </c>
      <c r="O190" s="22">
        <v>2</v>
      </c>
      <c r="P190" s="23" t="s">
        <v>52</v>
      </c>
      <c r="Q190" s="24">
        <v>355</v>
      </c>
    </row>
    <row r="191" spans="1:17">
      <c r="A191" s="11">
        <v>190</v>
      </c>
      <c r="B191" s="12">
        <v>28260</v>
      </c>
      <c r="C191" s="13" t="s">
        <v>597</v>
      </c>
      <c r="D191" s="13" t="s">
        <v>316</v>
      </c>
      <c r="E191" s="14">
        <v>12</v>
      </c>
      <c r="F191" s="26">
        <v>3</v>
      </c>
      <c r="G191" s="27">
        <v>9</v>
      </c>
      <c r="H191" s="28">
        <v>44</v>
      </c>
      <c r="I191" s="26">
        <v>15</v>
      </c>
      <c r="J191" s="29">
        <v>29</v>
      </c>
      <c r="K191" s="30">
        <v>0.25</v>
      </c>
      <c r="L191" s="31">
        <v>0.34090909090909088</v>
      </c>
      <c r="M191" s="20">
        <v>27.2</v>
      </c>
      <c r="N191" s="21" t="s">
        <v>49</v>
      </c>
      <c r="O191" s="22">
        <v>2</v>
      </c>
      <c r="P191" s="23" t="s">
        <v>52</v>
      </c>
      <c r="Q191" s="24">
        <v>286</v>
      </c>
    </row>
    <row r="192" spans="1:17">
      <c r="A192" s="11">
        <v>191</v>
      </c>
      <c r="B192" s="12">
        <v>23298</v>
      </c>
      <c r="C192" s="13" t="s">
        <v>598</v>
      </c>
      <c r="D192" s="13" t="s">
        <v>331</v>
      </c>
      <c r="E192" s="14">
        <v>10</v>
      </c>
      <c r="F192" s="26">
        <v>7</v>
      </c>
      <c r="G192" s="27">
        <v>3</v>
      </c>
      <c r="H192" s="28">
        <v>30</v>
      </c>
      <c r="I192" s="26">
        <v>21</v>
      </c>
      <c r="J192" s="29">
        <v>9</v>
      </c>
      <c r="K192" s="30">
        <v>0.7</v>
      </c>
      <c r="L192" s="31">
        <v>0.7</v>
      </c>
      <c r="M192" s="20">
        <v>62.5</v>
      </c>
      <c r="N192" s="21" t="s">
        <v>49</v>
      </c>
      <c r="O192" s="22">
        <v>2</v>
      </c>
      <c r="P192" s="23" t="s">
        <v>52</v>
      </c>
      <c r="Q192" s="24">
        <v>463</v>
      </c>
    </row>
    <row r="193" spans="1:17">
      <c r="A193" s="11">
        <v>192</v>
      </c>
      <c r="B193" s="12">
        <v>23314</v>
      </c>
      <c r="C193" s="13" t="s">
        <v>599</v>
      </c>
      <c r="D193" s="13" t="s">
        <v>334</v>
      </c>
      <c r="E193" s="14">
        <v>10</v>
      </c>
      <c r="F193" s="26">
        <v>3</v>
      </c>
      <c r="G193" s="27">
        <v>7</v>
      </c>
      <c r="H193" s="28">
        <v>30</v>
      </c>
      <c r="I193" s="26">
        <v>9</v>
      </c>
      <c r="J193" s="29">
        <v>21</v>
      </c>
      <c r="K193" s="30">
        <v>0.3</v>
      </c>
      <c r="L193" s="31">
        <v>0.3</v>
      </c>
      <c r="M193" s="20">
        <v>26.8</v>
      </c>
      <c r="N193" s="21" t="s">
        <v>49</v>
      </c>
      <c r="O193" s="22">
        <v>2</v>
      </c>
      <c r="P193" s="23" t="s">
        <v>52</v>
      </c>
      <c r="Q193" s="24">
        <v>284</v>
      </c>
    </row>
    <row r="194" spans="1:17">
      <c r="A194" s="11">
        <v>193</v>
      </c>
      <c r="B194" s="12">
        <v>23314</v>
      </c>
      <c r="C194" s="13" t="s">
        <v>599</v>
      </c>
      <c r="D194" s="13" t="s">
        <v>350</v>
      </c>
      <c r="E194" s="14">
        <v>2</v>
      </c>
      <c r="F194" s="26">
        <v>0</v>
      </c>
      <c r="G194" s="27">
        <v>2</v>
      </c>
      <c r="H194" s="28">
        <v>6</v>
      </c>
      <c r="I194" s="26">
        <v>0</v>
      </c>
      <c r="J194" s="29">
        <v>6</v>
      </c>
      <c r="K194" s="30">
        <v>0</v>
      </c>
      <c r="L194" s="31">
        <v>0</v>
      </c>
      <c r="M194" s="20">
        <v>0</v>
      </c>
      <c r="N194" s="21" t="s">
        <v>58</v>
      </c>
      <c r="O194" s="22">
        <v>3</v>
      </c>
      <c r="P194" s="23" t="s">
        <v>52</v>
      </c>
      <c r="Q194" s="24" t="s">
        <v>216</v>
      </c>
    </row>
    <row r="195" spans="1:17">
      <c r="A195" s="11">
        <v>194</v>
      </c>
      <c r="B195" s="12">
        <v>24014</v>
      </c>
      <c r="C195" s="13" t="s">
        <v>600</v>
      </c>
      <c r="D195" s="13" t="s">
        <v>171</v>
      </c>
      <c r="E195" s="14">
        <v>17</v>
      </c>
      <c r="F195" s="26">
        <v>1</v>
      </c>
      <c r="G195" s="27">
        <v>16</v>
      </c>
      <c r="H195" s="28">
        <v>53</v>
      </c>
      <c r="I195" s="26">
        <v>4</v>
      </c>
      <c r="J195" s="29">
        <v>49</v>
      </c>
      <c r="K195" s="30">
        <v>5.8823529411764705E-2</v>
      </c>
      <c r="L195" s="31">
        <v>7.5471698113207544E-2</v>
      </c>
      <c r="M195" s="20">
        <v>6.3</v>
      </c>
      <c r="N195" s="21" t="s">
        <v>49</v>
      </c>
      <c r="O195" s="22">
        <v>2</v>
      </c>
      <c r="P195" s="23" t="s">
        <v>52</v>
      </c>
      <c r="Q195" s="24">
        <v>182</v>
      </c>
    </row>
    <row r="196" spans="1:17">
      <c r="A196" s="11">
        <v>195</v>
      </c>
      <c r="B196" s="12">
        <v>15961</v>
      </c>
      <c r="C196" s="13" t="s">
        <v>601</v>
      </c>
      <c r="D196" s="13" t="s">
        <v>120</v>
      </c>
      <c r="E196" s="14">
        <v>12</v>
      </c>
      <c r="F196" s="26">
        <v>8</v>
      </c>
      <c r="G196" s="27">
        <v>4</v>
      </c>
      <c r="H196" s="28">
        <v>47</v>
      </c>
      <c r="I196" s="26">
        <v>28</v>
      </c>
      <c r="J196" s="29">
        <v>19</v>
      </c>
      <c r="K196" s="30">
        <v>0.66666666666666663</v>
      </c>
      <c r="L196" s="31">
        <v>0.5957446808510638</v>
      </c>
      <c r="M196" s="20">
        <v>57.5</v>
      </c>
      <c r="N196" s="21" t="s">
        <v>48</v>
      </c>
      <c r="O196" s="22">
        <v>4</v>
      </c>
      <c r="P196" s="23" t="s">
        <v>52</v>
      </c>
      <c r="Q196" s="24">
        <v>738</v>
      </c>
    </row>
    <row r="197" spans="1:17">
      <c r="A197" s="11">
        <v>196</v>
      </c>
      <c r="B197" s="12">
        <v>28927</v>
      </c>
      <c r="C197" s="13" t="s">
        <v>602</v>
      </c>
      <c r="D197" s="13" t="s">
        <v>358</v>
      </c>
      <c r="E197" s="14">
        <v>1</v>
      </c>
      <c r="F197" s="26">
        <v>0</v>
      </c>
      <c r="G197" s="27">
        <v>1</v>
      </c>
      <c r="H197" s="28">
        <v>5</v>
      </c>
      <c r="I197" s="26">
        <v>2</v>
      </c>
      <c r="J197" s="29">
        <v>3</v>
      </c>
      <c r="K197" s="30">
        <v>0</v>
      </c>
      <c r="L197" s="31">
        <v>0.4</v>
      </c>
      <c r="M197" s="20">
        <v>15</v>
      </c>
      <c r="N197" s="21" t="s">
        <v>60</v>
      </c>
      <c r="O197" s="22">
        <v>1</v>
      </c>
      <c r="P197" s="23" t="s">
        <v>55</v>
      </c>
      <c r="Q197" s="24" t="s">
        <v>216</v>
      </c>
    </row>
    <row r="198" spans="1:17">
      <c r="A198" s="11">
        <v>197</v>
      </c>
      <c r="B198" s="12">
        <v>50618</v>
      </c>
      <c r="C198" s="13" t="s">
        <v>603</v>
      </c>
      <c r="D198" s="13" t="s">
        <v>322</v>
      </c>
      <c r="E198" s="14">
        <v>9</v>
      </c>
      <c r="F198" s="26">
        <v>8</v>
      </c>
      <c r="G198" s="27">
        <v>1</v>
      </c>
      <c r="H198" s="28">
        <v>31</v>
      </c>
      <c r="I198" s="26">
        <v>24</v>
      </c>
      <c r="J198" s="29">
        <v>7</v>
      </c>
      <c r="K198" s="30">
        <v>0.88888888888888884</v>
      </c>
      <c r="L198" s="31">
        <v>0.77419354838709675</v>
      </c>
      <c r="M198" s="20">
        <v>73.5</v>
      </c>
      <c r="N198" s="21" t="s">
        <v>49</v>
      </c>
      <c r="O198" s="22">
        <v>2</v>
      </c>
      <c r="P198" s="23" t="s">
        <v>52</v>
      </c>
      <c r="Q198" s="24" t="s">
        <v>216</v>
      </c>
    </row>
    <row r="199" spans="1:17">
      <c r="A199" s="11">
        <v>198</v>
      </c>
      <c r="B199" s="12">
        <v>27960</v>
      </c>
      <c r="C199" s="13" t="s">
        <v>604</v>
      </c>
      <c r="D199" s="13" t="s">
        <v>322</v>
      </c>
      <c r="E199" s="14">
        <v>20</v>
      </c>
      <c r="F199" s="26">
        <v>15</v>
      </c>
      <c r="G199" s="27">
        <v>5</v>
      </c>
      <c r="H199" s="28">
        <v>71</v>
      </c>
      <c r="I199" s="26">
        <v>52</v>
      </c>
      <c r="J199" s="29">
        <v>19</v>
      </c>
      <c r="K199" s="30">
        <v>0.75</v>
      </c>
      <c r="L199" s="31">
        <v>0.73239436619718312</v>
      </c>
      <c r="M199" s="20">
        <v>69.900000000000006</v>
      </c>
      <c r="N199" s="21" t="s">
        <v>49</v>
      </c>
      <c r="O199" s="22">
        <v>2</v>
      </c>
      <c r="P199" s="23" t="s">
        <v>52</v>
      </c>
      <c r="Q199" s="24">
        <v>500</v>
      </c>
    </row>
    <row r="200" spans="1:17">
      <c r="A200" s="11">
        <v>199</v>
      </c>
      <c r="B200" s="12">
        <v>15346</v>
      </c>
      <c r="C200" s="13" t="s">
        <v>605</v>
      </c>
      <c r="D200" s="13" t="s">
        <v>117</v>
      </c>
      <c r="E200" s="14">
        <v>6</v>
      </c>
      <c r="F200" s="26">
        <v>4</v>
      </c>
      <c r="G200" s="27">
        <v>2</v>
      </c>
      <c r="H200" s="28">
        <v>25</v>
      </c>
      <c r="I200" s="26">
        <v>13</v>
      </c>
      <c r="J200" s="29">
        <v>12</v>
      </c>
      <c r="K200" s="30">
        <v>0.66666666666666663</v>
      </c>
      <c r="L200" s="31">
        <v>0.52</v>
      </c>
      <c r="M200" s="20">
        <v>50.1</v>
      </c>
      <c r="N200" s="21" t="s">
        <v>58</v>
      </c>
      <c r="O200" s="22">
        <v>3</v>
      </c>
      <c r="P200" s="23" t="s">
        <v>52</v>
      </c>
      <c r="Q200" s="24" t="s">
        <v>216</v>
      </c>
    </row>
    <row r="201" spans="1:17">
      <c r="A201" s="11">
        <v>200</v>
      </c>
      <c r="B201" s="12">
        <v>23233</v>
      </c>
      <c r="C201" s="13" t="s">
        <v>606</v>
      </c>
      <c r="D201" s="13" t="s">
        <v>316</v>
      </c>
      <c r="E201" s="14">
        <v>10</v>
      </c>
      <c r="F201" s="26">
        <v>1</v>
      </c>
      <c r="G201" s="27">
        <v>9</v>
      </c>
      <c r="H201" s="28">
        <v>37</v>
      </c>
      <c r="I201" s="26">
        <v>10</v>
      </c>
      <c r="J201" s="29">
        <v>27</v>
      </c>
      <c r="K201" s="30">
        <v>0.1</v>
      </c>
      <c r="L201" s="31">
        <v>0.27027027027027029</v>
      </c>
      <c r="M201" s="20">
        <v>17.100000000000001</v>
      </c>
      <c r="N201" s="21" t="s">
        <v>49</v>
      </c>
      <c r="O201" s="22">
        <v>2</v>
      </c>
      <c r="P201" s="23" t="s">
        <v>52</v>
      </c>
      <c r="Q201" s="24">
        <v>236</v>
      </c>
    </row>
    <row r="202" spans="1:17">
      <c r="A202" s="11">
        <v>201</v>
      </c>
      <c r="B202" s="12">
        <v>50012</v>
      </c>
      <c r="C202" s="13" t="s">
        <v>607</v>
      </c>
      <c r="D202" s="13" t="s">
        <v>180</v>
      </c>
      <c r="E202" s="14">
        <v>10</v>
      </c>
      <c r="F202" s="26">
        <v>0</v>
      </c>
      <c r="G202" s="27">
        <v>10</v>
      </c>
      <c r="H202" s="28">
        <v>33</v>
      </c>
      <c r="I202" s="26">
        <v>3</v>
      </c>
      <c r="J202" s="29">
        <v>30</v>
      </c>
      <c r="K202" s="30">
        <v>0</v>
      </c>
      <c r="L202" s="31">
        <v>9.0909090909090912E-2</v>
      </c>
      <c r="M202" s="20">
        <v>4.3</v>
      </c>
      <c r="N202" s="21" t="s">
        <v>58</v>
      </c>
      <c r="O202" s="22">
        <v>3</v>
      </c>
      <c r="P202" s="23" t="s">
        <v>52</v>
      </c>
      <c r="Q202" s="24">
        <v>322</v>
      </c>
    </row>
    <row r="203" spans="1:17">
      <c r="A203" s="11">
        <v>202</v>
      </c>
      <c r="B203" s="12">
        <v>27855</v>
      </c>
      <c r="C203" s="13" t="s">
        <v>608</v>
      </c>
      <c r="D203" s="13" t="s">
        <v>313</v>
      </c>
      <c r="E203" s="14">
        <v>4</v>
      </c>
      <c r="F203" s="26">
        <v>3</v>
      </c>
      <c r="G203" s="27">
        <v>1</v>
      </c>
      <c r="H203" s="28">
        <v>14</v>
      </c>
      <c r="I203" s="26">
        <v>9</v>
      </c>
      <c r="J203" s="29">
        <v>5</v>
      </c>
      <c r="K203" s="30">
        <v>0.75</v>
      </c>
      <c r="L203" s="31">
        <v>0.6428571428571429</v>
      </c>
      <c r="M203" s="20">
        <v>55.1</v>
      </c>
      <c r="N203" s="21" t="s">
        <v>49</v>
      </c>
      <c r="O203" s="22">
        <v>2</v>
      </c>
      <c r="P203" s="23" t="s">
        <v>52</v>
      </c>
      <c r="Q203" s="24" t="s">
        <v>216</v>
      </c>
    </row>
    <row r="204" spans="1:17">
      <c r="A204" s="11">
        <v>203</v>
      </c>
      <c r="B204" s="12">
        <v>27854</v>
      </c>
      <c r="C204" s="13" t="s">
        <v>609</v>
      </c>
      <c r="D204" s="13" t="s">
        <v>313</v>
      </c>
      <c r="E204" s="14">
        <v>4</v>
      </c>
      <c r="F204" s="26">
        <v>4</v>
      </c>
      <c r="G204" s="27">
        <v>0</v>
      </c>
      <c r="H204" s="28">
        <v>13</v>
      </c>
      <c r="I204" s="26">
        <v>12</v>
      </c>
      <c r="J204" s="29">
        <v>1</v>
      </c>
      <c r="K204" s="30">
        <v>1</v>
      </c>
      <c r="L204" s="31">
        <v>0.92307692307692313</v>
      </c>
      <c r="M204" s="20">
        <v>76.099999999999994</v>
      </c>
      <c r="N204" s="21" t="s">
        <v>49</v>
      </c>
      <c r="O204" s="22">
        <v>2</v>
      </c>
      <c r="P204" s="23" t="s">
        <v>52</v>
      </c>
      <c r="Q204" s="24" t="s">
        <v>216</v>
      </c>
    </row>
    <row r="205" spans="1:17">
      <c r="A205" s="11">
        <v>204</v>
      </c>
      <c r="B205" s="12">
        <v>23038</v>
      </c>
      <c r="C205" s="13" t="s">
        <v>610</v>
      </c>
      <c r="D205" s="13" t="s">
        <v>117</v>
      </c>
      <c r="E205" s="14">
        <v>4</v>
      </c>
      <c r="F205" s="26">
        <v>3</v>
      </c>
      <c r="G205" s="27">
        <v>1</v>
      </c>
      <c r="H205" s="28">
        <v>14</v>
      </c>
      <c r="I205" s="26">
        <v>9</v>
      </c>
      <c r="J205" s="29">
        <v>5</v>
      </c>
      <c r="K205" s="30">
        <v>0.75</v>
      </c>
      <c r="L205" s="31">
        <v>0.6428571428571429</v>
      </c>
      <c r="M205" s="20">
        <v>55.1</v>
      </c>
      <c r="N205" s="21" t="s">
        <v>58</v>
      </c>
      <c r="O205" s="22">
        <v>3</v>
      </c>
      <c r="P205" s="23" t="s">
        <v>52</v>
      </c>
      <c r="Q205" s="24" t="s">
        <v>216</v>
      </c>
    </row>
    <row r="206" spans="1:17">
      <c r="A206" s="11">
        <v>205</v>
      </c>
      <c r="B206" s="12">
        <v>8605</v>
      </c>
      <c r="C206" s="13" t="s">
        <v>611</v>
      </c>
      <c r="D206" s="13" t="s">
        <v>93</v>
      </c>
      <c r="E206" s="14">
        <v>9</v>
      </c>
      <c r="F206" s="26">
        <v>8</v>
      </c>
      <c r="G206" s="27">
        <v>1</v>
      </c>
      <c r="H206" s="28">
        <v>32</v>
      </c>
      <c r="I206" s="26">
        <v>26</v>
      </c>
      <c r="J206" s="29">
        <v>6</v>
      </c>
      <c r="K206" s="30">
        <v>0.88888888888888884</v>
      </c>
      <c r="L206" s="31">
        <v>0.8125</v>
      </c>
      <c r="M206" s="20">
        <v>75.3</v>
      </c>
      <c r="N206" s="21" t="s">
        <v>48</v>
      </c>
      <c r="O206" s="22">
        <v>4</v>
      </c>
      <c r="P206" s="23" t="s">
        <v>52</v>
      </c>
      <c r="Q206" s="24" t="s">
        <v>216</v>
      </c>
    </row>
    <row r="207" spans="1:17">
      <c r="A207" s="11">
        <v>206</v>
      </c>
      <c r="B207" s="12">
        <v>15755</v>
      </c>
      <c r="C207" s="13" t="s">
        <v>612</v>
      </c>
      <c r="D207" s="13" t="s">
        <v>170</v>
      </c>
      <c r="E207" s="14">
        <v>8</v>
      </c>
      <c r="F207" s="26">
        <v>2</v>
      </c>
      <c r="G207" s="27">
        <v>6</v>
      </c>
      <c r="H207" s="28">
        <v>34</v>
      </c>
      <c r="I207" s="26">
        <v>16</v>
      </c>
      <c r="J207" s="29">
        <v>18</v>
      </c>
      <c r="K207" s="30">
        <v>0.25</v>
      </c>
      <c r="L207" s="31">
        <v>0.47058823529411764</v>
      </c>
      <c r="M207" s="20">
        <v>32.5</v>
      </c>
      <c r="N207" s="21" t="s">
        <v>48</v>
      </c>
      <c r="O207" s="22">
        <v>4</v>
      </c>
      <c r="P207" s="23" t="s">
        <v>52</v>
      </c>
      <c r="Q207" s="24" t="s">
        <v>216</v>
      </c>
    </row>
    <row r="208" spans="1:17">
      <c r="A208" s="11">
        <v>207</v>
      </c>
      <c r="B208" s="12">
        <v>17803</v>
      </c>
      <c r="C208" s="13" t="s">
        <v>613</v>
      </c>
      <c r="D208" s="13" t="s">
        <v>87</v>
      </c>
      <c r="E208" s="14">
        <v>13</v>
      </c>
      <c r="F208" s="26">
        <v>5</v>
      </c>
      <c r="G208" s="27">
        <v>8</v>
      </c>
      <c r="H208" s="28">
        <v>51</v>
      </c>
      <c r="I208" s="26">
        <v>23</v>
      </c>
      <c r="J208" s="29">
        <v>28</v>
      </c>
      <c r="K208" s="30">
        <v>0.38461538461538464</v>
      </c>
      <c r="L208" s="31">
        <v>0.45098039215686275</v>
      </c>
      <c r="M208" s="20">
        <v>38.5</v>
      </c>
      <c r="N208" s="21" t="s">
        <v>47</v>
      </c>
      <c r="O208" s="22">
        <v>6</v>
      </c>
      <c r="P208" s="23" t="s">
        <v>52</v>
      </c>
      <c r="Q208" s="24">
        <v>943</v>
      </c>
    </row>
    <row r="209" spans="1:17">
      <c r="A209" s="11">
        <v>208</v>
      </c>
      <c r="B209" s="12">
        <v>50539</v>
      </c>
      <c r="C209" s="13" t="s">
        <v>614</v>
      </c>
      <c r="D209" s="13" t="s">
        <v>347</v>
      </c>
      <c r="E209" s="14">
        <v>13</v>
      </c>
      <c r="F209" s="26">
        <v>6</v>
      </c>
      <c r="G209" s="27">
        <v>7</v>
      </c>
      <c r="H209" s="28">
        <v>49</v>
      </c>
      <c r="I209" s="26">
        <v>24</v>
      </c>
      <c r="J209" s="29">
        <v>25</v>
      </c>
      <c r="K209" s="30">
        <v>0.46153846153846156</v>
      </c>
      <c r="L209" s="31">
        <v>0.48979591836734693</v>
      </c>
      <c r="M209" s="20">
        <v>43.7</v>
      </c>
      <c r="N209" s="21" t="s">
        <v>58</v>
      </c>
      <c r="O209" s="22">
        <v>3</v>
      </c>
      <c r="P209" s="23" t="s">
        <v>52</v>
      </c>
      <c r="Q209" s="24">
        <v>519</v>
      </c>
    </row>
    <row r="210" spans="1:17">
      <c r="A210" s="11">
        <v>209</v>
      </c>
      <c r="B210" s="12">
        <v>18515</v>
      </c>
      <c r="C210" s="13" t="s">
        <v>615</v>
      </c>
      <c r="D210" s="13" t="s">
        <v>343</v>
      </c>
      <c r="E210" s="14">
        <v>10</v>
      </c>
      <c r="F210" s="26">
        <v>5</v>
      </c>
      <c r="G210" s="27">
        <v>5</v>
      </c>
      <c r="H210" s="28">
        <v>37</v>
      </c>
      <c r="I210" s="26">
        <v>19</v>
      </c>
      <c r="J210" s="29">
        <v>18</v>
      </c>
      <c r="K210" s="30">
        <v>0.5</v>
      </c>
      <c r="L210" s="31">
        <v>0.51351351351351349</v>
      </c>
      <c r="M210" s="20">
        <v>45.5</v>
      </c>
      <c r="N210" s="21" t="s">
        <v>58</v>
      </c>
      <c r="O210" s="22">
        <v>3</v>
      </c>
      <c r="P210" s="23" t="s">
        <v>52</v>
      </c>
      <c r="Q210" s="24">
        <v>528</v>
      </c>
    </row>
    <row r="211" spans="1:17">
      <c r="A211" s="11">
        <v>210</v>
      </c>
      <c r="B211" s="12">
        <v>23677</v>
      </c>
      <c r="C211" s="13" t="s">
        <v>616</v>
      </c>
      <c r="D211" s="13" t="s">
        <v>204</v>
      </c>
      <c r="E211" s="14">
        <v>12</v>
      </c>
      <c r="F211" s="26">
        <v>1</v>
      </c>
      <c r="G211" s="27">
        <v>11</v>
      </c>
      <c r="H211" s="28">
        <v>42</v>
      </c>
      <c r="I211" s="26">
        <v>9</v>
      </c>
      <c r="J211" s="29">
        <v>33</v>
      </c>
      <c r="K211" s="30">
        <v>8.3333333333333329E-2</v>
      </c>
      <c r="L211" s="31">
        <v>0.21428571428571427</v>
      </c>
      <c r="M211" s="20">
        <v>13.8</v>
      </c>
      <c r="N211" s="21" t="s">
        <v>59</v>
      </c>
      <c r="O211" s="22">
        <v>3</v>
      </c>
      <c r="P211" s="23" t="s">
        <v>55</v>
      </c>
      <c r="Q211" s="24">
        <v>369</v>
      </c>
    </row>
    <row r="212" spans="1:17">
      <c r="A212" s="11">
        <v>211</v>
      </c>
      <c r="B212" s="12">
        <v>22810</v>
      </c>
      <c r="C212" s="13" t="s">
        <v>617</v>
      </c>
      <c r="D212" s="13" t="s">
        <v>181</v>
      </c>
      <c r="E212" s="14">
        <v>15</v>
      </c>
      <c r="F212" s="26">
        <v>14</v>
      </c>
      <c r="G212" s="27">
        <v>1</v>
      </c>
      <c r="H212" s="28">
        <v>54</v>
      </c>
      <c r="I212" s="26">
        <v>43</v>
      </c>
      <c r="J212" s="29">
        <v>11</v>
      </c>
      <c r="K212" s="30">
        <v>0.93333333333333335</v>
      </c>
      <c r="L212" s="31">
        <v>0.79629629629629628</v>
      </c>
      <c r="M212" s="20">
        <v>79.900000000000006</v>
      </c>
      <c r="N212" s="21" t="s">
        <v>49</v>
      </c>
      <c r="O212" s="22">
        <v>2</v>
      </c>
      <c r="P212" s="23" t="s">
        <v>52</v>
      </c>
      <c r="Q212" s="24">
        <v>550</v>
      </c>
    </row>
    <row r="213" spans="1:17">
      <c r="A213" s="11">
        <v>212</v>
      </c>
      <c r="B213" s="12">
        <v>22810</v>
      </c>
      <c r="C213" s="13" t="s">
        <v>617</v>
      </c>
      <c r="D213" s="13" t="s">
        <v>172</v>
      </c>
      <c r="E213" s="14">
        <v>2</v>
      </c>
      <c r="F213" s="26">
        <v>1</v>
      </c>
      <c r="G213" s="27">
        <v>1</v>
      </c>
      <c r="H213" s="28">
        <v>7</v>
      </c>
      <c r="I213" s="26">
        <v>3</v>
      </c>
      <c r="J213" s="29">
        <v>4</v>
      </c>
      <c r="K213" s="30">
        <v>0.5</v>
      </c>
      <c r="L213" s="31">
        <v>0.42857142857142855</v>
      </c>
      <c r="M213" s="20">
        <v>32.1</v>
      </c>
      <c r="N213" s="21" t="s">
        <v>58</v>
      </c>
      <c r="O213" s="22">
        <v>3</v>
      </c>
      <c r="P213" s="23" t="s">
        <v>52</v>
      </c>
      <c r="Q213" s="24" t="s">
        <v>216</v>
      </c>
    </row>
    <row r="214" spans="1:17">
      <c r="A214" s="11">
        <v>213</v>
      </c>
      <c r="B214" s="12">
        <v>27093</v>
      </c>
      <c r="C214" s="13" t="s">
        <v>618</v>
      </c>
      <c r="D214" s="13" t="s">
        <v>332</v>
      </c>
      <c r="E214" s="14">
        <v>4</v>
      </c>
      <c r="F214" s="26">
        <v>3</v>
      </c>
      <c r="G214" s="27">
        <v>1</v>
      </c>
      <c r="H214" s="28">
        <v>14</v>
      </c>
      <c r="I214" s="26">
        <v>11</v>
      </c>
      <c r="J214" s="29">
        <v>3</v>
      </c>
      <c r="K214" s="30">
        <v>0.75</v>
      </c>
      <c r="L214" s="31">
        <v>0.7857142857142857</v>
      </c>
      <c r="M214" s="20">
        <v>61.4</v>
      </c>
      <c r="N214" s="21" t="s">
        <v>49</v>
      </c>
      <c r="O214" s="22">
        <v>2</v>
      </c>
      <c r="P214" s="23" t="s">
        <v>52</v>
      </c>
      <c r="Q214" s="24" t="s">
        <v>216</v>
      </c>
    </row>
    <row r="215" spans="1:17">
      <c r="A215" s="11">
        <v>214</v>
      </c>
      <c r="B215" s="12">
        <v>27093</v>
      </c>
      <c r="C215" s="13" t="s">
        <v>618</v>
      </c>
      <c r="D215" s="13" t="s">
        <v>159</v>
      </c>
      <c r="E215" s="14">
        <v>2</v>
      </c>
      <c r="F215" s="26">
        <v>0</v>
      </c>
      <c r="G215" s="27">
        <v>2</v>
      </c>
      <c r="H215" s="28">
        <v>6</v>
      </c>
      <c r="I215" s="26">
        <v>0</v>
      </c>
      <c r="J215" s="29">
        <v>6</v>
      </c>
      <c r="K215" s="30">
        <v>0</v>
      </c>
      <c r="L215" s="31">
        <v>0</v>
      </c>
      <c r="M215" s="20">
        <v>0</v>
      </c>
      <c r="N215" s="21" t="s">
        <v>56</v>
      </c>
      <c r="O215" s="22">
        <v>5</v>
      </c>
      <c r="P215" s="23" t="s">
        <v>52</v>
      </c>
      <c r="Q215" s="24" t="s">
        <v>216</v>
      </c>
    </row>
    <row r="216" spans="1:17">
      <c r="A216" s="11">
        <v>215</v>
      </c>
      <c r="B216" s="12">
        <v>50129</v>
      </c>
      <c r="C216" s="13" t="s">
        <v>619</v>
      </c>
      <c r="D216" s="13" t="s">
        <v>129</v>
      </c>
      <c r="E216" s="14">
        <v>6</v>
      </c>
      <c r="F216" s="26">
        <v>3</v>
      </c>
      <c r="G216" s="27">
        <v>3</v>
      </c>
      <c r="H216" s="28">
        <v>25</v>
      </c>
      <c r="I216" s="26">
        <v>11</v>
      </c>
      <c r="J216" s="29">
        <v>14</v>
      </c>
      <c r="K216" s="30">
        <v>0.5</v>
      </c>
      <c r="L216" s="31">
        <v>0.44</v>
      </c>
      <c r="M216" s="20">
        <v>39.9</v>
      </c>
      <c r="N216" s="21" t="s">
        <v>48</v>
      </c>
      <c r="O216" s="22">
        <v>4</v>
      </c>
      <c r="P216" s="23" t="s">
        <v>52</v>
      </c>
      <c r="Q216" s="24" t="s">
        <v>216</v>
      </c>
    </row>
    <row r="217" spans="1:17">
      <c r="A217" s="11">
        <v>216</v>
      </c>
      <c r="B217" s="12">
        <v>21115</v>
      </c>
      <c r="C217" s="13" t="s">
        <v>620</v>
      </c>
      <c r="D217" s="13" t="s">
        <v>204</v>
      </c>
      <c r="E217" s="14">
        <v>2</v>
      </c>
      <c r="F217" s="26">
        <v>0</v>
      </c>
      <c r="G217" s="27">
        <v>2</v>
      </c>
      <c r="H217" s="28">
        <v>8</v>
      </c>
      <c r="I217" s="26">
        <v>2</v>
      </c>
      <c r="J217" s="29">
        <v>6</v>
      </c>
      <c r="K217" s="30">
        <v>0</v>
      </c>
      <c r="L217" s="31">
        <v>0.25</v>
      </c>
      <c r="M217" s="20">
        <v>10.199999999999999</v>
      </c>
      <c r="N217" s="21" t="s">
        <v>59</v>
      </c>
      <c r="O217" s="22">
        <v>3</v>
      </c>
      <c r="P217" s="23" t="s">
        <v>55</v>
      </c>
      <c r="Q217" s="24" t="s">
        <v>216</v>
      </c>
    </row>
    <row r="218" spans="1:17">
      <c r="A218" s="11">
        <v>217</v>
      </c>
      <c r="B218" s="12">
        <v>21115</v>
      </c>
      <c r="C218" s="13" t="s">
        <v>620</v>
      </c>
      <c r="D218" s="13" t="s">
        <v>171</v>
      </c>
      <c r="E218" s="14">
        <v>2</v>
      </c>
      <c r="F218" s="26">
        <v>2</v>
      </c>
      <c r="G218" s="27">
        <v>0</v>
      </c>
      <c r="H218" s="28">
        <v>7</v>
      </c>
      <c r="I218" s="26">
        <v>6</v>
      </c>
      <c r="J218" s="29">
        <v>1</v>
      </c>
      <c r="K218" s="30">
        <v>1</v>
      </c>
      <c r="L218" s="31">
        <v>0.8571428571428571</v>
      </c>
      <c r="M218" s="20">
        <v>64.3</v>
      </c>
      <c r="N218" s="21" t="s">
        <v>49</v>
      </c>
      <c r="O218" s="22">
        <v>2</v>
      </c>
      <c r="P218" s="23" t="s">
        <v>52</v>
      </c>
      <c r="Q218" s="24" t="s">
        <v>216</v>
      </c>
    </row>
    <row r="219" spans="1:17">
      <c r="A219" s="11">
        <v>218</v>
      </c>
      <c r="B219" s="12">
        <v>10742</v>
      </c>
      <c r="C219" s="13" t="s">
        <v>621</v>
      </c>
      <c r="D219" s="13" t="s">
        <v>90</v>
      </c>
      <c r="E219" s="14">
        <v>10</v>
      </c>
      <c r="F219" s="26">
        <v>10</v>
      </c>
      <c r="G219" s="27">
        <v>0</v>
      </c>
      <c r="H219" s="28">
        <v>31</v>
      </c>
      <c r="I219" s="26">
        <v>30</v>
      </c>
      <c r="J219" s="29">
        <v>1</v>
      </c>
      <c r="K219" s="30">
        <v>1</v>
      </c>
      <c r="L219" s="31">
        <v>0.967741935483871</v>
      </c>
      <c r="M219" s="20">
        <v>87.8</v>
      </c>
      <c r="N219" s="21" t="s">
        <v>48</v>
      </c>
      <c r="O219" s="22">
        <v>4</v>
      </c>
      <c r="P219" s="23" t="s">
        <v>52</v>
      </c>
      <c r="Q219" s="24">
        <v>889</v>
      </c>
    </row>
    <row r="220" spans="1:17">
      <c r="A220" s="11">
        <v>219</v>
      </c>
      <c r="B220" s="12">
        <v>10040</v>
      </c>
      <c r="C220" s="13" t="s">
        <v>622</v>
      </c>
      <c r="D220" s="13" t="s">
        <v>90</v>
      </c>
      <c r="E220" s="14">
        <v>6</v>
      </c>
      <c r="F220" s="26">
        <v>5</v>
      </c>
      <c r="G220" s="27">
        <v>1</v>
      </c>
      <c r="H220" s="28">
        <v>22</v>
      </c>
      <c r="I220" s="26">
        <v>17</v>
      </c>
      <c r="J220" s="29">
        <v>5</v>
      </c>
      <c r="K220" s="30">
        <v>0.83333333333333337</v>
      </c>
      <c r="L220" s="31">
        <v>0.77272727272727271</v>
      </c>
      <c r="M220" s="20">
        <v>68</v>
      </c>
      <c r="N220" s="21" t="s">
        <v>48</v>
      </c>
      <c r="O220" s="22">
        <v>4</v>
      </c>
      <c r="P220" s="23" t="s">
        <v>52</v>
      </c>
      <c r="Q220" s="24" t="s">
        <v>216</v>
      </c>
    </row>
    <row r="221" spans="1:17">
      <c r="A221" s="11">
        <v>220</v>
      </c>
      <c r="B221" s="12">
        <v>619</v>
      </c>
      <c r="C221" s="13" t="s">
        <v>623</v>
      </c>
      <c r="D221" s="13" t="s">
        <v>117</v>
      </c>
      <c r="E221" s="14">
        <v>6</v>
      </c>
      <c r="F221" s="26">
        <v>6</v>
      </c>
      <c r="G221" s="27">
        <v>0</v>
      </c>
      <c r="H221" s="28">
        <v>24</v>
      </c>
      <c r="I221" s="26">
        <v>18</v>
      </c>
      <c r="J221" s="29">
        <v>6</v>
      </c>
      <c r="K221" s="30">
        <v>1</v>
      </c>
      <c r="L221" s="31">
        <v>0.75</v>
      </c>
      <c r="M221" s="20">
        <v>73.599999999999994</v>
      </c>
      <c r="N221" s="21" t="s">
        <v>58</v>
      </c>
      <c r="O221" s="22">
        <v>3</v>
      </c>
      <c r="P221" s="23" t="s">
        <v>52</v>
      </c>
      <c r="Q221" s="24" t="s">
        <v>216</v>
      </c>
    </row>
    <row r="222" spans="1:17">
      <c r="A222" s="11">
        <v>221</v>
      </c>
      <c r="B222" s="12">
        <v>27658</v>
      </c>
      <c r="C222" s="13" t="s">
        <v>624</v>
      </c>
      <c r="D222" s="13" t="s">
        <v>76</v>
      </c>
      <c r="E222" s="14">
        <v>6</v>
      </c>
      <c r="F222" s="26">
        <v>4</v>
      </c>
      <c r="G222" s="27">
        <v>2</v>
      </c>
      <c r="H222" s="28">
        <v>21</v>
      </c>
      <c r="I222" s="26">
        <v>14</v>
      </c>
      <c r="J222" s="29">
        <v>7</v>
      </c>
      <c r="K222" s="30">
        <v>0.66666666666666663</v>
      </c>
      <c r="L222" s="31">
        <v>0.66666666666666663</v>
      </c>
      <c r="M222" s="20">
        <v>56.5</v>
      </c>
      <c r="N222" s="21" t="s">
        <v>57</v>
      </c>
      <c r="O222" s="22">
        <v>5</v>
      </c>
      <c r="P222" s="23" t="s">
        <v>55</v>
      </c>
      <c r="Q222" s="24" t="s">
        <v>216</v>
      </c>
    </row>
    <row r="223" spans="1:17">
      <c r="A223" s="11">
        <v>222</v>
      </c>
      <c r="B223" s="12">
        <v>50610</v>
      </c>
      <c r="C223" s="13" t="s">
        <v>625</v>
      </c>
      <c r="D223" s="13" t="s">
        <v>371</v>
      </c>
      <c r="E223" s="14">
        <v>15</v>
      </c>
      <c r="F223" s="26">
        <v>4</v>
      </c>
      <c r="G223" s="27">
        <v>11</v>
      </c>
      <c r="H223" s="28">
        <v>60</v>
      </c>
      <c r="I223" s="26">
        <v>22</v>
      </c>
      <c r="J223" s="29">
        <v>38</v>
      </c>
      <c r="K223" s="30">
        <v>0.26666666666666666</v>
      </c>
      <c r="L223" s="31">
        <v>0.36666666666666664</v>
      </c>
      <c r="M223" s="20">
        <v>29.6</v>
      </c>
      <c r="N223" s="21" t="s">
        <v>46</v>
      </c>
      <c r="O223" s="22">
        <v>8</v>
      </c>
      <c r="P223" s="23" t="s">
        <v>52</v>
      </c>
      <c r="Q223" s="24">
        <v>1198</v>
      </c>
    </row>
    <row r="224" spans="1:17">
      <c r="A224" s="11">
        <v>223</v>
      </c>
      <c r="B224" s="12">
        <v>50610</v>
      </c>
      <c r="C224" s="13" t="s">
        <v>625</v>
      </c>
      <c r="D224" s="13" t="s">
        <v>138</v>
      </c>
      <c r="E224" s="14">
        <v>1</v>
      </c>
      <c r="F224" s="26">
        <v>1</v>
      </c>
      <c r="G224" s="27">
        <v>0</v>
      </c>
      <c r="H224" s="28">
        <v>3</v>
      </c>
      <c r="I224" s="26">
        <v>3</v>
      </c>
      <c r="J224" s="29">
        <v>0</v>
      </c>
      <c r="K224" s="30">
        <v>1</v>
      </c>
      <c r="L224" s="31">
        <v>1</v>
      </c>
      <c r="M224" s="20">
        <v>58.3</v>
      </c>
      <c r="N224" s="21" t="s">
        <v>47</v>
      </c>
      <c r="O224" s="22">
        <v>6</v>
      </c>
      <c r="P224" s="23" t="s">
        <v>52</v>
      </c>
      <c r="Q224" s="24" t="s">
        <v>216</v>
      </c>
    </row>
    <row r="225" spans="1:17">
      <c r="A225" s="11">
        <v>224</v>
      </c>
      <c r="B225" s="12">
        <v>2399</v>
      </c>
      <c r="C225" s="13" t="s">
        <v>626</v>
      </c>
      <c r="D225" s="13" t="s">
        <v>126</v>
      </c>
      <c r="E225" s="14">
        <v>6</v>
      </c>
      <c r="F225" s="26">
        <v>6</v>
      </c>
      <c r="G225" s="27">
        <v>0</v>
      </c>
      <c r="H225" s="28">
        <v>21</v>
      </c>
      <c r="I225" s="26">
        <v>18</v>
      </c>
      <c r="J225" s="29">
        <v>3</v>
      </c>
      <c r="K225" s="30">
        <v>1</v>
      </c>
      <c r="L225" s="31">
        <v>0.8571428571428571</v>
      </c>
      <c r="M225" s="20">
        <v>78.2</v>
      </c>
      <c r="N225" s="21" t="s">
        <v>49</v>
      </c>
      <c r="O225" s="22">
        <v>2</v>
      </c>
      <c r="P225" s="23" t="s">
        <v>52</v>
      </c>
      <c r="Q225" s="24" t="s">
        <v>216</v>
      </c>
    </row>
    <row r="226" spans="1:17">
      <c r="A226" s="11">
        <v>225</v>
      </c>
      <c r="B226" s="12">
        <v>50020</v>
      </c>
      <c r="C226" s="13" t="s">
        <v>627</v>
      </c>
      <c r="D226" s="13" t="s">
        <v>309</v>
      </c>
      <c r="E226" s="14">
        <v>8</v>
      </c>
      <c r="F226" s="26">
        <v>4</v>
      </c>
      <c r="G226" s="27">
        <v>4</v>
      </c>
      <c r="H226" s="28">
        <v>33</v>
      </c>
      <c r="I226" s="26">
        <v>17</v>
      </c>
      <c r="J226" s="29">
        <v>16</v>
      </c>
      <c r="K226" s="30">
        <v>0.5</v>
      </c>
      <c r="L226" s="31">
        <v>0.51515151515151514</v>
      </c>
      <c r="M226" s="20">
        <v>44.8</v>
      </c>
      <c r="N226" s="21" t="s">
        <v>48</v>
      </c>
      <c r="O226" s="22">
        <v>4</v>
      </c>
      <c r="P226" s="23" t="s">
        <v>52</v>
      </c>
      <c r="Q226" s="24" t="s">
        <v>216</v>
      </c>
    </row>
    <row r="227" spans="1:17">
      <c r="A227" s="11">
        <v>226</v>
      </c>
      <c r="B227" s="12">
        <v>50020</v>
      </c>
      <c r="C227" s="13" t="s">
        <v>627</v>
      </c>
      <c r="D227" s="13" t="s">
        <v>320</v>
      </c>
      <c r="E227" s="14">
        <v>2</v>
      </c>
      <c r="F227" s="26">
        <v>0</v>
      </c>
      <c r="G227" s="27">
        <v>2</v>
      </c>
      <c r="H227" s="28">
        <v>6</v>
      </c>
      <c r="I227" s="26">
        <v>0</v>
      </c>
      <c r="J227" s="29">
        <v>6</v>
      </c>
      <c r="K227" s="30">
        <v>0</v>
      </c>
      <c r="L227" s="31">
        <v>0</v>
      </c>
      <c r="M227" s="20">
        <v>0</v>
      </c>
      <c r="N227" s="21" t="s">
        <v>56</v>
      </c>
      <c r="O227" s="22">
        <v>5</v>
      </c>
      <c r="P227" s="23" t="s">
        <v>52</v>
      </c>
      <c r="Q227" s="24" t="s">
        <v>216</v>
      </c>
    </row>
    <row r="228" spans="1:17">
      <c r="A228" s="11">
        <v>227</v>
      </c>
      <c r="B228" s="12">
        <v>50248</v>
      </c>
      <c r="C228" s="13" t="s">
        <v>628</v>
      </c>
      <c r="D228" s="13" t="s">
        <v>350</v>
      </c>
      <c r="E228" s="14">
        <v>8</v>
      </c>
      <c r="F228" s="26">
        <v>0</v>
      </c>
      <c r="G228" s="27">
        <v>8</v>
      </c>
      <c r="H228" s="28">
        <v>27</v>
      </c>
      <c r="I228" s="26">
        <v>3</v>
      </c>
      <c r="J228" s="29">
        <v>24</v>
      </c>
      <c r="K228" s="30">
        <v>0</v>
      </c>
      <c r="L228" s="31">
        <v>0.1111111111111111</v>
      </c>
      <c r="M228" s="20">
        <v>5.2</v>
      </c>
      <c r="N228" s="21" t="s">
        <v>58</v>
      </c>
      <c r="O228" s="22">
        <v>3</v>
      </c>
      <c r="P228" s="23" t="s">
        <v>52</v>
      </c>
      <c r="Q228" s="24" t="s">
        <v>216</v>
      </c>
    </row>
    <row r="229" spans="1:17">
      <c r="A229" s="11">
        <v>228</v>
      </c>
      <c r="B229" s="12">
        <v>24193</v>
      </c>
      <c r="C229" s="13" t="s">
        <v>629</v>
      </c>
      <c r="D229" s="13" t="s">
        <v>192</v>
      </c>
      <c r="E229" s="14">
        <v>4</v>
      </c>
      <c r="F229" s="26">
        <v>1</v>
      </c>
      <c r="G229" s="27">
        <v>3</v>
      </c>
      <c r="H229" s="28">
        <v>13</v>
      </c>
      <c r="I229" s="26">
        <v>4</v>
      </c>
      <c r="J229" s="29">
        <v>9</v>
      </c>
      <c r="K229" s="30">
        <v>0.25</v>
      </c>
      <c r="L229" s="31">
        <v>0.30769230769230771</v>
      </c>
      <c r="M229" s="20">
        <v>22.4</v>
      </c>
      <c r="N229" s="21" t="s">
        <v>58</v>
      </c>
      <c r="O229" s="22">
        <v>3</v>
      </c>
      <c r="P229" s="23" t="s">
        <v>52</v>
      </c>
      <c r="Q229" s="24" t="s">
        <v>216</v>
      </c>
    </row>
    <row r="230" spans="1:17">
      <c r="A230" s="11">
        <v>229</v>
      </c>
      <c r="B230" s="12">
        <v>19659</v>
      </c>
      <c r="C230" s="13" t="s">
        <v>630</v>
      </c>
      <c r="D230" s="13" t="s">
        <v>162</v>
      </c>
      <c r="E230" s="14">
        <v>9</v>
      </c>
      <c r="F230" s="26">
        <v>4</v>
      </c>
      <c r="G230" s="27">
        <v>5</v>
      </c>
      <c r="H230" s="28">
        <v>34</v>
      </c>
      <c r="I230" s="26">
        <v>18</v>
      </c>
      <c r="J230" s="29">
        <v>16</v>
      </c>
      <c r="K230" s="30">
        <v>0.44444444444444442</v>
      </c>
      <c r="L230" s="31">
        <v>0.52941176470588236</v>
      </c>
      <c r="M230" s="20">
        <v>43.6</v>
      </c>
      <c r="N230" s="21" t="s">
        <v>48</v>
      </c>
      <c r="O230" s="22">
        <v>4</v>
      </c>
      <c r="P230" s="23" t="s">
        <v>52</v>
      </c>
      <c r="Q230" s="24" t="s">
        <v>216</v>
      </c>
    </row>
    <row r="231" spans="1:17">
      <c r="A231" s="11">
        <v>230</v>
      </c>
      <c r="B231" s="12">
        <v>19507</v>
      </c>
      <c r="C231" s="13" t="s">
        <v>631</v>
      </c>
      <c r="D231" s="13" t="s">
        <v>204</v>
      </c>
      <c r="E231" s="14">
        <v>12</v>
      </c>
      <c r="F231" s="26">
        <v>7</v>
      </c>
      <c r="G231" s="27">
        <v>5</v>
      </c>
      <c r="H231" s="28">
        <v>48</v>
      </c>
      <c r="I231" s="26">
        <v>28</v>
      </c>
      <c r="J231" s="29">
        <v>20</v>
      </c>
      <c r="K231" s="30">
        <v>0.58333333333333337</v>
      </c>
      <c r="L231" s="31">
        <v>0.58333333333333337</v>
      </c>
      <c r="M231" s="20">
        <v>53.3</v>
      </c>
      <c r="N231" s="21" t="s">
        <v>59</v>
      </c>
      <c r="O231" s="22">
        <v>3</v>
      </c>
      <c r="P231" s="23" t="s">
        <v>55</v>
      </c>
      <c r="Q231" s="24">
        <v>567</v>
      </c>
    </row>
    <row r="232" spans="1:17">
      <c r="A232" s="11">
        <v>231</v>
      </c>
      <c r="B232" s="12">
        <v>4403</v>
      </c>
      <c r="C232" s="13" t="s">
        <v>632</v>
      </c>
      <c r="D232" s="13" t="s">
        <v>159</v>
      </c>
      <c r="E232" s="14">
        <v>10</v>
      </c>
      <c r="F232" s="26">
        <v>6</v>
      </c>
      <c r="G232" s="27">
        <v>4</v>
      </c>
      <c r="H232" s="28">
        <v>43</v>
      </c>
      <c r="I232" s="26">
        <v>24</v>
      </c>
      <c r="J232" s="29">
        <v>19</v>
      </c>
      <c r="K232" s="30">
        <v>0.6</v>
      </c>
      <c r="L232" s="31">
        <v>0.55813953488372092</v>
      </c>
      <c r="M232" s="20">
        <v>52.1</v>
      </c>
      <c r="N232" s="21" t="s">
        <v>56</v>
      </c>
      <c r="O232" s="22">
        <v>5</v>
      </c>
      <c r="P232" s="23" t="s">
        <v>52</v>
      </c>
      <c r="Q232" s="24">
        <v>861</v>
      </c>
    </row>
    <row r="233" spans="1:17">
      <c r="A233" s="11">
        <v>232</v>
      </c>
      <c r="B233" s="12">
        <v>4403</v>
      </c>
      <c r="C233" s="13" t="s">
        <v>632</v>
      </c>
      <c r="D233" s="13" t="s">
        <v>352</v>
      </c>
      <c r="E233" s="14">
        <v>2</v>
      </c>
      <c r="F233" s="26">
        <v>1</v>
      </c>
      <c r="G233" s="27">
        <v>1</v>
      </c>
      <c r="H233" s="28">
        <v>6</v>
      </c>
      <c r="I233" s="26">
        <v>3</v>
      </c>
      <c r="J233" s="29">
        <v>3</v>
      </c>
      <c r="K233" s="30">
        <v>0.5</v>
      </c>
      <c r="L233" s="31">
        <v>0.5</v>
      </c>
      <c r="M233" s="20">
        <v>34.4</v>
      </c>
      <c r="N233" s="21" t="s">
        <v>47</v>
      </c>
      <c r="O233" s="22">
        <v>6</v>
      </c>
      <c r="P233" s="23" t="s">
        <v>52</v>
      </c>
      <c r="Q233" s="24" t="s">
        <v>216</v>
      </c>
    </row>
    <row r="234" spans="1:17">
      <c r="A234" s="11">
        <v>233</v>
      </c>
      <c r="B234" s="12">
        <v>891</v>
      </c>
      <c r="C234" s="13" t="s">
        <v>633</v>
      </c>
      <c r="D234" s="13" t="s">
        <v>78</v>
      </c>
      <c r="E234" s="14">
        <v>2</v>
      </c>
      <c r="F234" s="26">
        <v>0</v>
      </c>
      <c r="G234" s="27">
        <v>2</v>
      </c>
      <c r="H234" s="28">
        <v>9</v>
      </c>
      <c r="I234" s="26">
        <v>3</v>
      </c>
      <c r="J234" s="29">
        <v>6</v>
      </c>
      <c r="K234" s="30">
        <v>0</v>
      </c>
      <c r="L234" s="31">
        <v>0.33333333333333331</v>
      </c>
      <c r="M234" s="20">
        <v>13.9</v>
      </c>
      <c r="N234" s="21" t="s">
        <v>58</v>
      </c>
      <c r="O234" s="22">
        <v>3</v>
      </c>
      <c r="P234" s="23" t="s">
        <v>52</v>
      </c>
      <c r="Q234" s="24" t="s">
        <v>216</v>
      </c>
    </row>
    <row r="235" spans="1:17">
      <c r="A235" s="11">
        <v>234</v>
      </c>
      <c r="B235" s="12">
        <v>3087</v>
      </c>
      <c r="C235" s="13" t="s">
        <v>634</v>
      </c>
      <c r="D235" s="13" t="s">
        <v>150</v>
      </c>
      <c r="E235" s="14">
        <v>12</v>
      </c>
      <c r="F235" s="26">
        <v>2</v>
      </c>
      <c r="G235" s="27">
        <v>10</v>
      </c>
      <c r="H235" s="28">
        <v>43</v>
      </c>
      <c r="I235" s="26">
        <v>10</v>
      </c>
      <c r="J235" s="29">
        <v>33</v>
      </c>
      <c r="K235" s="30">
        <v>0.16666666666666666</v>
      </c>
      <c r="L235" s="31">
        <v>0.23255813953488372</v>
      </c>
      <c r="M235" s="20">
        <v>18.3</v>
      </c>
      <c r="N235" s="21" t="s">
        <v>47</v>
      </c>
      <c r="O235" s="22">
        <v>6</v>
      </c>
      <c r="P235" s="23" t="s">
        <v>52</v>
      </c>
      <c r="Q235" s="24">
        <v>842</v>
      </c>
    </row>
    <row r="236" spans="1:17">
      <c r="A236" s="11">
        <v>235</v>
      </c>
      <c r="B236" s="12">
        <v>3087</v>
      </c>
      <c r="C236" s="13" t="s">
        <v>634</v>
      </c>
      <c r="D236" s="13" t="s">
        <v>150</v>
      </c>
      <c r="E236" s="14">
        <v>6</v>
      </c>
      <c r="F236" s="26">
        <v>3</v>
      </c>
      <c r="G236" s="27">
        <v>3</v>
      </c>
      <c r="H236" s="28">
        <v>24</v>
      </c>
      <c r="I236" s="26">
        <v>14</v>
      </c>
      <c r="J236" s="29">
        <v>10</v>
      </c>
      <c r="K236" s="30">
        <v>0.5</v>
      </c>
      <c r="L236" s="31">
        <v>0.58333333333333337</v>
      </c>
      <c r="M236" s="20">
        <v>46.5</v>
      </c>
      <c r="N236" s="21" t="s">
        <v>56</v>
      </c>
      <c r="O236" s="22">
        <v>5</v>
      </c>
      <c r="P236" s="23" t="s">
        <v>52</v>
      </c>
      <c r="Q236" s="24" t="s">
        <v>216</v>
      </c>
    </row>
    <row r="237" spans="1:17">
      <c r="A237" s="11">
        <v>236</v>
      </c>
      <c r="B237" s="12">
        <v>17067</v>
      </c>
      <c r="C237" s="13" t="s">
        <v>635</v>
      </c>
      <c r="D237" s="13" t="s">
        <v>311</v>
      </c>
      <c r="E237" s="14">
        <v>2</v>
      </c>
      <c r="F237" s="26">
        <v>1</v>
      </c>
      <c r="G237" s="27">
        <v>1</v>
      </c>
      <c r="H237" s="28">
        <v>7</v>
      </c>
      <c r="I237" s="26">
        <v>4</v>
      </c>
      <c r="J237" s="29">
        <v>3</v>
      </c>
      <c r="K237" s="30">
        <v>0.5</v>
      </c>
      <c r="L237" s="31">
        <v>0.5714285714285714</v>
      </c>
      <c r="M237" s="20">
        <v>37.9</v>
      </c>
      <c r="N237" s="21" t="s">
        <v>48</v>
      </c>
      <c r="O237" s="22">
        <v>4</v>
      </c>
      <c r="P237" s="23" t="s">
        <v>52</v>
      </c>
      <c r="Q237" s="24" t="s">
        <v>216</v>
      </c>
    </row>
    <row r="238" spans="1:17">
      <c r="A238" s="11">
        <v>237</v>
      </c>
      <c r="B238" s="12">
        <v>1079</v>
      </c>
      <c r="C238" s="13" t="s">
        <v>636</v>
      </c>
      <c r="D238" s="13" t="s">
        <v>93</v>
      </c>
      <c r="E238" s="14">
        <v>4</v>
      </c>
      <c r="F238" s="26">
        <v>3</v>
      </c>
      <c r="G238" s="27">
        <v>1</v>
      </c>
      <c r="H238" s="28">
        <v>15</v>
      </c>
      <c r="I238" s="26">
        <v>11</v>
      </c>
      <c r="J238" s="29">
        <v>4</v>
      </c>
      <c r="K238" s="30">
        <v>0.75</v>
      </c>
      <c r="L238" s="31">
        <v>0.73333333333333328</v>
      </c>
      <c r="M238" s="20">
        <v>59.4</v>
      </c>
      <c r="N238" s="21" t="s">
        <v>48</v>
      </c>
      <c r="O238" s="22">
        <v>4</v>
      </c>
      <c r="P238" s="23" t="s">
        <v>52</v>
      </c>
      <c r="Q238" s="24" t="s">
        <v>216</v>
      </c>
    </row>
    <row r="239" spans="1:17">
      <c r="A239" s="11">
        <v>238</v>
      </c>
      <c r="B239" s="12">
        <v>324</v>
      </c>
      <c r="C239" s="13" t="s">
        <v>637</v>
      </c>
      <c r="D239" s="13" t="s">
        <v>75</v>
      </c>
      <c r="E239" s="14">
        <v>14</v>
      </c>
      <c r="F239" s="26">
        <v>12</v>
      </c>
      <c r="G239" s="27">
        <v>2</v>
      </c>
      <c r="H239" s="28">
        <v>49</v>
      </c>
      <c r="I239" s="26">
        <v>38</v>
      </c>
      <c r="J239" s="29">
        <v>11</v>
      </c>
      <c r="K239" s="30">
        <v>0.8571428571428571</v>
      </c>
      <c r="L239" s="31">
        <v>0.77551020408163263</v>
      </c>
      <c r="M239" s="20">
        <v>75.099999999999994</v>
      </c>
      <c r="N239" s="21" t="s">
        <v>58</v>
      </c>
      <c r="O239" s="22">
        <v>3</v>
      </c>
      <c r="P239" s="23" t="s">
        <v>52</v>
      </c>
      <c r="Q239" s="24">
        <v>676</v>
      </c>
    </row>
    <row r="240" spans="1:17">
      <c r="A240" s="11">
        <v>239</v>
      </c>
      <c r="B240" s="12">
        <v>18458</v>
      </c>
      <c r="C240" s="13" t="s">
        <v>638</v>
      </c>
      <c r="D240" s="13" t="s">
        <v>127</v>
      </c>
      <c r="E240" s="14">
        <v>10</v>
      </c>
      <c r="F240" s="26">
        <v>9</v>
      </c>
      <c r="G240" s="27">
        <v>1</v>
      </c>
      <c r="H240" s="28">
        <v>32</v>
      </c>
      <c r="I240" s="26">
        <v>28</v>
      </c>
      <c r="J240" s="29">
        <v>4</v>
      </c>
      <c r="K240" s="30">
        <v>0.9</v>
      </c>
      <c r="L240" s="31">
        <v>0.875</v>
      </c>
      <c r="M240" s="20">
        <v>79.3</v>
      </c>
      <c r="N240" s="21" t="s">
        <v>49</v>
      </c>
      <c r="O240" s="22">
        <v>2</v>
      </c>
      <c r="P240" s="23" t="s">
        <v>52</v>
      </c>
      <c r="Q240" s="24">
        <v>547</v>
      </c>
    </row>
    <row r="241" spans="1:17">
      <c r="A241" s="11">
        <v>240</v>
      </c>
      <c r="B241" s="12">
        <v>23975</v>
      </c>
      <c r="C241" s="13" t="s">
        <v>639</v>
      </c>
      <c r="D241" s="13" t="s">
        <v>357</v>
      </c>
      <c r="E241" s="14">
        <v>8</v>
      </c>
      <c r="F241" s="26">
        <v>4</v>
      </c>
      <c r="G241" s="27">
        <v>4</v>
      </c>
      <c r="H241" s="28">
        <v>26</v>
      </c>
      <c r="I241" s="26">
        <v>13</v>
      </c>
      <c r="J241" s="29">
        <v>13</v>
      </c>
      <c r="K241" s="30">
        <v>0.5</v>
      </c>
      <c r="L241" s="31">
        <v>0.5</v>
      </c>
      <c r="M241" s="20">
        <v>43.7</v>
      </c>
      <c r="N241" s="21" t="s">
        <v>60</v>
      </c>
      <c r="O241" s="22">
        <v>1</v>
      </c>
      <c r="P241" s="23" t="s">
        <v>55</v>
      </c>
      <c r="Q241" s="24" t="s">
        <v>216</v>
      </c>
    </row>
    <row r="242" spans="1:17">
      <c r="A242" s="11">
        <v>241</v>
      </c>
      <c r="B242" s="12">
        <v>23975</v>
      </c>
      <c r="C242" s="13" t="s">
        <v>639</v>
      </c>
      <c r="D242" s="13" t="s">
        <v>362</v>
      </c>
      <c r="E242" s="14">
        <v>4</v>
      </c>
      <c r="F242" s="26">
        <v>0</v>
      </c>
      <c r="G242" s="27">
        <v>4</v>
      </c>
      <c r="H242" s="28">
        <v>14</v>
      </c>
      <c r="I242" s="26">
        <v>2</v>
      </c>
      <c r="J242" s="29">
        <v>12</v>
      </c>
      <c r="K242" s="30">
        <v>0</v>
      </c>
      <c r="L242" s="31">
        <v>0.14285714285714285</v>
      </c>
      <c r="M242" s="20">
        <v>6.3</v>
      </c>
      <c r="N242" s="21" t="s">
        <v>59</v>
      </c>
      <c r="O242" s="22">
        <v>3</v>
      </c>
      <c r="P242" s="23" t="s">
        <v>55</v>
      </c>
      <c r="Q242" s="24" t="s">
        <v>216</v>
      </c>
    </row>
    <row r="243" spans="1:17">
      <c r="A243" s="11">
        <v>242</v>
      </c>
      <c r="B243" s="12">
        <v>27403</v>
      </c>
      <c r="C243" s="13" t="s">
        <v>640</v>
      </c>
      <c r="D243" s="13" t="s">
        <v>325</v>
      </c>
      <c r="E243" s="14">
        <v>10</v>
      </c>
      <c r="F243" s="26">
        <v>4</v>
      </c>
      <c r="G243" s="27">
        <v>6</v>
      </c>
      <c r="H243" s="28">
        <v>33</v>
      </c>
      <c r="I243" s="26">
        <v>13</v>
      </c>
      <c r="J243" s="29">
        <v>20</v>
      </c>
      <c r="K243" s="30">
        <v>0.4</v>
      </c>
      <c r="L243" s="31">
        <v>0.39393939393939392</v>
      </c>
      <c r="M243" s="20">
        <v>35.5</v>
      </c>
      <c r="N243" s="21" t="s">
        <v>49</v>
      </c>
      <c r="O243" s="22">
        <v>2</v>
      </c>
      <c r="P243" s="23" t="s">
        <v>52</v>
      </c>
      <c r="Q243" s="24">
        <v>328</v>
      </c>
    </row>
    <row r="244" spans="1:17">
      <c r="A244" s="11">
        <v>243</v>
      </c>
      <c r="B244" s="12">
        <v>27403</v>
      </c>
      <c r="C244" s="13" t="s">
        <v>640</v>
      </c>
      <c r="D244" s="13" t="s">
        <v>114</v>
      </c>
      <c r="E244" s="14">
        <v>2</v>
      </c>
      <c r="F244" s="26">
        <v>0</v>
      </c>
      <c r="G244" s="27">
        <v>2</v>
      </c>
      <c r="H244" s="28">
        <v>8</v>
      </c>
      <c r="I244" s="26">
        <v>2</v>
      </c>
      <c r="J244" s="29">
        <v>6</v>
      </c>
      <c r="K244" s="30">
        <v>0</v>
      </c>
      <c r="L244" s="31">
        <v>0.25</v>
      </c>
      <c r="M244" s="20">
        <v>10.199999999999999</v>
      </c>
      <c r="N244" s="21" t="s">
        <v>58</v>
      </c>
      <c r="O244" s="22">
        <v>3</v>
      </c>
      <c r="P244" s="23" t="s">
        <v>52</v>
      </c>
      <c r="Q244" s="24" t="s">
        <v>216</v>
      </c>
    </row>
    <row r="245" spans="1:17">
      <c r="A245" s="11">
        <v>244</v>
      </c>
      <c r="B245" s="12">
        <v>6023</v>
      </c>
      <c r="C245" s="13" t="s">
        <v>641</v>
      </c>
      <c r="D245" s="13" t="s">
        <v>92</v>
      </c>
      <c r="E245" s="14">
        <v>2</v>
      </c>
      <c r="F245" s="26">
        <v>2</v>
      </c>
      <c r="G245" s="27">
        <v>0</v>
      </c>
      <c r="H245" s="28">
        <v>6</v>
      </c>
      <c r="I245" s="26">
        <v>6</v>
      </c>
      <c r="J245" s="29">
        <v>0</v>
      </c>
      <c r="K245" s="30">
        <v>1</v>
      </c>
      <c r="L245" s="31">
        <v>1</v>
      </c>
      <c r="M245" s="20">
        <v>68.900000000000006</v>
      </c>
      <c r="N245" s="21" t="s">
        <v>48</v>
      </c>
      <c r="O245" s="22">
        <v>4</v>
      </c>
      <c r="P245" s="23" t="s">
        <v>52</v>
      </c>
      <c r="Q245" s="24" t="s">
        <v>216</v>
      </c>
    </row>
    <row r="246" spans="1:17">
      <c r="A246" s="11">
        <v>245</v>
      </c>
      <c r="B246" s="12">
        <v>6022</v>
      </c>
      <c r="C246" s="13" t="s">
        <v>642</v>
      </c>
      <c r="D246" s="13" t="s">
        <v>92</v>
      </c>
      <c r="E246" s="14">
        <v>3</v>
      </c>
      <c r="F246" s="26">
        <v>1</v>
      </c>
      <c r="G246" s="27">
        <v>2</v>
      </c>
      <c r="H246" s="28">
        <v>13</v>
      </c>
      <c r="I246" s="26">
        <v>6</v>
      </c>
      <c r="J246" s="29">
        <v>7</v>
      </c>
      <c r="K246" s="30">
        <v>0.33333333333333331</v>
      </c>
      <c r="L246" s="31">
        <v>0.46153846153846156</v>
      </c>
      <c r="M246" s="20">
        <v>31.3</v>
      </c>
      <c r="N246" s="21" t="s">
        <v>48</v>
      </c>
      <c r="O246" s="22">
        <v>4</v>
      </c>
      <c r="P246" s="23" t="s">
        <v>52</v>
      </c>
      <c r="Q246" s="24" t="s">
        <v>216</v>
      </c>
    </row>
    <row r="247" spans="1:17">
      <c r="A247" s="11">
        <v>246</v>
      </c>
      <c r="B247" s="12">
        <v>18804</v>
      </c>
      <c r="C247" s="13" t="s">
        <v>643</v>
      </c>
      <c r="D247" s="13" t="s">
        <v>92</v>
      </c>
      <c r="E247" s="14">
        <v>10</v>
      </c>
      <c r="F247" s="26">
        <v>4</v>
      </c>
      <c r="G247" s="27">
        <v>6</v>
      </c>
      <c r="H247" s="28">
        <v>35</v>
      </c>
      <c r="I247" s="26">
        <v>13</v>
      </c>
      <c r="J247" s="29">
        <v>22</v>
      </c>
      <c r="K247" s="30">
        <v>0.4</v>
      </c>
      <c r="L247" s="31">
        <v>0.37142857142857144</v>
      </c>
      <c r="M247" s="20">
        <v>34.5</v>
      </c>
      <c r="N247" s="21" t="s">
        <v>48</v>
      </c>
      <c r="O247" s="22">
        <v>4</v>
      </c>
      <c r="P247" s="23" t="s">
        <v>52</v>
      </c>
      <c r="Q247" s="24">
        <v>623</v>
      </c>
    </row>
    <row r="248" spans="1:17">
      <c r="A248" s="11">
        <v>247</v>
      </c>
      <c r="B248" s="12">
        <v>17242</v>
      </c>
      <c r="C248" s="13" t="s">
        <v>644</v>
      </c>
      <c r="D248" s="13" t="s">
        <v>127</v>
      </c>
      <c r="E248" s="14">
        <v>6</v>
      </c>
      <c r="F248" s="26">
        <v>6</v>
      </c>
      <c r="G248" s="27">
        <v>0</v>
      </c>
      <c r="H248" s="28">
        <v>19</v>
      </c>
      <c r="I248" s="26">
        <v>18</v>
      </c>
      <c r="J248" s="29">
        <v>1</v>
      </c>
      <c r="K248" s="30">
        <v>1</v>
      </c>
      <c r="L248" s="31">
        <v>0.94736842105263153</v>
      </c>
      <c r="M248" s="20">
        <v>82</v>
      </c>
      <c r="N248" s="21" t="s">
        <v>49</v>
      </c>
      <c r="O248" s="22">
        <v>2</v>
      </c>
      <c r="P248" s="23" t="s">
        <v>52</v>
      </c>
      <c r="Q248" s="24" t="s">
        <v>216</v>
      </c>
    </row>
    <row r="249" spans="1:17">
      <c r="A249" s="11">
        <v>248</v>
      </c>
      <c r="B249" s="12">
        <v>17240</v>
      </c>
      <c r="C249" s="13" t="s">
        <v>645</v>
      </c>
      <c r="D249" s="13" t="s">
        <v>82</v>
      </c>
      <c r="E249" s="14">
        <v>3</v>
      </c>
      <c r="F249" s="26">
        <v>0</v>
      </c>
      <c r="G249" s="27">
        <v>3</v>
      </c>
      <c r="H249" s="28">
        <v>15</v>
      </c>
      <c r="I249" s="26">
        <v>6</v>
      </c>
      <c r="J249" s="29">
        <v>9</v>
      </c>
      <c r="K249" s="30">
        <v>0</v>
      </c>
      <c r="L249" s="31">
        <v>0.4</v>
      </c>
      <c r="M249" s="20">
        <v>17.8</v>
      </c>
      <c r="N249" s="21" t="s">
        <v>48</v>
      </c>
      <c r="O249" s="22">
        <v>4</v>
      </c>
      <c r="P249" s="23" t="s">
        <v>52</v>
      </c>
      <c r="Q249" s="24" t="s">
        <v>216</v>
      </c>
    </row>
    <row r="250" spans="1:17">
      <c r="A250" s="11">
        <v>249</v>
      </c>
      <c r="B250" s="12">
        <v>827</v>
      </c>
      <c r="C250" s="13" t="s">
        <v>646</v>
      </c>
      <c r="D250" s="13" t="s">
        <v>157</v>
      </c>
      <c r="E250" s="14">
        <v>18</v>
      </c>
      <c r="F250" s="26">
        <v>11</v>
      </c>
      <c r="G250" s="27">
        <v>7</v>
      </c>
      <c r="H250" s="28">
        <v>69</v>
      </c>
      <c r="I250" s="26">
        <v>38</v>
      </c>
      <c r="J250" s="29">
        <v>31</v>
      </c>
      <c r="K250" s="30">
        <v>0.61111111111111116</v>
      </c>
      <c r="L250" s="31">
        <v>0.55072463768115942</v>
      </c>
      <c r="M250" s="20">
        <v>54.4</v>
      </c>
      <c r="N250" s="21" t="s">
        <v>56</v>
      </c>
      <c r="O250" s="22">
        <v>5</v>
      </c>
      <c r="P250" s="23" t="s">
        <v>52</v>
      </c>
      <c r="Q250" s="24">
        <v>872</v>
      </c>
    </row>
    <row r="251" spans="1:17">
      <c r="A251" s="11">
        <v>250</v>
      </c>
      <c r="B251" s="12">
        <v>50007</v>
      </c>
      <c r="C251" s="13" t="s">
        <v>647</v>
      </c>
      <c r="D251" s="13" t="s">
        <v>182</v>
      </c>
      <c r="E251" s="14">
        <v>14</v>
      </c>
      <c r="F251" s="26">
        <v>3</v>
      </c>
      <c r="G251" s="27">
        <v>11</v>
      </c>
      <c r="H251" s="28">
        <v>52</v>
      </c>
      <c r="I251" s="26">
        <v>15</v>
      </c>
      <c r="J251" s="29">
        <v>37</v>
      </c>
      <c r="K251" s="30">
        <v>0.21428571428571427</v>
      </c>
      <c r="L251" s="31">
        <v>0.28846153846153844</v>
      </c>
      <c r="M251" s="20">
        <v>23.4</v>
      </c>
      <c r="N251" s="21" t="s">
        <v>49</v>
      </c>
      <c r="O251" s="22">
        <v>2</v>
      </c>
      <c r="P251" s="23" t="s">
        <v>52</v>
      </c>
      <c r="Q251" s="24">
        <v>267</v>
      </c>
    </row>
    <row r="252" spans="1:17">
      <c r="A252" s="11">
        <v>251</v>
      </c>
      <c r="B252" s="12">
        <v>6853</v>
      </c>
      <c r="C252" s="13" t="s">
        <v>648</v>
      </c>
      <c r="D252" s="13" t="s">
        <v>360</v>
      </c>
      <c r="E252" s="14">
        <v>20</v>
      </c>
      <c r="F252" s="26">
        <v>20</v>
      </c>
      <c r="G252" s="27">
        <v>0</v>
      </c>
      <c r="H252" s="28">
        <v>65</v>
      </c>
      <c r="I252" s="26">
        <v>60</v>
      </c>
      <c r="J252" s="29">
        <v>5</v>
      </c>
      <c r="K252" s="30">
        <v>1</v>
      </c>
      <c r="L252" s="31">
        <v>0.92307692307692313</v>
      </c>
      <c r="M252" s="20">
        <v>90.4</v>
      </c>
      <c r="N252" s="21" t="s">
        <v>59</v>
      </c>
      <c r="O252" s="22">
        <v>3</v>
      </c>
      <c r="P252" s="23" t="s">
        <v>55</v>
      </c>
      <c r="Q252" s="24">
        <v>752</v>
      </c>
    </row>
    <row r="253" spans="1:17">
      <c r="A253" s="11">
        <v>252</v>
      </c>
      <c r="B253" s="12">
        <v>6853</v>
      </c>
      <c r="C253" s="13" t="s">
        <v>648</v>
      </c>
      <c r="D253" s="13" t="s">
        <v>81</v>
      </c>
      <c r="E253" s="14">
        <v>4</v>
      </c>
      <c r="F253" s="26">
        <v>4</v>
      </c>
      <c r="G253" s="27">
        <v>0</v>
      </c>
      <c r="H253" s="28">
        <v>14</v>
      </c>
      <c r="I253" s="26">
        <v>12</v>
      </c>
      <c r="J253" s="29">
        <v>2</v>
      </c>
      <c r="K253" s="30">
        <v>1</v>
      </c>
      <c r="L253" s="31">
        <v>0.8571428571428571</v>
      </c>
      <c r="M253" s="20">
        <v>73.5</v>
      </c>
      <c r="N253" s="21" t="s">
        <v>48</v>
      </c>
      <c r="O253" s="22">
        <v>4</v>
      </c>
      <c r="P253" s="23" t="s">
        <v>52</v>
      </c>
      <c r="Q253" s="24" t="s">
        <v>216</v>
      </c>
    </row>
    <row r="254" spans="1:17">
      <c r="A254" s="11">
        <v>253</v>
      </c>
      <c r="B254" s="12">
        <v>6974</v>
      </c>
      <c r="C254" s="13" t="s">
        <v>649</v>
      </c>
      <c r="D254" s="13" t="s">
        <v>179</v>
      </c>
      <c r="E254" s="14">
        <v>13</v>
      </c>
      <c r="F254" s="26">
        <v>11</v>
      </c>
      <c r="G254" s="27">
        <v>2</v>
      </c>
      <c r="H254" s="28">
        <v>50</v>
      </c>
      <c r="I254" s="26">
        <v>37</v>
      </c>
      <c r="J254" s="29">
        <v>13</v>
      </c>
      <c r="K254" s="30">
        <v>0.84615384615384615</v>
      </c>
      <c r="L254" s="31">
        <v>0.74</v>
      </c>
      <c r="M254" s="20">
        <v>72.599999999999994</v>
      </c>
      <c r="N254" s="21" t="s">
        <v>58</v>
      </c>
      <c r="O254" s="22">
        <v>3</v>
      </c>
      <c r="P254" s="23" t="s">
        <v>52</v>
      </c>
      <c r="Q254" s="24">
        <v>663</v>
      </c>
    </row>
    <row r="255" spans="1:17">
      <c r="A255" s="11">
        <v>254</v>
      </c>
      <c r="B255" s="12">
        <v>26959</v>
      </c>
      <c r="C255" s="13" t="s">
        <v>650</v>
      </c>
      <c r="D255" s="13" t="s">
        <v>317</v>
      </c>
      <c r="E255" s="14">
        <v>12</v>
      </c>
      <c r="F255" s="26">
        <v>2</v>
      </c>
      <c r="G255" s="27">
        <v>10</v>
      </c>
      <c r="H255" s="28">
        <v>44</v>
      </c>
      <c r="I255" s="26">
        <v>10</v>
      </c>
      <c r="J255" s="29">
        <v>34</v>
      </c>
      <c r="K255" s="30">
        <v>0.16666666666666666</v>
      </c>
      <c r="L255" s="31">
        <v>0.22727272727272727</v>
      </c>
      <c r="M255" s="20">
        <v>18.100000000000001</v>
      </c>
      <c r="N255" s="21" t="s">
        <v>49</v>
      </c>
      <c r="O255" s="22">
        <v>2</v>
      </c>
      <c r="P255" s="23" t="s">
        <v>52</v>
      </c>
      <c r="Q255" s="24">
        <v>241</v>
      </c>
    </row>
    <row r="256" spans="1:17">
      <c r="A256" s="11">
        <v>255</v>
      </c>
      <c r="B256" s="12">
        <v>21266</v>
      </c>
      <c r="C256" s="13" t="s">
        <v>651</v>
      </c>
      <c r="D256" s="13" t="s">
        <v>304</v>
      </c>
      <c r="E256" s="14">
        <v>8</v>
      </c>
      <c r="F256" s="26">
        <v>0</v>
      </c>
      <c r="G256" s="27">
        <v>8</v>
      </c>
      <c r="H256" s="28">
        <v>28</v>
      </c>
      <c r="I256" s="26">
        <v>4</v>
      </c>
      <c r="J256" s="29">
        <v>24</v>
      </c>
      <c r="K256" s="30">
        <v>0</v>
      </c>
      <c r="L256" s="31">
        <v>0.14285714285714285</v>
      </c>
      <c r="M256" s="20">
        <v>6.7</v>
      </c>
      <c r="N256" s="21" t="s">
        <v>48</v>
      </c>
      <c r="O256" s="22">
        <v>4</v>
      </c>
      <c r="P256" s="23" t="s">
        <v>52</v>
      </c>
      <c r="Q256" s="24" t="s">
        <v>216</v>
      </c>
    </row>
    <row r="257" spans="1:17">
      <c r="A257" s="11">
        <v>256</v>
      </c>
      <c r="B257" s="12">
        <v>50532</v>
      </c>
      <c r="C257" s="13" t="s">
        <v>652</v>
      </c>
      <c r="D257" s="13" t="s">
        <v>130</v>
      </c>
      <c r="E257" s="14">
        <v>12</v>
      </c>
      <c r="F257" s="26">
        <v>6</v>
      </c>
      <c r="G257" s="27">
        <v>6</v>
      </c>
      <c r="H257" s="28">
        <v>46</v>
      </c>
      <c r="I257" s="26">
        <v>21</v>
      </c>
      <c r="J257" s="29">
        <v>25</v>
      </c>
      <c r="K257" s="30">
        <v>0.5</v>
      </c>
      <c r="L257" s="31">
        <v>0.45652173913043476</v>
      </c>
      <c r="M257" s="20">
        <v>43.6</v>
      </c>
      <c r="N257" s="21" t="s">
        <v>49</v>
      </c>
      <c r="O257" s="22">
        <v>2</v>
      </c>
      <c r="P257" s="23" t="s">
        <v>52</v>
      </c>
      <c r="Q257" s="24">
        <v>368</v>
      </c>
    </row>
    <row r="258" spans="1:17">
      <c r="A258" s="11">
        <v>257</v>
      </c>
      <c r="B258" s="12">
        <v>19716</v>
      </c>
      <c r="C258" s="13" t="s">
        <v>653</v>
      </c>
      <c r="D258" s="13" t="s">
        <v>304</v>
      </c>
      <c r="E258" s="14">
        <v>12</v>
      </c>
      <c r="F258" s="26">
        <v>2</v>
      </c>
      <c r="G258" s="27">
        <v>10</v>
      </c>
      <c r="H258" s="28">
        <v>44</v>
      </c>
      <c r="I258" s="26">
        <v>13</v>
      </c>
      <c r="J258" s="29">
        <v>31</v>
      </c>
      <c r="K258" s="30">
        <v>0.16666666666666666</v>
      </c>
      <c r="L258" s="31">
        <v>0.29545454545454547</v>
      </c>
      <c r="M258" s="20">
        <v>21.4</v>
      </c>
      <c r="N258" s="21" t="s">
        <v>48</v>
      </c>
      <c r="O258" s="22">
        <v>4</v>
      </c>
      <c r="P258" s="23" t="s">
        <v>52</v>
      </c>
      <c r="Q258" s="24">
        <v>557</v>
      </c>
    </row>
    <row r="259" spans="1:17">
      <c r="A259" s="11">
        <v>258</v>
      </c>
      <c r="B259" s="12">
        <v>23174</v>
      </c>
      <c r="C259" s="13" t="s">
        <v>654</v>
      </c>
      <c r="D259" s="13" t="s">
        <v>168</v>
      </c>
      <c r="E259" s="14">
        <v>18</v>
      </c>
      <c r="F259" s="26">
        <v>9</v>
      </c>
      <c r="G259" s="27">
        <v>9</v>
      </c>
      <c r="H259" s="28">
        <v>70</v>
      </c>
      <c r="I259" s="26">
        <v>35</v>
      </c>
      <c r="J259" s="29">
        <v>35</v>
      </c>
      <c r="K259" s="30">
        <v>0.5</v>
      </c>
      <c r="L259" s="31">
        <v>0.5</v>
      </c>
      <c r="M259" s="20">
        <v>46.9</v>
      </c>
      <c r="N259" s="21" t="s">
        <v>58</v>
      </c>
      <c r="O259" s="22">
        <v>3</v>
      </c>
      <c r="P259" s="23" t="s">
        <v>52</v>
      </c>
      <c r="Q259" s="24">
        <v>535</v>
      </c>
    </row>
    <row r="260" spans="1:17">
      <c r="A260" s="11">
        <v>259</v>
      </c>
      <c r="B260" s="12">
        <v>6664</v>
      </c>
      <c r="C260" s="13" t="s">
        <v>655</v>
      </c>
      <c r="D260" s="13" t="s">
        <v>362</v>
      </c>
      <c r="E260" s="14">
        <v>6</v>
      </c>
      <c r="F260" s="26">
        <v>5</v>
      </c>
      <c r="G260" s="27">
        <v>1</v>
      </c>
      <c r="H260" s="28">
        <v>21</v>
      </c>
      <c r="I260" s="26">
        <v>16</v>
      </c>
      <c r="J260" s="29">
        <v>5</v>
      </c>
      <c r="K260" s="30">
        <v>0.83333333333333337</v>
      </c>
      <c r="L260" s="31">
        <v>0.76190476190476186</v>
      </c>
      <c r="M260" s="20">
        <v>67.3</v>
      </c>
      <c r="N260" s="21" t="s">
        <v>59</v>
      </c>
      <c r="O260" s="22">
        <v>3</v>
      </c>
      <c r="P260" s="23" t="s">
        <v>55</v>
      </c>
      <c r="Q260" s="24" t="s">
        <v>216</v>
      </c>
    </row>
    <row r="261" spans="1:17">
      <c r="A261" s="11">
        <v>260</v>
      </c>
      <c r="B261" s="12">
        <v>50153</v>
      </c>
      <c r="C261" s="13" t="s">
        <v>656</v>
      </c>
      <c r="D261" s="13" t="s">
        <v>73</v>
      </c>
      <c r="E261" s="14">
        <v>12</v>
      </c>
      <c r="F261" s="26">
        <v>6</v>
      </c>
      <c r="G261" s="27">
        <v>6</v>
      </c>
      <c r="H261" s="28">
        <v>39</v>
      </c>
      <c r="I261" s="26">
        <v>19</v>
      </c>
      <c r="J261" s="29">
        <v>20</v>
      </c>
      <c r="K261" s="30">
        <v>0.5</v>
      </c>
      <c r="L261" s="31">
        <v>0.48717948717948717</v>
      </c>
      <c r="M261" s="20">
        <v>44.9</v>
      </c>
      <c r="N261" s="21" t="s">
        <v>49</v>
      </c>
      <c r="O261" s="22">
        <v>2</v>
      </c>
      <c r="P261" s="23" t="s">
        <v>52</v>
      </c>
      <c r="Q261" s="24">
        <v>375</v>
      </c>
    </row>
    <row r="262" spans="1:17">
      <c r="A262" s="11">
        <v>261</v>
      </c>
      <c r="B262" s="12">
        <v>14747</v>
      </c>
      <c r="C262" s="13" t="s">
        <v>657</v>
      </c>
      <c r="D262" s="13" t="s">
        <v>113</v>
      </c>
      <c r="E262" s="14">
        <v>18</v>
      </c>
      <c r="F262" s="26">
        <v>12</v>
      </c>
      <c r="G262" s="27">
        <v>6</v>
      </c>
      <c r="H262" s="28">
        <v>73</v>
      </c>
      <c r="I262" s="26">
        <v>39</v>
      </c>
      <c r="J262" s="29">
        <v>34</v>
      </c>
      <c r="K262" s="30">
        <v>0.66666666666666663</v>
      </c>
      <c r="L262" s="31">
        <v>0.53424657534246578</v>
      </c>
      <c r="M262" s="20">
        <v>56.2</v>
      </c>
      <c r="N262" s="21" t="s">
        <v>57</v>
      </c>
      <c r="O262" s="22">
        <v>5</v>
      </c>
      <c r="P262" s="23" t="s">
        <v>55</v>
      </c>
      <c r="Q262" s="24">
        <v>881</v>
      </c>
    </row>
    <row r="263" spans="1:17">
      <c r="A263" s="11">
        <v>262</v>
      </c>
      <c r="B263" s="12">
        <v>7583</v>
      </c>
      <c r="C263" s="13" t="s">
        <v>658</v>
      </c>
      <c r="D263" s="13" t="s">
        <v>98</v>
      </c>
      <c r="E263" s="14">
        <v>14</v>
      </c>
      <c r="F263" s="26">
        <v>5</v>
      </c>
      <c r="G263" s="27">
        <v>9</v>
      </c>
      <c r="H263" s="28">
        <v>48</v>
      </c>
      <c r="I263" s="26">
        <v>19</v>
      </c>
      <c r="J263" s="29">
        <v>29</v>
      </c>
      <c r="K263" s="30">
        <v>0.35714285714285715</v>
      </c>
      <c r="L263" s="31">
        <v>0.39583333333333331</v>
      </c>
      <c r="M263" s="20">
        <v>34.799999999999997</v>
      </c>
      <c r="N263" s="21" t="s">
        <v>47</v>
      </c>
      <c r="O263" s="22">
        <v>6</v>
      </c>
      <c r="P263" s="23" t="s">
        <v>52</v>
      </c>
      <c r="Q263" s="24">
        <v>924</v>
      </c>
    </row>
    <row r="264" spans="1:17">
      <c r="A264" s="11">
        <v>263</v>
      </c>
      <c r="B264" s="12">
        <v>7583</v>
      </c>
      <c r="C264" s="13" t="s">
        <v>658</v>
      </c>
      <c r="D264" s="13" t="s">
        <v>319</v>
      </c>
      <c r="E264" s="14">
        <v>6</v>
      </c>
      <c r="F264" s="26">
        <v>5</v>
      </c>
      <c r="G264" s="27">
        <v>1</v>
      </c>
      <c r="H264" s="28">
        <v>22</v>
      </c>
      <c r="I264" s="26">
        <v>17</v>
      </c>
      <c r="J264" s="29">
        <v>5</v>
      </c>
      <c r="K264" s="30">
        <v>0.83333333333333337</v>
      </c>
      <c r="L264" s="31">
        <v>0.77272727272727271</v>
      </c>
      <c r="M264" s="20">
        <v>68</v>
      </c>
      <c r="N264" s="21" t="s">
        <v>56</v>
      </c>
      <c r="O264" s="22">
        <v>5</v>
      </c>
      <c r="P264" s="23" t="s">
        <v>52</v>
      </c>
      <c r="Q264" s="24" t="s">
        <v>216</v>
      </c>
    </row>
    <row r="265" spans="1:17">
      <c r="A265" s="11">
        <v>264</v>
      </c>
      <c r="B265" s="12">
        <v>6798</v>
      </c>
      <c r="C265" s="13" t="s">
        <v>659</v>
      </c>
      <c r="D265" s="13" t="s">
        <v>180</v>
      </c>
      <c r="E265" s="14">
        <v>10</v>
      </c>
      <c r="F265" s="26">
        <v>5</v>
      </c>
      <c r="G265" s="27">
        <v>5</v>
      </c>
      <c r="H265" s="28">
        <v>37</v>
      </c>
      <c r="I265" s="26">
        <v>15</v>
      </c>
      <c r="J265" s="29">
        <v>22</v>
      </c>
      <c r="K265" s="30">
        <v>0.5</v>
      </c>
      <c r="L265" s="31">
        <v>0.40540540540540543</v>
      </c>
      <c r="M265" s="20">
        <v>40.4</v>
      </c>
      <c r="N265" s="21" t="s">
        <v>58</v>
      </c>
      <c r="O265" s="22">
        <v>3</v>
      </c>
      <c r="P265" s="23" t="s">
        <v>52</v>
      </c>
      <c r="Q265" s="24">
        <v>502</v>
      </c>
    </row>
    <row r="266" spans="1:17">
      <c r="A266" s="11">
        <v>265</v>
      </c>
      <c r="B266" s="12">
        <v>1108</v>
      </c>
      <c r="C266" s="13" t="s">
        <v>660</v>
      </c>
      <c r="D266" s="13" t="s">
        <v>167</v>
      </c>
      <c r="E266" s="14">
        <v>10</v>
      </c>
      <c r="F266" s="26">
        <v>7</v>
      </c>
      <c r="G266" s="27">
        <v>3</v>
      </c>
      <c r="H266" s="28">
        <v>40</v>
      </c>
      <c r="I266" s="26">
        <v>27</v>
      </c>
      <c r="J266" s="29">
        <v>13</v>
      </c>
      <c r="K266" s="30">
        <v>0.7</v>
      </c>
      <c r="L266" s="31">
        <v>0.67500000000000004</v>
      </c>
      <c r="M266" s="20">
        <v>61.8</v>
      </c>
      <c r="N266" s="21" t="s">
        <v>48</v>
      </c>
      <c r="O266" s="22">
        <v>4</v>
      </c>
      <c r="P266" s="23" t="s">
        <v>52</v>
      </c>
      <c r="Q266" s="24">
        <v>759</v>
      </c>
    </row>
    <row r="267" spans="1:17">
      <c r="A267" s="11">
        <v>266</v>
      </c>
      <c r="B267" s="12">
        <v>5724</v>
      </c>
      <c r="C267" s="13" t="s">
        <v>661</v>
      </c>
      <c r="D267" s="13" t="s">
        <v>341</v>
      </c>
      <c r="E267" s="14">
        <v>6</v>
      </c>
      <c r="F267" s="26">
        <v>2</v>
      </c>
      <c r="G267" s="27">
        <v>4</v>
      </c>
      <c r="H267" s="28">
        <v>22</v>
      </c>
      <c r="I267" s="26">
        <v>10</v>
      </c>
      <c r="J267" s="29">
        <v>12</v>
      </c>
      <c r="K267" s="30">
        <v>0.33333333333333331</v>
      </c>
      <c r="L267" s="31">
        <v>0.45454545454545453</v>
      </c>
      <c r="M267" s="20">
        <v>33.9</v>
      </c>
      <c r="N267" s="21" t="s">
        <v>58</v>
      </c>
      <c r="O267" s="22">
        <v>3</v>
      </c>
      <c r="P267" s="23" t="s">
        <v>52</v>
      </c>
      <c r="Q267" s="24" t="s">
        <v>216</v>
      </c>
    </row>
    <row r="268" spans="1:17">
      <c r="A268" s="11">
        <v>267</v>
      </c>
      <c r="B268" s="12">
        <v>5013</v>
      </c>
      <c r="C268" s="13" t="s">
        <v>662</v>
      </c>
      <c r="D268" s="13" t="s">
        <v>141</v>
      </c>
      <c r="E268" s="14">
        <v>22</v>
      </c>
      <c r="F268" s="26">
        <v>10</v>
      </c>
      <c r="G268" s="27">
        <v>12</v>
      </c>
      <c r="H268" s="28">
        <v>81</v>
      </c>
      <c r="I268" s="26">
        <v>40</v>
      </c>
      <c r="J268" s="29">
        <v>41</v>
      </c>
      <c r="K268" s="30">
        <v>0.45454545454545453</v>
      </c>
      <c r="L268" s="31">
        <v>0.49382716049382713</v>
      </c>
      <c r="M268" s="20">
        <v>45</v>
      </c>
      <c r="N268" s="21" t="s">
        <v>53</v>
      </c>
      <c r="O268" s="22">
        <v>7</v>
      </c>
      <c r="P268" s="23" t="s">
        <v>52</v>
      </c>
      <c r="Q268" s="24">
        <v>1125</v>
      </c>
    </row>
    <row r="269" spans="1:17">
      <c r="A269" s="11">
        <v>268</v>
      </c>
      <c r="B269" s="12">
        <v>18467</v>
      </c>
      <c r="C269" s="13" t="s">
        <v>663</v>
      </c>
      <c r="D269" s="13" t="s">
        <v>109</v>
      </c>
      <c r="E269" s="14">
        <v>14</v>
      </c>
      <c r="F269" s="26">
        <v>12</v>
      </c>
      <c r="G269" s="27">
        <v>2</v>
      </c>
      <c r="H269" s="28">
        <v>47</v>
      </c>
      <c r="I269" s="26">
        <v>40</v>
      </c>
      <c r="J269" s="29">
        <v>7</v>
      </c>
      <c r="K269" s="30">
        <v>0.8571428571428571</v>
      </c>
      <c r="L269" s="31">
        <v>0.85106382978723405</v>
      </c>
      <c r="M269" s="20">
        <v>78.7</v>
      </c>
      <c r="N269" s="21" t="s">
        <v>49</v>
      </c>
      <c r="O269" s="22">
        <v>2</v>
      </c>
      <c r="P269" s="23" t="s">
        <v>52</v>
      </c>
      <c r="Q269" s="24">
        <v>544</v>
      </c>
    </row>
    <row r="270" spans="1:17">
      <c r="A270" s="11">
        <v>269</v>
      </c>
      <c r="B270" s="12">
        <v>354</v>
      </c>
      <c r="C270" s="13" t="s">
        <v>664</v>
      </c>
      <c r="D270" s="13" t="s">
        <v>96</v>
      </c>
      <c r="E270" s="14">
        <v>2</v>
      </c>
      <c r="F270" s="26">
        <v>1</v>
      </c>
      <c r="G270" s="27">
        <v>1</v>
      </c>
      <c r="H270" s="28">
        <v>9</v>
      </c>
      <c r="I270" s="26">
        <v>4</v>
      </c>
      <c r="J270" s="29">
        <v>5</v>
      </c>
      <c r="K270" s="30">
        <v>0.5</v>
      </c>
      <c r="L270" s="31">
        <v>0.44444444444444442</v>
      </c>
      <c r="M270" s="20">
        <v>33.5</v>
      </c>
      <c r="N270" s="21" t="s">
        <v>58</v>
      </c>
      <c r="O270" s="22">
        <v>3</v>
      </c>
      <c r="P270" s="23" t="s">
        <v>52</v>
      </c>
      <c r="Q270" s="24" t="s">
        <v>216</v>
      </c>
    </row>
    <row r="271" spans="1:17">
      <c r="A271" s="11">
        <v>270</v>
      </c>
      <c r="B271" s="12">
        <v>1306</v>
      </c>
      <c r="C271" s="13" t="s">
        <v>665</v>
      </c>
      <c r="D271" s="13" t="s">
        <v>92</v>
      </c>
      <c r="E271" s="14">
        <v>6</v>
      </c>
      <c r="F271" s="26">
        <v>1</v>
      </c>
      <c r="G271" s="27">
        <v>5</v>
      </c>
      <c r="H271" s="28">
        <v>21</v>
      </c>
      <c r="I271" s="26">
        <v>6</v>
      </c>
      <c r="J271" s="29">
        <v>15</v>
      </c>
      <c r="K271" s="30">
        <v>0.16666666666666666</v>
      </c>
      <c r="L271" s="31">
        <v>0.2857142857142857</v>
      </c>
      <c r="M271" s="20">
        <v>19.600000000000001</v>
      </c>
      <c r="N271" s="21" t="s">
        <v>48</v>
      </c>
      <c r="O271" s="22">
        <v>4</v>
      </c>
      <c r="P271" s="23" t="s">
        <v>52</v>
      </c>
      <c r="Q271" s="24" t="s">
        <v>216</v>
      </c>
    </row>
    <row r="272" spans="1:17">
      <c r="A272" s="11">
        <v>271</v>
      </c>
      <c r="B272" s="12">
        <v>40</v>
      </c>
      <c r="C272" s="13" t="s">
        <v>666</v>
      </c>
      <c r="D272" s="13" t="s">
        <v>171</v>
      </c>
      <c r="E272" s="14">
        <v>6</v>
      </c>
      <c r="F272" s="26">
        <v>5</v>
      </c>
      <c r="G272" s="27">
        <v>1</v>
      </c>
      <c r="H272" s="28">
        <v>26</v>
      </c>
      <c r="I272" s="26">
        <v>17</v>
      </c>
      <c r="J272" s="29">
        <v>9</v>
      </c>
      <c r="K272" s="30">
        <v>0.83333333333333337</v>
      </c>
      <c r="L272" s="31">
        <v>0.65384615384615385</v>
      </c>
      <c r="M272" s="20">
        <v>62.8</v>
      </c>
      <c r="N272" s="21" t="s">
        <v>49</v>
      </c>
      <c r="O272" s="22">
        <v>2</v>
      </c>
      <c r="P272" s="23" t="s">
        <v>52</v>
      </c>
      <c r="Q272" s="24" t="s">
        <v>216</v>
      </c>
    </row>
    <row r="273" spans="1:17">
      <c r="A273" s="11">
        <v>272</v>
      </c>
      <c r="B273" s="12">
        <v>1188</v>
      </c>
      <c r="C273" s="13" t="s">
        <v>667</v>
      </c>
      <c r="D273" s="13" t="s">
        <v>83</v>
      </c>
      <c r="E273" s="14">
        <v>14</v>
      </c>
      <c r="F273" s="26">
        <v>9</v>
      </c>
      <c r="G273" s="27">
        <v>5</v>
      </c>
      <c r="H273" s="28">
        <v>51</v>
      </c>
      <c r="I273" s="26">
        <v>29</v>
      </c>
      <c r="J273" s="29">
        <v>22</v>
      </c>
      <c r="K273" s="30">
        <v>0.6428571428571429</v>
      </c>
      <c r="L273" s="31">
        <v>0.56862745098039214</v>
      </c>
      <c r="M273" s="20">
        <v>55.7</v>
      </c>
      <c r="N273" s="21" t="s">
        <v>48</v>
      </c>
      <c r="O273" s="22">
        <v>4</v>
      </c>
      <c r="P273" s="23" t="s">
        <v>52</v>
      </c>
      <c r="Q273" s="24">
        <v>729</v>
      </c>
    </row>
    <row r="274" spans="1:17">
      <c r="A274" s="11">
        <v>273</v>
      </c>
      <c r="B274" s="12">
        <v>2046</v>
      </c>
      <c r="C274" s="13" t="s">
        <v>668</v>
      </c>
      <c r="D274" s="13" t="s">
        <v>366</v>
      </c>
      <c r="E274" s="14">
        <v>10</v>
      </c>
      <c r="F274" s="26">
        <v>4</v>
      </c>
      <c r="G274" s="27">
        <v>6</v>
      </c>
      <c r="H274" s="28">
        <v>43</v>
      </c>
      <c r="I274" s="26">
        <v>18</v>
      </c>
      <c r="J274" s="29">
        <v>25</v>
      </c>
      <c r="K274" s="30">
        <v>0.4</v>
      </c>
      <c r="L274" s="31">
        <v>0.41860465116279072</v>
      </c>
      <c r="M274" s="20">
        <v>36.9</v>
      </c>
      <c r="N274" s="21" t="s">
        <v>57</v>
      </c>
      <c r="O274" s="22">
        <v>5</v>
      </c>
      <c r="P274" s="23" t="s">
        <v>55</v>
      </c>
      <c r="Q274" s="24">
        <v>785</v>
      </c>
    </row>
    <row r="275" spans="1:17">
      <c r="A275" s="11">
        <v>274</v>
      </c>
      <c r="B275" s="12">
        <v>23313</v>
      </c>
      <c r="C275" s="13" t="s">
        <v>669</v>
      </c>
      <c r="D275" s="13" t="s">
        <v>334</v>
      </c>
      <c r="E275" s="14">
        <v>1</v>
      </c>
      <c r="F275" s="26">
        <v>0</v>
      </c>
      <c r="G275" s="27">
        <v>1</v>
      </c>
      <c r="H275" s="28">
        <v>3</v>
      </c>
      <c r="I275" s="26">
        <v>0</v>
      </c>
      <c r="J275" s="29">
        <v>3</v>
      </c>
      <c r="K275" s="30">
        <v>0</v>
      </c>
      <c r="L275" s="31">
        <v>0</v>
      </c>
      <c r="M275" s="20">
        <v>0</v>
      </c>
      <c r="N275" s="21" t="s">
        <v>49</v>
      </c>
      <c r="O275" s="22">
        <v>2</v>
      </c>
      <c r="P275" s="23" t="s">
        <v>52</v>
      </c>
      <c r="Q275" s="24" t="s">
        <v>216</v>
      </c>
    </row>
    <row r="276" spans="1:17">
      <c r="A276" s="11">
        <v>275</v>
      </c>
      <c r="B276" s="12">
        <v>23312</v>
      </c>
      <c r="C276" s="13" t="s">
        <v>670</v>
      </c>
      <c r="D276" s="13" t="s">
        <v>334</v>
      </c>
      <c r="E276" s="14">
        <v>1</v>
      </c>
      <c r="F276" s="26">
        <v>0</v>
      </c>
      <c r="G276" s="27">
        <v>1</v>
      </c>
      <c r="H276" s="28">
        <v>3</v>
      </c>
      <c r="I276" s="26">
        <v>0</v>
      </c>
      <c r="J276" s="29">
        <v>3</v>
      </c>
      <c r="K276" s="30">
        <v>0</v>
      </c>
      <c r="L276" s="31">
        <v>0</v>
      </c>
      <c r="M276" s="20">
        <v>0</v>
      </c>
      <c r="N276" s="21" t="s">
        <v>49</v>
      </c>
      <c r="O276" s="22">
        <v>2</v>
      </c>
      <c r="P276" s="23" t="s">
        <v>52</v>
      </c>
      <c r="Q276" s="24" t="s">
        <v>216</v>
      </c>
    </row>
    <row r="277" spans="1:17">
      <c r="A277" s="11">
        <v>276</v>
      </c>
      <c r="B277" s="12">
        <v>19573</v>
      </c>
      <c r="C277" s="13" t="s">
        <v>671</v>
      </c>
      <c r="D277" s="13" t="s">
        <v>81</v>
      </c>
      <c r="E277" s="14">
        <v>12</v>
      </c>
      <c r="F277" s="26">
        <v>8</v>
      </c>
      <c r="G277" s="27">
        <v>4</v>
      </c>
      <c r="H277" s="28">
        <v>44</v>
      </c>
      <c r="I277" s="26">
        <v>27</v>
      </c>
      <c r="J277" s="29">
        <v>17</v>
      </c>
      <c r="K277" s="30">
        <v>0.66666666666666663</v>
      </c>
      <c r="L277" s="31">
        <v>0.61363636363636365</v>
      </c>
      <c r="M277" s="20">
        <v>58.3</v>
      </c>
      <c r="N277" s="21" t="s">
        <v>48</v>
      </c>
      <c r="O277" s="22">
        <v>4</v>
      </c>
      <c r="P277" s="23" t="s">
        <v>52</v>
      </c>
      <c r="Q277" s="24">
        <v>742</v>
      </c>
    </row>
    <row r="278" spans="1:17">
      <c r="A278" s="11">
        <v>277</v>
      </c>
      <c r="B278" s="12">
        <v>23295</v>
      </c>
      <c r="C278" s="13" t="s">
        <v>672</v>
      </c>
      <c r="D278" s="13" t="s">
        <v>331</v>
      </c>
      <c r="E278" s="14">
        <v>4</v>
      </c>
      <c r="F278" s="26">
        <v>1</v>
      </c>
      <c r="G278" s="27">
        <v>3</v>
      </c>
      <c r="H278" s="28">
        <v>12</v>
      </c>
      <c r="I278" s="26">
        <v>3</v>
      </c>
      <c r="J278" s="29">
        <v>9</v>
      </c>
      <c r="K278" s="30">
        <v>0.25</v>
      </c>
      <c r="L278" s="31">
        <v>0.25</v>
      </c>
      <c r="M278" s="20">
        <v>19.8</v>
      </c>
      <c r="N278" s="21" t="s">
        <v>49</v>
      </c>
      <c r="O278" s="22">
        <v>2</v>
      </c>
      <c r="P278" s="23" t="s">
        <v>52</v>
      </c>
      <c r="Q278" s="24" t="s">
        <v>216</v>
      </c>
    </row>
    <row r="279" spans="1:17">
      <c r="A279" s="11">
        <v>278</v>
      </c>
      <c r="B279" s="12">
        <v>22036</v>
      </c>
      <c r="C279" s="13" t="s">
        <v>673</v>
      </c>
      <c r="D279" s="13" t="s">
        <v>125</v>
      </c>
      <c r="E279" s="14">
        <v>20</v>
      </c>
      <c r="F279" s="26">
        <v>16</v>
      </c>
      <c r="G279" s="27">
        <v>4</v>
      </c>
      <c r="H279" s="28">
        <v>74</v>
      </c>
      <c r="I279" s="26">
        <v>51</v>
      </c>
      <c r="J279" s="29">
        <v>23</v>
      </c>
      <c r="K279" s="30">
        <v>0.8</v>
      </c>
      <c r="L279" s="31">
        <v>0.68918918918918914</v>
      </c>
      <c r="M279" s="20">
        <v>70.099999999999994</v>
      </c>
      <c r="N279" s="21" t="s">
        <v>49</v>
      </c>
      <c r="O279" s="22">
        <v>2</v>
      </c>
      <c r="P279" s="23" t="s">
        <v>52</v>
      </c>
      <c r="Q279" s="24">
        <v>501</v>
      </c>
    </row>
    <row r="280" spans="1:17">
      <c r="A280" s="11">
        <v>279</v>
      </c>
      <c r="B280" s="12">
        <v>17121</v>
      </c>
      <c r="C280" s="13" t="s">
        <v>674</v>
      </c>
      <c r="D280" s="13" t="s">
        <v>137</v>
      </c>
      <c r="E280" s="14">
        <v>21</v>
      </c>
      <c r="F280" s="26">
        <v>17</v>
      </c>
      <c r="G280" s="27">
        <v>4</v>
      </c>
      <c r="H280" s="28">
        <v>82</v>
      </c>
      <c r="I280" s="26">
        <v>56</v>
      </c>
      <c r="J280" s="29">
        <v>26</v>
      </c>
      <c r="K280" s="30">
        <v>0.80952380952380953</v>
      </c>
      <c r="L280" s="31">
        <v>0.68292682926829273</v>
      </c>
      <c r="M280" s="20">
        <v>70.400000000000006</v>
      </c>
      <c r="N280" s="21" t="s">
        <v>46</v>
      </c>
      <c r="O280" s="22">
        <v>8</v>
      </c>
      <c r="P280" s="23" t="s">
        <v>52</v>
      </c>
      <c r="Q280" s="24">
        <v>1402</v>
      </c>
    </row>
    <row r="281" spans="1:17">
      <c r="A281" s="11">
        <v>280</v>
      </c>
      <c r="B281" s="12">
        <v>9322</v>
      </c>
      <c r="C281" s="13" t="s">
        <v>675</v>
      </c>
      <c r="D281" s="13" t="s">
        <v>324</v>
      </c>
      <c r="E281" s="14">
        <v>4</v>
      </c>
      <c r="F281" s="26">
        <v>2</v>
      </c>
      <c r="G281" s="27">
        <v>2</v>
      </c>
      <c r="H281" s="28">
        <v>12</v>
      </c>
      <c r="I281" s="26">
        <v>6</v>
      </c>
      <c r="J281" s="29">
        <v>6</v>
      </c>
      <c r="K281" s="30">
        <v>0.5</v>
      </c>
      <c r="L281" s="31">
        <v>0.5</v>
      </c>
      <c r="M281" s="20">
        <v>39.5</v>
      </c>
      <c r="N281" s="21" t="s">
        <v>49</v>
      </c>
      <c r="O281" s="22">
        <v>2</v>
      </c>
      <c r="P281" s="23" t="s">
        <v>52</v>
      </c>
      <c r="Q281" s="24" t="s">
        <v>216</v>
      </c>
    </row>
    <row r="282" spans="1:17">
      <c r="A282" s="11">
        <v>281</v>
      </c>
      <c r="B282" s="12">
        <v>9978</v>
      </c>
      <c r="C282" s="13" t="s">
        <v>676</v>
      </c>
      <c r="D282" s="13" t="s">
        <v>149</v>
      </c>
      <c r="E282" s="14">
        <v>19</v>
      </c>
      <c r="F282" s="26">
        <v>5</v>
      </c>
      <c r="G282" s="27">
        <v>14</v>
      </c>
      <c r="H282" s="28">
        <v>68</v>
      </c>
      <c r="I282" s="26">
        <v>21</v>
      </c>
      <c r="J282" s="29">
        <v>47</v>
      </c>
      <c r="K282" s="30">
        <v>0.26315789473684209</v>
      </c>
      <c r="L282" s="31">
        <v>0.30882352941176472</v>
      </c>
      <c r="M282" s="20">
        <v>27</v>
      </c>
      <c r="N282" s="21" t="s">
        <v>56</v>
      </c>
      <c r="O282" s="22">
        <v>5</v>
      </c>
      <c r="P282" s="23" t="s">
        <v>52</v>
      </c>
      <c r="Q282" s="24">
        <v>735</v>
      </c>
    </row>
    <row r="283" spans="1:17">
      <c r="A283" s="11">
        <v>282</v>
      </c>
      <c r="B283" s="12">
        <v>23290</v>
      </c>
      <c r="C283" s="13" t="s">
        <v>677</v>
      </c>
      <c r="D283" s="13" t="s">
        <v>309</v>
      </c>
      <c r="E283" s="14">
        <v>8</v>
      </c>
      <c r="F283" s="26">
        <v>3</v>
      </c>
      <c r="G283" s="27">
        <v>5</v>
      </c>
      <c r="H283" s="28">
        <v>32</v>
      </c>
      <c r="I283" s="26">
        <v>13</v>
      </c>
      <c r="J283" s="29">
        <v>19</v>
      </c>
      <c r="K283" s="30">
        <v>0.375</v>
      </c>
      <c r="L283" s="31">
        <v>0.40625</v>
      </c>
      <c r="M283" s="20">
        <v>34.5</v>
      </c>
      <c r="N283" s="21" t="s">
        <v>48</v>
      </c>
      <c r="O283" s="22">
        <v>4</v>
      </c>
      <c r="P283" s="23" t="s">
        <v>52</v>
      </c>
      <c r="Q283" s="24" t="s">
        <v>216</v>
      </c>
    </row>
    <row r="284" spans="1:17">
      <c r="A284" s="11">
        <v>283</v>
      </c>
      <c r="B284" s="12">
        <v>15342</v>
      </c>
      <c r="C284" s="13" t="s">
        <v>678</v>
      </c>
      <c r="D284" s="13" t="s">
        <v>117</v>
      </c>
      <c r="E284" s="14">
        <v>2</v>
      </c>
      <c r="F284" s="26">
        <v>0</v>
      </c>
      <c r="G284" s="27">
        <v>2</v>
      </c>
      <c r="H284" s="28">
        <v>7</v>
      </c>
      <c r="I284" s="26">
        <v>1</v>
      </c>
      <c r="J284" s="29">
        <v>6</v>
      </c>
      <c r="K284" s="30">
        <v>0</v>
      </c>
      <c r="L284" s="31">
        <v>0.14285714285714285</v>
      </c>
      <c r="M284" s="20">
        <v>5.7</v>
      </c>
      <c r="N284" s="21" t="s">
        <v>58</v>
      </c>
      <c r="O284" s="22">
        <v>3</v>
      </c>
      <c r="P284" s="23" t="s">
        <v>52</v>
      </c>
      <c r="Q284" s="24" t="s">
        <v>216</v>
      </c>
    </row>
    <row r="285" spans="1:17">
      <c r="A285" s="11">
        <v>284</v>
      </c>
      <c r="B285" s="12">
        <v>50531</v>
      </c>
      <c r="C285" s="13" t="s">
        <v>679</v>
      </c>
      <c r="D285" s="13" t="s">
        <v>130</v>
      </c>
      <c r="E285" s="14">
        <v>10</v>
      </c>
      <c r="F285" s="26">
        <v>4</v>
      </c>
      <c r="G285" s="27">
        <v>6</v>
      </c>
      <c r="H285" s="28">
        <v>33</v>
      </c>
      <c r="I285" s="26">
        <v>15</v>
      </c>
      <c r="J285" s="29">
        <v>18</v>
      </c>
      <c r="K285" s="30">
        <v>0.4</v>
      </c>
      <c r="L285" s="31">
        <v>0.45454545454545453</v>
      </c>
      <c r="M285" s="20">
        <v>38.4</v>
      </c>
      <c r="N285" s="21" t="s">
        <v>49</v>
      </c>
      <c r="O285" s="22">
        <v>2</v>
      </c>
      <c r="P285" s="23" t="s">
        <v>52</v>
      </c>
      <c r="Q285" s="24">
        <v>342</v>
      </c>
    </row>
    <row r="286" spans="1:17">
      <c r="A286" s="11">
        <v>285</v>
      </c>
      <c r="B286" s="12">
        <v>7819</v>
      </c>
      <c r="C286" s="13" t="s">
        <v>680</v>
      </c>
      <c r="D286" s="13" t="s">
        <v>320</v>
      </c>
      <c r="E286" s="14">
        <v>18</v>
      </c>
      <c r="F286" s="26">
        <v>3</v>
      </c>
      <c r="G286" s="27">
        <v>15</v>
      </c>
      <c r="H286" s="28">
        <v>61</v>
      </c>
      <c r="I286" s="26">
        <v>14</v>
      </c>
      <c r="J286" s="29">
        <v>47</v>
      </c>
      <c r="K286" s="30">
        <v>0.16666666666666666</v>
      </c>
      <c r="L286" s="31">
        <v>0.22950819672131148</v>
      </c>
      <c r="M286" s="20">
        <v>18.7</v>
      </c>
      <c r="N286" s="21" t="s">
        <v>56</v>
      </c>
      <c r="O286" s="22">
        <v>5</v>
      </c>
      <c r="P286" s="23" t="s">
        <v>52</v>
      </c>
      <c r="Q286" s="24">
        <v>694</v>
      </c>
    </row>
    <row r="287" spans="1:17">
      <c r="A287" s="11">
        <v>286</v>
      </c>
      <c r="B287" s="12">
        <v>28772</v>
      </c>
      <c r="C287" s="13" t="s">
        <v>681</v>
      </c>
      <c r="D287" s="13" t="s">
        <v>359</v>
      </c>
      <c r="E287" s="14">
        <v>3</v>
      </c>
      <c r="F287" s="26">
        <v>0</v>
      </c>
      <c r="G287" s="27">
        <v>3</v>
      </c>
      <c r="H287" s="28">
        <v>10</v>
      </c>
      <c r="I287" s="26">
        <v>1</v>
      </c>
      <c r="J287" s="29">
        <v>9</v>
      </c>
      <c r="K287" s="30">
        <v>0</v>
      </c>
      <c r="L287" s="31">
        <v>0.1</v>
      </c>
      <c r="M287" s="20">
        <v>4.2</v>
      </c>
      <c r="N287" s="21" t="s">
        <v>60</v>
      </c>
      <c r="O287" s="22">
        <v>1</v>
      </c>
      <c r="P287" s="23" t="s">
        <v>55</v>
      </c>
      <c r="Q287" s="24" t="s">
        <v>216</v>
      </c>
    </row>
    <row r="288" spans="1:17">
      <c r="A288" s="11">
        <v>287</v>
      </c>
      <c r="B288" s="12">
        <v>19959</v>
      </c>
      <c r="C288" s="13" t="s">
        <v>682</v>
      </c>
      <c r="D288" s="13" t="s">
        <v>168</v>
      </c>
      <c r="E288" s="14">
        <v>2</v>
      </c>
      <c r="F288" s="26">
        <v>1</v>
      </c>
      <c r="G288" s="27">
        <v>1</v>
      </c>
      <c r="H288" s="28">
        <v>10</v>
      </c>
      <c r="I288" s="26">
        <v>5</v>
      </c>
      <c r="J288" s="29">
        <v>5</v>
      </c>
      <c r="K288" s="30">
        <v>0.5</v>
      </c>
      <c r="L288" s="31">
        <v>0.5</v>
      </c>
      <c r="M288" s="20">
        <v>36.200000000000003</v>
      </c>
      <c r="N288" s="21" t="s">
        <v>58</v>
      </c>
      <c r="O288" s="22">
        <v>3</v>
      </c>
      <c r="P288" s="23" t="s">
        <v>52</v>
      </c>
      <c r="Q288" s="24" t="s">
        <v>216</v>
      </c>
    </row>
    <row r="289" spans="1:17">
      <c r="A289" s="11">
        <v>288</v>
      </c>
      <c r="B289" s="12">
        <v>19959</v>
      </c>
      <c r="C289" s="13" t="s">
        <v>682</v>
      </c>
      <c r="D289" s="13" t="s">
        <v>328</v>
      </c>
      <c r="E289" s="14">
        <v>2</v>
      </c>
      <c r="F289" s="26">
        <v>2</v>
      </c>
      <c r="G289" s="27">
        <v>0</v>
      </c>
      <c r="H289" s="28">
        <v>6</v>
      </c>
      <c r="I289" s="26">
        <v>6</v>
      </c>
      <c r="J289" s="29">
        <v>0</v>
      </c>
      <c r="K289" s="30">
        <v>1</v>
      </c>
      <c r="L289" s="31">
        <v>1</v>
      </c>
      <c r="M289" s="20">
        <v>68.900000000000006</v>
      </c>
      <c r="N289" s="21" t="s">
        <v>49</v>
      </c>
      <c r="O289" s="22">
        <v>2</v>
      </c>
      <c r="P289" s="23" t="s">
        <v>52</v>
      </c>
      <c r="Q289" s="24" t="s">
        <v>216</v>
      </c>
    </row>
    <row r="290" spans="1:17">
      <c r="A290" s="11">
        <v>289</v>
      </c>
      <c r="B290" s="12">
        <v>23686</v>
      </c>
      <c r="C290" s="13" t="s">
        <v>683</v>
      </c>
      <c r="D290" s="13" t="s">
        <v>350</v>
      </c>
      <c r="E290" s="14">
        <v>10</v>
      </c>
      <c r="F290" s="26">
        <v>0</v>
      </c>
      <c r="G290" s="27">
        <v>10</v>
      </c>
      <c r="H290" s="28">
        <v>30</v>
      </c>
      <c r="I290" s="26">
        <v>0</v>
      </c>
      <c r="J290" s="29">
        <v>30</v>
      </c>
      <c r="K290" s="30">
        <v>0</v>
      </c>
      <c r="L290" s="31">
        <v>0</v>
      </c>
      <c r="M290" s="20">
        <v>0</v>
      </c>
      <c r="N290" s="21" t="s">
        <v>58</v>
      </c>
      <c r="O290" s="22">
        <v>3</v>
      </c>
      <c r="P290" s="23" t="s">
        <v>52</v>
      </c>
      <c r="Q290" s="24">
        <v>300</v>
      </c>
    </row>
    <row r="291" spans="1:17">
      <c r="A291" s="11">
        <v>290</v>
      </c>
      <c r="B291" s="12">
        <v>50065</v>
      </c>
      <c r="C291" s="13" t="s">
        <v>684</v>
      </c>
      <c r="D291" s="13" t="s">
        <v>181</v>
      </c>
      <c r="E291" s="14">
        <v>15</v>
      </c>
      <c r="F291" s="26">
        <v>11</v>
      </c>
      <c r="G291" s="27">
        <v>4</v>
      </c>
      <c r="H291" s="28">
        <v>56</v>
      </c>
      <c r="I291" s="26">
        <v>36</v>
      </c>
      <c r="J291" s="29">
        <v>20</v>
      </c>
      <c r="K291" s="30">
        <v>0.73333333333333328</v>
      </c>
      <c r="L291" s="31">
        <v>0.6428571428571429</v>
      </c>
      <c r="M291" s="20">
        <v>63.6</v>
      </c>
      <c r="N291" s="21" t="s">
        <v>49</v>
      </c>
      <c r="O291" s="22">
        <v>2</v>
      </c>
      <c r="P291" s="23" t="s">
        <v>52</v>
      </c>
      <c r="Q291" s="24">
        <v>468</v>
      </c>
    </row>
    <row r="292" spans="1:17">
      <c r="A292" s="11">
        <v>291</v>
      </c>
      <c r="B292" s="12">
        <v>4398</v>
      </c>
      <c r="C292" s="13" t="s">
        <v>685</v>
      </c>
      <c r="D292" s="13" t="s">
        <v>129</v>
      </c>
      <c r="E292" s="14">
        <v>2</v>
      </c>
      <c r="F292" s="26">
        <v>0</v>
      </c>
      <c r="G292" s="27">
        <v>2</v>
      </c>
      <c r="H292" s="28">
        <v>10</v>
      </c>
      <c r="I292" s="26">
        <v>4</v>
      </c>
      <c r="J292" s="29">
        <v>6</v>
      </c>
      <c r="K292" s="30">
        <v>0</v>
      </c>
      <c r="L292" s="31">
        <v>0.4</v>
      </c>
      <c r="M292" s="20">
        <v>16.899999999999999</v>
      </c>
      <c r="N292" s="21" t="s">
        <v>48</v>
      </c>
      <c r="O292" s="22">
        <v>4</v>
      </c>
      <c r="P292" s="23" t="s">
        <v>52</v>
      </c>
      <c r="Q292" s="24" t="s">
        <v>216</v>
      </c>
    </row>
    <row r="293" spans="1:17">
      <c r="A293" s="11">
        <v>292</v>
      </c>
      <c r="B293" s="12">
        <v>22139</v>
      </c>
      <c r="C293" s="13" t="s">
        <v>686</v>
      </c>
      <c r="D293" s="13" t="s">
        <v>126</v>
      </c>
      <c r="E293" s="14">
        <v>13</v>
      </c>
      <c r="F293" s="26">
        <v>1</v>
      </c>
      <c r="G293" s="27">
        <v>12</v>
      </c>
      <c r="H293" s="28">
        <v>42</v>
      </c>
      <c r="I293" s="26">
        <v>5</v>
      </c>
      <c r="J293" s="29">
        <v>37</v>
      </c>
      <c r="K293" s="30">
        <v>7.6923076923076927E-2</v>
      </c>
      <c r="L293" s="31">
        <v>0.11904761904761904</v>
      </c>
      <c r="M293" s="20">
        <v>9.1</v>
      </c>
      <c r="N293" s="21" t="s">
        <v>49</v>
      </c>
      <c r="O293" s="22">
        <v>2</v>
      </c>
      <c r="P293" s="23" t="s">
        <v>52</v>
      </c>
      <c r="Q293" s="24">
        <v>196</v>
      </c>
    </row>
    <row r="294" spans="1:17">
      <c r="A294" s="11">
        <v>293</v>
      </c>
      <c r="B294" s="12">
        <v>22139</v>
      </c>
      <c r="C294" s="13" t="s">
        <v>686</v>
      </c>
      <c r="D294" s="13" t="s">
        <v>370</v>
      </c>
      <c r="E294" s="14">
        <v>3</v>
      </c>
      <c r="F294" s="26">
        <v>0</v>
      </c>
      <c r="G294" s="27">
        <v>3</v>
      </c>
      <c r="H294" s="28">
        <v>9</v>
      </c>
      <c r="I294" s="26">
        <v>0</v>
      </c>
      <c r="J294" s="29">
        <v>9</v>
      </c>
      <c r="K294" s="30">
        <v>0</v>
      </c>
      <c r="L294" s="31">
        <v>0</v>
      </c>
      <c r="M294" s="20">
        <v>0</v>
      </c>
      <c r="N294" s="21" t="s">
        <v>54</v>
      </c>
      <c r="O294" s="22">
        <v>7</v>
      </c>
      <c r="P294" s="23" t="s">
        <v>55</v>
      </c>
      <c r="Q294" s="24" t="s">
        <v>216</v>
      </c>
    </row>
    <row r="295" spans="1:17">
      <c r="A295" s="11">
        <v>294</v>
      </c>
      <c r="B295" s="12">
        <v>6467</v>
      </c>
      <c r="C295" s="13" t="s">
        <v>687</v>
      </c>
      <c r="D295" s="13" t="s">
        <v>167</v>
      </c>
      <c r="E295" s="14">
        <v>7</v>
      </c>
      <c r="F295" s="26">
        <v>6</v>
      </c>
      <c r="G295" s="27">
        <v>1</v>
      </c>
      <c r="H295" s="28">
        <v>27</v>
      </c>
      <c r="I295" s="26">
        <v>20</v>
      </c>
      <c r="J295" s="29">
        <v>7</v>
      </c>
      <c r="K295" s="30">
        <v>0.8571428571428571</v>
      </c>
      <c r="L295" s="31">
        <v>0.7407407407407407</v>
      </c>
      <c r="M295" s="20">
        <v>68.900000000000006</v>
      </c>
      <c r="N295" s="21" t="s">
        <v>48</v>
      </c>
      <c r="O295" s="22">
        <v>4</v>
      </c>
      <c r="P295" s="23" t="s">
        <v>52</v>
      </c>
      <c r="Q295" s="24" t="s">
        <v>216</v>
      </c>
    </row>
    <row r="296" spans="1:17">
      <c r="A296" s="11">
        <v>295</v>
      </c>
      <c r="B296" s="12">
        <v>11154</v>
      </c>
      <c r="C296" s="13" t="s">
        <v>688</v>
      </c>
      <c r="D296" s="13" t="s">
        <v>86</v>
      </c>
      <c r="E296" s="14">
        <v>4</v>
      </c>
      <c r="F296" s="26">
        <v>3</v>
      </c>
      <c r="G296" s="27">
        <v>1</v>
      </c>
      <c r="H296" s="28">
        <v>17</v>
      </c>
      <c r="I296" s="26">
        <v>11</v>
      </c>
      <c r="J296" s="29">
        <v>6</v>
      </c>
      <c r="K296" s="30">
        <v>0.75</v>
      </c>
      <c r="L296" s="31">
        <v>0.6470588235294118</v>
      </c>
      <c r="M296" s="20">
        <v>55.9</v>
      </c>
      <c r="N296" s="21" t="s">
        <v>48</v>
      </c>
      <c r="O296" s="22">
        <v>4</v>
      </c>
      <c r="P296" s="23" t="s">
        <v>52</v>
      </c>
      <c r="Q296" s="24" t="s">
        <v>216</v>
      </c>
    </row>
    <row r="297" spans="1:17">
      <c r="A297" s="11">
        <v>296</v>
      </c>
      <c r="B297" s="12">
        <v>27907</v>
      </c>
      <c r="C297" s="13" t="s">
        <v>689</v>
      </c>
      <c r="D297" s="13" t="s">
        <v>327</v>
      </c>
      <c r="E297" s="14">
        <v>14</v>
      </c>
      <c r="F297" s="26">
        <v>5</v>
      </c>
      <c r="G297" s="27">
        <v>9</v>
      </c>
      <c r="H297" s="28">
        <v>46</v>
      </c>
      <c r="I297" s="26">
        <v>17</v>
      </c>
      <c r="J297" s="29">
        <v>29</v>
      </c>
      <c r="K297" s="30">
        <v>0.35714285714285715</v>
      </c>
      <c r="L297" s="31">
        <v>0.36956521739130432</v>
      </c>
      <c r="M297" s="20">
        <v>33.5</v>
      </c>
      <c r="N297" s="21" t="s">
        <v>49</v>
      </c>
      <c r="O297" s="22">
        <v>2</v>
      </c>
      <c r="P297" s="23" t="s">
        <v>52</v>
      </c>
      <c r="Q297" s="24">
        <v>318</v>
      </c>
    </row>
    <row r="298" spans="1:17">
      <c r="A298" s="11">
        <v>297</v>
      </c>
      <c r="B298" s="12">
        <v>20041</v>
      </c>
      <c r="C298" s="13" t="s">
        <v>690</v>
      </c>
      <c r="D298" s="13" t="s">
        <v>106</v>
      </c>
      <c r="E298" s="14">
        <v>14</v>
      </c>
      <c r="F298" s="26">
        <v>5</v>
      </c>
      <c r="G298" s="27">
        <v>9</v>
      </c>
      <c r="H298" s="28">
        <v>51</v>
      </c>
      <c r="I298" s="26">
        <v>21</v>
      </c>
      <c r="J298" s="29">
        <v>30</v>
      </c>
      <c r="K298" s="30">
        <v>0.35714285714285715</v>
      </c>
      <c r="L298" s="31">
        <v>0.41176470588235292</v>
      </c>
      <c r="M298" s="20">
        <v>35.6</v>
      </c>
      <c r="N298" s="21" t="s">
        <v>49</v>
      </c>
      <c r="O298" s="22">
        <v>2</v>
      </c>
      <c r="P298" s="23" t="s">
        <v>52</v>
      </c>
      <c r="Q298" s="24">
        <v>328</v>
      </c>
    </row>
    <row r="299" spans="1:17">
      <c r="A299" s="11">
        <v>298</v>
      </c>
      <c r="B299" s="12">
        <v>18068</v>
      </c>
      <c r="C299" s="13" t="s">
        <v>691</v>
      </c>
      <c r="D299" s="13" t="s">
        <v>75</v>
      </c>
      <c r="E299" s="14">
        <v>16</v>
      </c>
      <c r="F299" s="26">
        <v>14</v>
      </c>
      <c r="G299" s="27">
        <v>2</v>
      </c>
      <c r="H299" s="28">
        <v>56</v>
      </c>
      <c r="I299" s="26">
        <v>44</v>
      </c>
      <c r="J299" s="29">
        <v>12</v>
      </c>
      <c r="K299" s="30">
        <v>0.875</v>
      </c>
      <c r="L299" s="31">
        <v>0.7857142857142857</v>
      </c>
      <c r="M299" s="20">
        <v>77.099999999999994</v>
      </c>
      <c r="N299" s="21" t="s">
        <v>58</v>
      </c>
      <c r="O299" s="22">
        <v>3</v>
      </c>
      <c r="P299" s="23" t="s">
        <v>52</v>
      </c>
      <c r="Q299" s="24">
        <v>686</v>
      </c>
    </row>
    <row r="300" spans="1:17">
      <c r="A300" s="11">
        <v>299</v>
      </c>
      <c r="B300" s="12">
        <v>50552</v>
      </c>
      <c r="C300" s="13" t="s">
        <v>692</v>
      </c>
      <c r="D300" s="13" t="s">
        <v>330</v>
      </c>
      <c r="E300" s="14">
        <v>2</v>
      </c>
      <c r="F300" s="26">
        <v>0</v>
      </c>
      <c r="G300" s="27">
        <v>2</v>
      </c>
      <c r="H300" s="28">
        <v>6</v>
      </c>
      <c r="I300" s="26">
        <v>0</v>
      </c>
      <c r="J300" s="29">
        <v>6</v>
      </c>
      <c r="K300" s="30">
        <v>0</v>
      </c>
      <c r="L300" s="31">
        <v>0</v>
      </c>
      <c r="M300" s="20">
        <v>0</v>
      </c>
      <c r="N300" s="21" t="s">
        <v>49</v>
      </c>
      <c r="O300" s="22">
        <v>2</v>
      </c>
      <c r="P300" s="23" t="s">
        <v>52</v>
      </c>
      <c r="Q300" s="24" t="s">
        <v>216</v>
      </c>
    </row>
    <row r="301" spans="1:17">
      <c r="A301" s="11">
        <v>300</v>
      </c>
      <c r="B301" s="12">
        <v>23288</v>
      </c>
      <c r="C301" s="13" t="s">
        <v>693</v>
      </c>
      <c r="D301" s="13" t="s">
        <v>309</v>
      </c>
      <c r="E301" s="14">
        <v>6</v>
      </c>
      <c r="F301" s="26">
        <v>0</v>
      </c>
      <c r="G301" s="27">
        <v>6</v>
      </c>
      <c r="H301" s="28">
        <v>21</v>
      </c>
      <c r="I301" s="26">
        <v>3</v>
      </c>
      <c r="J301" s="29">
        <v>18</v>
      </c>
      <c r="K301" s="30">
        <v>0</v>
      </c>
      <c r="L301" s="31">
        <v>0.14285714285714285</v>
      </c>
      <c r="M301" s="20">
        <v>6.5</v>
      </c>
      <c r="N301" s="21" t="s">
        <v>48</v>
      </c>
      <c r="O301" s="22">
        <v>4</v>
      </c>
      <c r="P301" s="23" t="s">
        <v>52</v>
      </c>
      <c r="Q301" s="24" t="s">
        <v>216</v>
      </c>
    </row>
    <row r="302" spans="1:17">
      <c r="A302" s="11">
        <v>301</v>
      </c>
      <c r="B302" s="12">
        <v>16944</v>
      </c>
      <c r="C302" s="13" t="s">
        <v>694</v>
      </c>
      <c r="D302" s="13" t="s">
        <v>307</v>
      </c>
      <c r="E302" s="14">
        <v>14</v>
      </c>
      <c r="F302" s="26">
        <v>1</v>
      </c>
      <c r="G302" s="27">
        <v>13</v>
      </c>
      <c r="H302" s="28">
        <v>53</v>
      </c>
      <c r="I302" s="26">
        <v>12</v>
      </c>
      <c r="J302" s="29">
        <v>41</v>
      </c>
      <c r="K302" s="30">
        <v>7.1428571428571425E-2</v>
      </c>
      <c r="L302" s="31">
        <v>0.22641509433962265</v>
      </c>
      <c r="M302" s="20">
        <v>14.1</v>
      </c>
      <c r="N302" s="21" t="s">
        <v>48</v>
      </c>
      <c r="O302" s="22">
        <v>4</v>
      </c>
      <c r="P302" s="23" t="s">
        <v>52</v>
      </c>
      <c r="Q302" s="24">
        <v>521</v>
      </c>
    </row>
    <row r="303" spans="1:17">
      <c r="A303" s="11">
        <v>302</v>
      </c>
      <c r="B303" s="12">
        <v>19636</v>
      </c>
      <c r="C303" s="13" t="s">
        <v>695</v>
      </c>
      <c r="D303" s="13" t="s">
        <v>348</v>
      </c>
      <c r="E303" s="14">
        <v>15</v>
      </c>
      <c r="F303" s="26">
        <v>7</v>
      </c>
      <c r="G303" s="27">
        <v>8</v>
      </c>
      <c r="H303" s="28">
        <v>60</v>
      </c>
      <c r="I303" s="26">
        <v>32</v>
      </c>
      <c r="J303" s="29">
        <v>28</v>
      </c>
      <c r="K303" s="30">
        <v>0.46666666666666667</v>
      </c>
      <c r="L303" s="31">
        <v>0.53333333333333333</v>
      </c>
      <c r="M303" s="20">
        <v>46.6</v>
      </c>
      <c r="N303" s="21" t="s">
        <v>58</v>
      </c>
      <c r="O303" s="22">
        <v>3</v>
      </c>
      <c r="P303" s="23" t="s">
        <v>52</v>
      </c>
      <c r="Q303" s="24">
        <v>533</v>
      </c>
    </row>
    <row r="304" spans="1:17">
      <c r="A304" s="11">
        <v>303</v>
      </c>
      <c r="B304" s="12">
        <v>19984</v>
      </c>
      <c r="C304" s="13" t="s">
        <v>696</v>
      </c>
      <c r="D304" s="13" t="s">
        <v>121</v>
      </c>
      <c r="E304" s="14">
        <v>6</v>
      </c>
      <c r="F304" s="26">
        <v>0</v>
      </c>
      <c r="G304" s="27">
        <v>6</v>
      </c>
      <c r="H304" s="28">
        <v>20</v>
      </c>
      <c r="I304" s="26">
        <v>2</v>
      </c>
      <c r="J304" s="29">
        <v>18</v>
      </c>
      <c r="K304" s="30">
        <v>0</v>
      </c>
      <c r="L304" s="31">
        <v>0.1</v>
      </c>
      <c r="M304" s="20">
        <v>4.5999999999999996</v>
      </c>
      <c r="N304" s="21" t="s">
        <v>48</v>
      </c>
      <c r="O304" s="22">
        <v>4</v>
      </c>
      <c r="P304" s="23" t="s">
        <v>52</v>
      </c>
      <c r="Q304" s="24" t="s">
        <v>216</v>
      </c>
    </row>
    <row r="305" spans="1:17">
      <c r="A305" s="11">
        <v>304</v>
      </c>
      <c r="B305" s="12">
        <v>10056</v>
      </c>
      <c r="C305" s="13" t="s">
        <v>697</v>
      </c>
      <c r="D305" s="13" t="s">
        <v>117</v>
      </c>
      <c r="E305" s="14">
        <v>4</v>
      </c>
      <c r="F305" s="26">
        <v>0</v>
      </c>
      <c r="G305" s="27">
        <v>4</v>
      </c>
      <c r="H305" s="28">
        <v>19</v>
      </c>
      <c r="I305" s="26">
        <v>7</v>
      </c>
      <c r="J305" s="29">
        <v>12</v>
      </c>
      <c r="K305" s="30">
        <v>0</v>
      </c>
      <c r="L305" s="31">
        <v>0.36842105263157893</v>
      </c>
      <c r="M305" s="20">
        <v>16.7</v>
      </c>
      <c r="N305" s="21" t="s">
        <v>58</v>
      </c>
      <c r="O305" s="22">
        <v>3</v>
      </c>
      <c r="P305" s="23" t="s">
        <v>52</v>
      </c>
      <c r="Q305" s="24" t="s">
        <v>216</v>
      </c>
    </row>
    <row r="306" spans="1:17">
      <c r="A306" s="11">
        <v>305</v>
      </c>
      <c r="B306" s="12">
        <v>19460</v>
      </c>
      <c r="C306" s="13" t="s">
        <v>698</v>
      </c>
      <c r="D306" s="13" t="s">
        <v>360</v>
      </c>
      <c r="E306" s="14">
        <v>15</v>
      </c>
      <c r="F306" s="26">
        <v>9</v>
      </c>
      <c r="G306" s="27">
        <v>6</v>
      </c>
      <c r="H306" s="28">
        <v>63</v>
      </c>
      <c r="I306" s="26">
        <v>38</v>
      </c>
      <c r="J306" s="29">
        <v>25</v>
      </c>
      <c r="K306" s="30">
        <v>0.6</v>
      </c>
      <c r="L306" s="31">
        <v>0.60317460317460314</v>
      </c>
      <c r="M306" s="20">
        <v>55.9</v>
      </c>
      <c r="N306" s="21" t="s">
        <v>59</v>
      </c>
      <c r="O306" s="22">
        <v>3</v>
      </c>
      <c r="P306" s="23" t="s">
        <v>55</v>
      </c>
      <c r="Q306" s="24">
        <v>580</v>
      </c>
    </row>
    <row r="307" spans="1:17">
      <c r="A307" s="11">
        <v>306</v>
      </c>
      <c r="B307" s="12">
        <v>19460</v>
      </c>
      <c r="C307" s="13" t="s">
        <v>698</v>
      </c>
      <c r="D307" s="13" t="s">
        <v>81</v>
      </c>
      <c r="E307" s="14">
        <v>2</v>
      </c>
      <c r="F307" s="26">
        <v>0</v>
      </c>
      <c r="G307" s="27">
        <v>2</v>
      </c>
      <c r="H307" s="28">
        <v>6</v>
      </c>
      <c r="I307" s="26">
        <v>0</v>
      </c>
      <c r="J307" s="29">
        <v>6</v>
      </c>
      <c r="K307" s="30">
        <v>0</v>
      </c>
      <c r="L307" s="31">
        <v>0</v>
      </c>
      <c r="M307" s="20">
        <v>0</v>
      </c>
      <c r="N307" s="21" t="s">
        <v>48</v>
      </c>
      <c r="O307" s="22">
        <v>4</v>
      </c>
      <c r="P307" s="23" t="s">
        <v>52</v>
      </c>
      <c r="Q307" s="24" t="s">
        <v>216</v>
      </c>
    </row>
    <row r="308" spans="1:17">
      <c r="A308" s="11">
        <v>307</v>
      </c>
      <c r="B308" s="12">
        <v>17266</v>
      </c>
      <c r="C308" s="13" t="s">
        <v>699</v>
      </c>
      <c r="D308" s="13" t="s">
        <v>150</v>
      </c>
      <c r="E308" s="14">
        <v>2</v>
      </c>
      <c r="F308" s="26">
        <v>0</v>
      </c>
      <c r="G308" s="27">
        <v>2</v>
      </c>
      <c r="H308" s="28">
        <v>7</v>
      </c>
      <c r="I308" s="26">
        <v>1</v>
      </c>
      <c r="J308" s="29">
        <v>6</v>
      </c>
      <c r="K308" s="30">
        <v>0</v>
      </c>
      <c r="L308" s="31">
        <v>0.14285714285714285</v>
      </c>
      <c r="M308" s="20">
        <v>5.7</v>
      </c>
      <c r="N308" s="21" t="s">
        <v>56</v>
      </c>
      <c r="O308" s="22">
        <v>5</v>
      </c>
      <c r="P308" s="23" t="s">
        <v>52</v>
      </c>
      <c r="Q308" s="24" t="s">
        <v>216</v>
      </c>
    </row>
    <row r="309" spans="1:17">
      <c r="A309" s="11">
        <v>308</v>
      </c>
      <c r="B309" s="12">
        <v>17266</v>
      </c>
      <c r="C309" s="13" t="s">
        <v>699</v>
      </c>
      <c r="D309" s="13" t="s">
        <v>82</v>
      </c>
      <c r="E309" s="14">
        <v>2</v>
      </c>
      <c r="F309" s="26">
        <v>1</v>
      </c>
      <c r="G309" s="27">
        <v>1</v>
      </c>
      <c r="H309" s="28">
        <v>8</v>
      </c>
      <c r="I309" s="26">
        <v>5</v>
      </c>
      <c r="J309" s="29">
        <v>3</v>
      </c>
      <c r="K309" s="30">
        <v>0.5</v>
      </c>
      <c r="L309" s="31">
        <v>0.625</v>
      </c>
      <c r="M309" s="20">
        <v>40.6</v>
      </c>
      <c r="N309" s="21" t="s">
        <v>48</v>
      </c>
      <c r="O309" s="22">
        <v>4</v>
      </c>
      <c r="P309" s="23" t="s">
        <v>52</v>
      </c>
      <c r="Q309" s="24" t="s">
        <v>216</v>
      </c>
    </row>
    <row r="310" spans="1:17">
      <c r="A310" s="11">
        <v>309</v>
      </c>
      <c r="B310" s="12">
        <v>22331</v>
      </c>
      <c r="C310" s="13" t="s">
        <v>700</v>
      </c>
      <c r="D310" s="13" t="s">
        <v>324</v>
      </c>
      <c r="E310" s="14">
        <v>14</v>
      </c>
      <c r="F310" s="26">
        <v>2</v>
      </c>
      <c r="G310" s="27">
        <v>12</v>
      </c>
      <c r="H310" s="28">
        <v>45</v>
      </c>
      <c r="I310" s="26">
        <v>9</v>
      </c>
      <c r="J310" s="29">
        <v>36</v>
      </c>
      <c r="K310" s="30">
        <v>0.14285714285714285</v>
      </c>
      <c r="L310" s="31">
        <v>0.2</v>
      </c>
      <c r="M310" s="20">
        <v>15.9</v>
      </c>
      <c r="N310" s="21" t="s">
        <v>49</v>
      </c>
      <c r="O310" s="22">
        <v>2</v>
      </c>
      <c r="P310" s="23" t="s">
        <v>52</v>
      </c>
      <c r="Q310" s="24">
        <v>230</v>
      </c>
    </row>
    <row r="311" spans="1:17">
      <c r="A311" s="11">
        <v>310</v>
      </c>
      <c r="B311" s="12">
        <v>22331</v>
      </c>
      <c r="C311" s="13" t="s">
        <v>700</v>
      </c>
      <c r="D311" s="13" t="s">
        <v>356</v>
      </c>
      <c r="E311" s="14">
        <v>9</v>
      </c>
      <c r="F311" s="26">
        <v>5</v>
      </c>
      <c r="G311" s="27">
        <v>4</v>
      </c>
      <c r="H311" s="28">
        <v>32</v>
      </c>
      <c r="I311" s="26">
        <v>16</v>
      </c>
      <c r="J311" s="29">
        <v>16</v>
      </c>
      <c r="K311" s="30">
        <v>0.55555555555555558</v>
      </c>
      <c r="L311" s="31">
        <v>0.5</v>
      </c>
      <c r="M311" s="20">
        <v>46.7</v>
      </c>
      <c r="N311" s="21" t="s">
        <v>60</v>
      </c>
      <c r="O311" s="22">
        <v>1</v>
      </c>
      <c r="P311" s="23" t="s">
        <v>55</v>
      </c>
      <c r="Q311" s="24" t="s">
        <v>216</v>
      </c>
    </row>
    <row r="312" spans="1:17">
      <c r="A312" s="11">
        <v>311</v>
      </c>
      <c r="B312" s="12">
        <v>726</v>
      </c>
      <c r="C312" s="13" t="s">
        <v>701</v>
      </c>
      <c r="D312" s="13" t="s">
        <v>84</v>
      </c>
      <c r="E312" s="14">
        <v>2</v>
      </c>
      <c r="F312" s="26">
        <v>2</v>
      </c>
      <c r="G312" s="27">
        <v>0</v>
      </c>
      <c r="H312" s="28">
        <v>9</v>
      </c>
      <c r="I312" s="26">
        <v>6</v>
      </c>
      <c r="J312" s="29">
        <v>3</v>
      </c>
      <c r="K312" s="30">
        <v>1</v>
      </c>
      <c r="L312" s="31">
        <v>0.66666666666666663</v>
      </c>
      <c r="M312" s="20">
        <v>57.8</v>
      </c>
      <c r="N312" s="21" t="s">
        <v>48</v>
      </c>
      <c r="O312" s="22">
        <v>4</v>
      </c>
      <c r="P312" s="23" t="s">
        <v>52</v>
      </c>
      <c r="Q312" s="24" t="s">
        <v>216</v>
      </c>
    </row>
    <row r="313" spans="1:17">
      <c r="A313" s="11">
        <v>312</v>
      </c>
      <c r="B313" s="12">
        <v>23471</v>
      </c>
      <c r="C313" s="13" t="s">
        <v>702</v>
      </c>
      <c r="D313" s="13" t="s">
        <v>117</v>
      </c>
      <c r="E313" s="14">
        <v>4</v>
      </c>
      <c r="F313" s="26">
        <v>1</v>
      </c>
      <c r="G313" s="27">
        <v>3</v>
      </c>
      <c r="H313" s="28">
        <v>17</v>
      </c>
      <c r="I313" s="26">
        <v>6</v>
      </c>
      <c r="J313" s="29">
        <v>11</v>
      </c>
      <c r="K313" s="30">
        <v>0.25</v>
      </c>
      <c r="L313" s="31">
        <v>0.35294117647058826</v>
      </c>
      <c r="M313" s="20">
        <v>24.8</v>
      </c>
      <c r="N313" s="21" t="s">
        <v>58</v>
      </c>
      <c r="O313" s="22">
        <v>3</v>
      </c>
      <c r="P313" s="23" t="s">
        <v>52</v>
      </c>
      <c r="Q313" s="24" t="s">
        <v>216</v>
      </c>
    </row>
    <row r="314" spans="1:17">
      <c r="A314" s="11">
        <v>313</v>
      </c>
      <c r="B314" s="12">
        <v>18460</v>
      </c>
      <c r="C314" s="13" t="s">
        <v>703</v>
      </c>
      <c r="D314" s="13" t="s">
        <v>82</v>
      </c>
      <c r="E314" s="14">
        <v>3</v>
      </c>
      <c r="F314" s="26">
        <v>1</v>
      </c>
      <c r="G314" s="27">
        <v>2</v>
      </c>
      <c r="H314" s="28">
        <v>13</v>
      </c>
      <c r="I314" s="26">
        <v>5</v>
      </c>
      <c r="J314" s="29">
        <v>8</v>
      </c>
      <c r="K314" s="30">
        <v>0.33333333333333331</v>
      </c>
      <c r="L314" s="31">
        <v>0.38461538461538464</v>
      </c>
      <c r="M314" s="20">
        <v>27.9</v>
      </c>
      <c r="N314" s="21" t="s">
        <v>48</v>
      </c>
      <c r="O314" s="22">
        <v>4</v>
      </c>
      <c r="P314" s="23" t="s">
        <v>52</v>
      </c>
      <c r="Q314" s="24" t="s">
        <v>216</v>
      </c>
    </row>
    <row r="315" spans="1:17">
      <c r="A315" s="11">
        <v>314</v>
      </c>
      <c r="B315" s="12">
        <v>18460</v>
      </c>
      <c r="C315" s="13" t="s">
        <v>703</v>
      </c>
      <c r="D315" s="13" t="s">
        <v>150</v>
      </c>
      <c r="E315" s="14">
        <v>2</v>
      </c>
      <c r="F315" s="26">
        <v>1</v>
      </c>
      <c r="G315" s="27">
        <v>1</v>
      </c>
      <c r="H315" s="28">
        <v>9</v>
      </c>
      <c r="I315" s="26">
        <v>4</v>
      </c>
      <c r="J315" s="29">
        <v>5</v>
      </c>
      <c r="K315" s="30">
        <v>0.5</v>
      </c>
      <c r="L315" s="31">
        <v>0.44444444444444442</v>
      </c>
      <c r="M315" s="20">
        <v>33.5</v>
      </c>
      <c r="N315" s="21" t="s">
        <v>56</v>
      </c>
      <c r="O315" s="22">
        <v>5</v>
      </c>
      <c r="P315" s="23" t="s">
        <v>52</v>
      </c>
      <c r="Q315" s="24" t="s">
        <v>216</v>
      </c>
    </row>
    <row r="316" spans="1:17">
      <c r="A316" s="11">
        <v>315</v>
      </c>
      <c r="B316" s="12">
        <v>8287</v>
      </c>
      <c r="C316" s="13" t="s">
        <v>704</v>
      </c>
      <c r="D316" s="13" t="s">
        <v>368</v>
      </c>
      <c r="E316" s="14">
        <v>22</v>
      </c>
      <c r="F316" s="26">
        <v>5</v>
      </c>
      <c r="G316" s="27">
        <v>17</v>
      </c>
      <c r="H316" s="28">
        <v>79</v>
      </c>
      <c r="I316" s="26">
        <v>22</v>
      </c>
      <c r="J316" s="29">
        <v>57</v>
      </c>
      <c r="K316" s="30">
        <v>0.22727272727272727</v>
      </c>
      <c r="L316" s="31">
        <v>0.27848101265822783</v>
      </c>
      <c r="M316" s="20">
        <v>24</v>
      </c>
      <c r="N316" s="21" t="s">
        <v>53</v>
      </c>
      <c r="O316" s="22">
        <v>7</v>
      </c>
      <c r="P316" s="23" t="s">
        <v>52</v>
      </c>
      <c r="Q316" s="24">
        <v>1020</v>
      </c>
    </row>
    <row r="317" spans="1:17">
      <c r="A317" s="11">
        <v>316</v>
      </c>
      <c r="B317" s="12">
        <v>252</v>
      </c>
      <c r="C317" s="13" t="s">
        <v>705</v>
      </c>
      <c r="D317" s="13" t="s">
        <v>78</v>
      </c>
      <c r="E317" s="14">
        <v>10</v>
      </c>
      <c r="F317" s="26">
        <v>5</v>
      </c>
      <c r="G317" s="27">
        <v>5</v>
      </c>
      <c r="H317" s="28">
        <v>42</v>
      </c>
      <c r="I317" s="26">
        <v>20</v>
      </c>
      <c r="J317" s="29">
        <v>22</v>
      </c>
      <c r="K317" s="30">
        <v>0.5</v>
      </c>
      <c r="L317" s="31">
        <v>0.47619047619047616</v>
      </c>
      <c r="M317" s="20">
        <v>43.9</v>
      </c>
      <c r="N317" s="21" t="s">
        <v>58</v>
      </c>
      <c r="O317" s="22">
        <v>3</v>
      </c>
      <c r="P317" s="23" t="s">
        <v>52</v>
      </c>
      <c r="Q317" s="24">
        <v>520</v>
      </c>
    </row>
    <row r="318" spans="1:17">
      <c r="A318" s="11">
        <v>317</v>
      </c>
      <c r="B318" s="12">
        <v>50087</v>
      </c>
      <c r="C318" s="13" t="s">
        <v>706</v>
      </c>
      <c r="D318" s="13" t="s">
        <v>106</v>
      </c>
      <c r="E318" s="14">
        <v>12</v>
      </c>
      <c r="F318" s="26">
        <v>7</v>
      </c>
      <c r="G318" s="27">
        <v>5</v>
      </c>
      <c r="H318" s="28">
        <v>44</v>
      </c>
      <c r="I318" s="26">
        <v>26</v>
      </c>
      <c r="J318" s="29">
        <v>18</v>
      </c>
      <c r="K318" s="30">
        <v>0.58333333333333337</v>
      </c>
      <c r="L318" s="31">
        <v>0.59090909090909094</v>
      </c>
      <c r="M318" s="20">
        <v>53.6</v>
      </c>
      <c r="N318" s="21" t="s">
        <v>49</v>
      </c>
      <c r="O318" s="22">
        <v>2</v>
      </c>
      <c r="P318" s="23" t="s">
        <v>52</v>
      </c>
      <c r="Q318" s="24">
        <v>418</v>
      </c>
    </row>
    <row r="319" spans="1:17">
      <c r="A319" s="11">
        <v>318</v>
      </c>
      <c r="B319" s="12">
        <v>19656</v>
      </c>
      <c r="C319" s="13" t="s">
        <v>707</v>
      </c>
      <c r="D319" s="13" t="s">
        <v>315</v>
      </c>
      <c r="E319" s="14">
        <v>13</v>
      </c>
      <c r="F319" s="26">
        <v>5</v>
      </c>
      <c r="G319" s="27">
        <v>8</v>
      </c>
      <c r="H319" s="28">
        <v>50</v>
      </c>
      <c r="I319" s="26">
        <v>24</v>
      </c>
      <c r="J319" s="29">
        <v>26</v>
      </c>
      <c r="K319" s="30">
        <v>0.38461538461538464</v>
      </c>
      <c r="L319" s="31">
        <v>0.48</v>
      </c>
      <c r="M319" s="20">
        <v>39.9</v>
      </c>
      <c r="N319" s="21" t="s">
        <v>49</v>
      </c>
      <c r="O319" s="22">
        <v>2</v>
      </c>
      <c r="P319" s="23" t="s">
        <v>52</v>
      </c>
      <c r="Q319" s="24">
        <v>350</v>
      </c>
    </row>
    <row r="320" spans="1:17">
      <c r="A320" s="11">
        <v>319</v>
      </c>
      <c r="B320" s="12">
        <v>19656</v>
      </c>
      <c r="C320" s="13" t="s">
        <v>707</v>
      </c>
      <c r="D320" s="13" t="s">
        <v>353</v>
      </c>
      <c r="E320" s="14">
        <v>1</v>
      </c>
      <c r="F320" s="26">
        <v>1</v>
      </c>
      <c r="G320" s="27">
        <v>0</v>
      </c>
      <c r="H320" s="28">
        <v>4</v>
      </c>
      <c r="I320" s="26">
        <v>3</v>
      </c>
      <c r="J320" s="29">
        <v>1</v>
      </c>
      <c r="K320" s="30">
        <v>1</v>
      </c>
      <c r="L320" s="31">
        <v>0.75</v>
      </c>
      <c r="M320" s="20">
        <v>51.8</v>
      </c>
      <c r="N320" s="21" t="s">
        <v>60</v>
      </c>
      <c r="O320" s="22">
        <v>1</v>
      </c>
      <c r="P320" s="23" t="s">
        <v>55</v>
      </c>
      <c r="Q320" s="24" t="s">
        <v>216</v>
      </c>
    </row>
    <row r="321" spans="1:17">
      <c r="A321" s="11">
        <v>320</v>
      </c>
      <c r="B321" s="12">
        <v>53</v>
      </c>
      <c r="C321" s="13" t="s">
        <v>708</v>
      </c>
      <c r="D321" s="13" t="s">
        <v>73</v>
      </c>
      <c r="E321" s="14">
        <v>12</v>
      </c>
      <c r="F321" s="26">
        <v>8</v>
      </c>
      <c r="G321" s="27">
        <v>4</v>
      </c>
      <c r="H321" s="28">
        <v>42</v>
      </c>
      <c r="I321" s="26">
        <v>28</v>
      </c>
      <c r="J321" s="29">
        <v>14</v>
      </c>
      <c r="K321" s="30">
        <v>0.66666666666666663</v>
      </c>
      <c r="L321" s="31">
        <v>0.66666666666666663</v>
      </c>
      <c r="M321" s="20">
        <v>60.7</v>
      </c>
      <c r="N321" s="21" t="s">
        <v>49</v>
      </c>
      <c r="O321" s="22">
        <v>2</v>
      </c>
      <c r="P321" s="23" t="s">
        <v>52</v>
      </c>
      <c r="Q321" s="24">
        <v>454</v>
      </c>
    </row>
    <row r="322" spans="1:17">
      <c r="A322" s="11">
        <v>321</v>
      </c>
      <c r="B322" s="12">
        <v>27417</v>
      </c>
      <c r="C322" s="13" t="s">
        <v>709</v>
      </c>
      <c r="D322" s="13" t="s">
        <v>326</v>
      </c>
      <c r="E322" s="14">
        <v>18</v>
      </c>
      <c r="F322" s="26">
        <v>9</v>
      </c>
      <c r="G322" s="27">
        <v>9</v>
      </c>
      <c r="H322" s="28">
        <v>70</v>
      </c>
      <c r="I322" s="26">
        <v>37</v>
      </c>
      <c r="J322" s="29">
        <v>33</v>
      </c>
      <c r="K322" s="30">
        <v>0.5</v>
      </c>
      <c r="L322" s="31">
        <v>0.52857142857142858</v>
      </c>
      <c r="M322" s="20">
        <v>48.3</v>
      </c>
      <c r="N322" s="21" t="s">
        <v>49</v>
      </c>
      <c r="O322" s="22">
        <v>2</v>
      </c>
      <c r="P322" s="23" t="s">
        <v>52</v>
      </c>
      <c r="Q322" s="24">
        <v>392</v>
      </c>
    </row>
    <row r="323" spans="1:17">
      <c r="A323" s="11">
        <v>322</v>
      </c>
      <c r="B323" s="12">
        <v>28178</v>
      </c>
      <c r="C323" s="13" t="s">
        <v>710</v>
      </c>
      <c r="D323" s="13" t="s">
        <v>338</v>
      </c>
      <c r="E323" s="14">
        <v>8</v>
      </c>
      <c r="F323" s="26">
        <v>2</v>
      </c>
      <c r="G323" s="27">
        <v>6</v>
      </c>
      <c r="H323" s="28">
        <v>26</v>
      </c>
      <c r="I323" s="26">
        <v>7</v>
      </c>
      <c r="J323" s="29">
        <v>19</v>
      </c>
      <c r="K323" s="30">
        <v>0.25</v>
      </c>
      <c r="L323" s="31">
        <v>0.26923076923076922</v>
      </c>
      <c r="M323" s="20">
        <v>22.8</v>
      </c>
      <c r="N323" s="21" t="s">
        <v>49</v>
      </c>
      <c r="O323" s="22">
        <v>2</v>
      </c>
      <c r="P323" s="23" t="s">
        <v>52</v>
      </c>
      <c r="Q323" s="24" t="s">
        <v>216</v>
      </c>
    </row>
    <row r="324" spans="1:17">
      <c r="A324" s="11">
        <v>323</v>
      </c>
      <c r="B324" s="12">
        <v>50085</v>
      </c>
      <c r="C324" s="13" t="s">
        <v>711</v>
      </c>
      <c r="D324" s="13" t="s">
        <v>123</v>
      </c>
      <c r="E324" s="14">
        <v>16</v>
      </c>
      <c r="F324" s="26">
        <v>12</v>
      </c>
      <c r="G324" s="27">
        <v>4</v>
      </c>
      <c r="H324" s="28">
        <v>58</v>
      </c>
      <c r="I324" s="26">
        <v>40</v>
      </c>
      <c r="J324" s="29">
        <v>18</v>
      </c>
      <c r="K324" s="30">
        <v>0.75</v>
      </c>
      <c r="L324" s="31">
        <v>0.68965517241379315</v>
      </c>
      <c r="M324" s="20">
        <v>66.900000000000006</v>
      </c>
      <c r="N324" s="21" t="s">
        <v>58</v>
      </c>
      <c r="O324" s="22">
        <v>3</v>
      </c>
      <c r="P324" s="23" t="s">
        <v>52</v>
      </c>
      <c r="Q324" s="24">
        <v>635</v>
      </c>
    </row>
    <row r="325" spans="1:17">
      <c r="A325" s="11">
        <v>324</v>
      </c>
      <c r="B325" s="12">
        <v>19653</v>
      </c>
      <c r="C325" s="13" t="s">
        <v>712</v>
      </c>
      <c r="D325" s="13" t="s">
        <v>163</v>
      </c>
      <c r="E325" s="14">
        <v>3</v>
      </c>
      <c r="F325" s="26">
        <v>0</v>
      </c>
      <c r="G325" s="27">
        <v>3</v>
      </c>
      <c r="H325" s="28">
        <v>9</v>
      </c>
      <c r="I325" s="26">
        <v>0</v>
      </c>
      <c r="J325" s="29">
        <v>9</v>
      </c>
      <c r="K325" s="30">
        <v>0</v>
      </c>
      <c r="L325" s="31">
        <v>0</v>
      </c>
      <c r="M325" s="20">
        <v>0</v>
      </c>
      <c r="N325" s="21" t="s">
        <v>48</v>
      </c>
      <c r="O325" s="22">
        <v>4</v>
      </c>
      <c r="P325" s="23" t="s">
        <v>52</v>
      </c>
      <c r="Q325" s="24" t="s">
        <v>216</v>
      </c>
    </row>
    <row r="326" spans="1:17">
      <c r="A326" s="11">
        <v>325</v>
      </c>
      <c r="B326" s="12">
        <v>3475</v>
      </c>
      <c r="C326" s="13" t="s">
        <v>713</v>
      </c>
      <c r="D326" s="13" t="s">
        <v>137</v>
      </c>
      <c r="E326" s="14">
        <v>18</v>
      </c>
      <c r="F326" s="26">
        <v>3</v>
      </c>
      <c r="G326" s="27">
        <v>15</v>
      </c>
      <c r="H326" s="28">
        <v>63</v>
      </c>
      <c r="I326" s="26">
        <v>17</v>
      </c>
      <c r="J326" s="29">
        <v>46</v>
      </c>
      <c r="K326" s="30">
        <v>0.16666666666666666</v>
      </c>
      <c r="L326" s="31">
        <v>0.26984126984126983</v>
      </c>
      <c r="M326" s="20">
        <v>20.6</v>
      </c>
      <c r="N326" s="21" t="s">
        <v>46</v>
      </c>
      <c r="O326" s="22">
        <v>8</v>
      </c>
      <c r="P326" s="23" t="s">
        <v>52</v>
      </c>
      <c r="Q326" s="24">
        <v>1153</v>
      </c>
    </row>
    <row r="327" spans="1:17">
      <c r="A327" s="11">
        <v>326</v>
      </c>
      <c r="B327" s="12">
        <v>7767</v>
      </c>
      <c r="C327" s="13" t="s">
        <v>714</v>
      </c>
      <c r="D327" s="13" t="s">
        <v>93</v>
      </c>
      <c r="E327" s="14">
        <v>6</v>
      </c>
      <c r="F327" s="26">
        <v>4</v>
      </c>
      <c r="G327" s="27">
        <v>2</v>
      </c>
      <c r="H327" s="28">
        <v>24</v>
      </c>
      <c r="I327" s="26">
        <v>13</v>
      </c>
      <c r="J327" s="29">
        <v>11</v>
      </c>
      <c r="K327" s="30">
        <v>0.66666666666666663</v>
      </c>
      <c r="L327" s="31">
        <v>0.54166666666666663</v>
      </c>
      <c r="M327" s="20">
        <v>51</v>
      </c>
      <c r="N327" s="21" t="s">
        <v>48</v>
      </c>
      <c r="O327" s="22">
        <v>4</v>
      </c>
      <c r="P327" s="23" t="s">
        <v>52</v>
      </c>
      <c r="Q327" s="24" t="s">
        <v>216</v>
      </c>
    </row>
    <row r="328" spans="1:17">
      <c r="A328" s="11">
        <v>327</v>
      </c>
      <c r="B328" s="12">
        <v>22460</v>
      </c>
      <c r="C328" s="13" t="s">
        <v>715</v>
      </c>
      <c r="D328" s="13" t="s">
        <v>337</v>
      </c>
      <c r="E328" s="14">
        <v>2</v>
      </c>
      <c r="F328" s="26">
        <v>1</v>
      </c>
      <c r="G328" s="27">
        <v>1</v>
      </c>
      <c r="H328" s="28">
        <v>6</v>
      </c>
      <c r="I328" s="26">
        <v>3</v>
      </c>
      <c r="J328" s="29">
        <v>3</v>
      </c>
      <c r="K328" s="30">
        <v>0.5</v>
      </c>
      <c r="L328" s="31">
        <v>0.5</v>
      </c>
      <c r="M328" s="20">
        <v>34.4</v>
      </c>
      <c r="N328" s="21" t="s">
        <v>49</v>
      </c>
      <c r="O328" s="22">
        <v>2</v>
      </c>
      <c r="P328" s="23" t="s">
        <v>52</v>
      </c>
      <c r="Q328" s="24" t="s">
        <v>216</v>
      </c>
    </row>
    <row r="329" spans="1:17">
      <c r="A329" s="11">
        <v>328</v>
      </c>
      <c r="B329" s="12">
        <v>6626</v>
      </c>
      <c r="C329" s="13" t="s">
        <v>716</v>
      </c>
      <c r="D329" s="13" t="s">
        <v>93</v>
      </c>
      <c r="E329" s="14">
        <v>6</v>
      </c>
      <c r="F329" s="26">
        <v>4</v>
      </c>
      <c r="G329" s="27">
        <v>2</v>
      </c>
      <c r="H329" s="28">
        <v>25</v>
      </c>
      <c r="I329" s="26">
        <v>16</v>
      </c>
      <c r="J329" s="29">
        <v>9</v>
      </c>
      <c r="K329" s="30">
        <v>0.66666666666666663</v>
      </c>
      <c r="L329" s="31">
        <v>0.64</v>
      </c>
      <c r="M329" s="20">
        <v>55.6</v>
      </c>
      <c r="N329" s="21" t="s">
        <v>48</v>
      </c>
      <c r="O329" s="22">
        <v>4</v>
      </c>
      <c r="P329" s="23" t="s">
        <v>52</v>
      </c>
      <c r="Q329" s="24" t="s">
        <v>216</v>
      </c>
    </row>
    <row r="330" spans="1:17">
      <c r="A330" s="11">
        <v>329</v>
      </c>
      <c r="B330" s="12">
        <v>27149</v>
      </c>
      <c r="C330" s="13" t="s">
        <v>717</v>
      </c>
      <c r="D330" s="13" t="s">
        <v>335</v>
      </c>
      <c r="E330" s="14">
        <v>8</v>
      </c>
      <c r="F330" s="26">
        <v>5</v>
      </c>
      <c r="G330" s="27">
        <v>3</v>
      </c>
      <c r="H330" s="28">
        <v>25</v>
      </c>
      <c r="I330" s="26">
        <v>15</v>
      </c>
      <c r="J330" s="29">
        <v>10</v>
      </c>
      <c r="K330" s="30">
        <v>0.625</v>
      </c>
      <c r="L330" s="31">
        <v>0.6</v>
      </c>
      <c r="M330" s="20">
        <v>53.4</v>
      </c>
      <c r="N330" s="21" t="s">
        <v>49</v>
      </c>
      <c r="O330" s="22">
        <v>2</v>
      </c>
      <c r="P330" s="23" t="s">
        <v>52</v>
      </c>
      <c r="Q330" s="24" t="s">
        <v>216</v>
      </c>
    </row>
    <row r="331" spans="1:17">
      <c r="A331" s="11">
        <v>330</v>
      </c>
      <c r="B331" s="12">
        <v>18300</v>
      </c>
      <c r="C331" s="13" t="s">
        <v>718</v>
      </c>
      <c r="D331" s="13" t="s">
        <v>340</v>
      </c>
      <c r="E331" s="14">
        <v>17</v>
      </c>
      <c r="F331" s="26">
        <v>10</v>
      </c>
      <c r="G331" s="27">
        <v>7</v>
      </c>
      <c r="H331" s="28">
        <v>65</v>
      </c>
      <c r="I331" s="26">
        <v>36</v>
      </c>
      <c r="J331" s="29">
        <v>29</v>
      </c>
      <c r="K331" s="30">
        <v>0.58823529411764708</v>
      </c>
      <c r="L331" s="31">
        <v>0.55384615384615388</v>
      </c>
      <c r="M331" s="20">
        <v>53.3</v>
      </c>
      <c r="N331" s="21" t="s">
        <v>58</v>
      </c>
      <c r="O331" s="22">
        <v>3</v>
      </c>
      <c r="P331" s="23" t="s">
        <v>52</v>
      </c>
      <c r="Q331" s="24">
        <v>567</v>
      </c>
    </row>
    <row r="332" spans="1:17">
      <c r="A332" s="11">
        <v>331</v>
      </c>
      <c r="B332" s="12">
        <v>15920</v>
      </c>
      <c r="C332" s="13" t="s">
        <v>719</v>
      </c>
      <c r="D332" s="13" t="s">
        <v>116</v>
      </c>
      <c r="E332" s="14">
        <v>9</v>
      </c>
      <c r="F332" s="26">
        <v>6</v>
      </c>
      <c r="G332" s="27">
        <v>3</v>
      </c>
      <c r="H332" s="28">
        <v>30</v>
      </c>
      <c r="I332" s="26">
        <v>21</v>
      </c>
      <c r="J332" s="29">
        <v>9</v>
      </c>
      <c r="K332" s="30">
        <v>0.66666666666666663</v>
      </c>
      <c r="L332" s="31">
        <v>0.7</v>
      </c>
      <c r="M332" s="20">
        <v>60.7</v>
      </c>
      <c r="N332" s="21" t="s">
        <v>48</v>
      </c>
      <c r="O332" s="22">
        <v>4</v>
      </c>
      <c r="P332" s="23" t="s">
        <v>52</v>
      </c>
      <c r="Q332" s="24" t="s">
        <v>216</v>
      </c>
    </row>
    <row r="333" spans="1:17">
      <c r="A333" s="11">
        <v>332</v>
      </c>
      <c r="B333" s="12">
        <v>27410</v>
      </c>
      <c r="C333" s="13" t="s">
        <v>720</v>
      </c>
      <c r="D333" s="13" t="s">
        <v>331</v>
      </c>
      <c r="E333" s="14">
        <v>2</v>
      </c>
      <c r="F333" s="26">
        <v>2</v>
      </c>
      <c r="G333" s="27">
        <v>0</v>
      </c>
      <c r="H333" s="28">
        <v>10</v>
      </c>
      <c r="I333" s="26">
        <v>6</v>
      </c>
      <c r="J333" s="29">
        <v>4</v>
      </c>
      <c r="K333" s="30">
        <v>1</v>
      </c>
      <c r="L333" s="31">
        <v>0.6</v>
      </c>
      <c r="M333" s="20">
        <v>55.4</v>
      </c>
      <c r="N333" s="21" t="s">
        <v>49</v>
      </c>
      <c r="O333" s="22">
        <v>2</v>
      </c>
      <c r="P333" s="23" t="s">
        <v>52</v>
      </c>
      <c r="Q333" s="24" t="s">
        <v>216</v>
      </c>
    </row>
    <row r="334" spans="1:17">
      <c r="A334" s="11">
        <v>333</v>
      </c>
      <c r="B334" s="12">
        <v>20941</v>
      </c>
      <c r="C334" s="13" t="s">
        <v>721</v>
      </c>
      <c r="D334" s="13" t="s">
        <v>314</v>
      </c>
      <c r="E334" s="14">
        <v>10</v>
      </c>
      <c r="F334" s="26">
        <v>8</v>
      </c>
      <c r="G334" s="27">
        <v>2</v>
      </c>
      <c r="H334" s="28">
        <v>35</v>
      </c>
      <c r="I334" s="26">
        <v>25</v>
      </c>
      <c r="J334" s="29">
        <v>10</v>
      </c>
      <c r="K334" s="30">
        <v>0.8</v>
      </c>
      <c r="L334" s="31">
        <v>0.7142857142857143</v>
      </c>
      <c r="M334" s="20">
        <v>67.7</v>
      </c>
      <c r="N334" s="21" t="s">
        <v>49</v>
      </c>
      <c r="O334" s="22">
        <v>2</v>
      </c>
      <c r="P334" s="23" t="s">
        <v>52</v>
      </c>
      <c r="Q334" s="24">
        <v>489</v>
      </c>
    </row>
    <row r="335" spans="1:17">
      <c r="A335" s="11">
        <v>334</v>
      </c>
      <c r="B335" s="12">
        <v>27409</v>
      </c>
      <c r="C335" s="13" t="s">
        <v>722</v>
      </c>
      <c r="D335" s="13" t="s">
        <v>350</v>
      </c>
      <c r="E335" s="14">
        <v>4</v>
      </c>
      <c r="F335" s="26">
        <v>0</v>
      </c>
      <c r="G335" s="27">
        <v>4</v>
      </c>
      <c r="H335" s="28">
        <v>12</v>
      </c>
      <c r="I335" s="26">
        <v>0</v>
      </c>
      <c r="J335" s="29">
        <v>12</v>
      </c>
      <c r="K335" s="30">
        <v>0</v>
      </c>
      <c r="L335" s="31">
        <v>0</v>
      </c>
      <c r="M335" s="20">
        <v>0</v>
      </c>
      <c r="N335" s="21" t="s">
        <v>58</v>
      </c>
      <c r="O335" s="22">
        <v>3</v>
      </c>
      <c r="P335" s="23" t="s">
        <v>52</v>
      </c>
      <c r="Q335" s="24" t="s">
        <v>216</v>
      </c>
    </row>
    <row r="336" spans="1:17">
      <c r="A336" s="11">
        <v>335</v>
      </c>
      <c r="B336" s="12">
        <v>9976</v>
      </c>
      <c r="C336" s="13" t="s">
        <v>723</v>
      </c>
      <c r="D336" s="13" t="s">
        <v>170</v>
      </c>
      <c r="E336" s="14">
        <v>12</v>
      </c>
      <c r="F336" s="26">
        <v>12</v>
      </c>
      <c r="G336" s="27">
        <v>0</v>
      </c>
      <c r="H336" s="28">
        <v>42</v>
      </c>
      <c r="I336" s="26">
        <v>36</v>
      </c>
      <c r="J336" s="29">
        <v>6</v>
      </c>
      <c r="K336" s="30">
        <v>1</v>
      </c>
      <c r="L336" s="31">
        <v>0.8571428571428571</v>
      </c>
      <c r="M336" s="20">
        <v>84.3</v>
      </c>
      <c r="N336" s="21" t="s">
        <v>48</v>
      </c>
      <c r="O336" s="22">
        <v>4</v>
      </c>
      <c r="P336" s="23" t="s">
        <v>52</v>
      </c>
      <c r="Q336" s="24">
        <v>872</v>
      </c>
    </row>
    <row r="337" spans="1:17">
      <c r="A337" s="11">
        <v>336</v>
      </c>
      <c r="B337" s="12">
        <v>9188</v>
      </c>
      <c r="C337" s="13" t="s">
        <v>724</v>
      </c>
      <c r="D337" s="13" t="s">
        <v>87</v>
      </c>
      <c r="E337" s="14">
        <v>17</v>
      </c>
      <c r="F337" s="26">
        <v>11</v>
      </c>
      <c r="G337" s="27">
        <v>6</v>
      </c>
      <c r="H337" s="28">
        <v>56</v>
      </c>
      <c r="I337" s="26">
        <v>34</v>
      </c>
      <c r="J337" s="29">
        <v>22</v>
      </c>
      <c r="K337" s="30">
        <v>0.6470588235294118</v>
      </c>
      <c r="L337" s="31">
        <v>0.6071428571428571</v>
      </c>
      <c r="M337" s="20">
        <v>58.4</v>
      </c>
      <c r="N337" s="21" t="s">
        <v>47</v>
      </c>
      <c r="O337" s="22">
        <v>6</v>
      </c>
      <c r="P337" s="23" t="s">
        <v>52</v>
      </c>
      <c r="Q337" s="24">
        <v>1042</v>
      </c>
    </row>
    <row r="338" spans="1:17">
      <c r="A338" s="11">
        <v>337</v>
      </c>
      <c r="B338" s="12">
        <v>19946</v>
      </c>
      <c r="C338" s="13" t="s">
        <v>725</v>
      </c>
      <c r="D338" s="13" t="s">
        <v>304</v>
      </c>
      <c r="E338" s="14">
        <v>6</v>
      </c>
      <c r="F338" s="26">
        <v>1</v>
      </c>
      <c r="G338" s="27">
        <v>5</v>
      </c>
      <c r="H338" s="28">
        <v>24</v>
      </c>
      <c r="I338" s="26">
        <v>7</v>
      </c>
      <c r="J338" s="29">
        <v>17</v>
      </c>
      <c r="K338" s="30">
        <v>0.16666666666666666</v>
      </c>
      <c r="L338" s="31">
        <v>0.29166666666666669</v>
      </c>
      <c r="M338" s="20">
        <v>20</v>
      </c>
      <c r="N338" s="21" t="s">
        <v>48</v>
      </c>
      <c r="O338" s="22">
        <v>4</v>
      </c>
      <c r="P338" s="23" t="s">
        <v>52</v>
      </c>
      <c r="Q338" s="24" t="s">
        <v>216</v>
      </c>
    </row>
    <row r="339" spans="1:17">
      <c r="A339" s="11">
        <v>338</v>
      </c>
      <c r="B339" s="12">
        <v>21265</v>
      </c>
      <c r="C339" s="13" t="s">
        <v>726</v>
      </c>
      <c r="D339" s="13" t="s">
        <v>164</v>
      </c>
      <c r="E339" s="14">
        <v>12</v>
      </c>
      <c r="F339" s="26">
        <v>7</v>
      </c>
      <c r="G339" s="27">
        <v>5</v>
      </c>
      <c r="H339" s="28">
        <v>44</v>
      </c>
      <c r="I339" s="26">
        <v>25</v>
      </c>
      <c r="J339" s="29">
        <v>19</v>
      </c>
      <c r="K339" s="30">
        <v>0.58333333333333337</v>
      </c>
      <c r="L339" s="31">
        <v>0.56818181818181823</v>
      </c>
      <c r="M339" s="20">
        <v>52.5</v>
      </c>
      <c r="N339" s="21" t="s">
        <v>48</v>
      </c>
      <c r="O339" s="22">
        <v>4</v>
      </c>
      <c r="P339" s="23" t="s">
        <v>52</v>
      </c>
      <c r="Q339" s="24">
        <v>713</v>
      </c>
    </row>
    <row r="340" spans="1:17">
      <c r="A340" s="11">
        <v>339</v>
      </c>
      <c r="B340" s="12">
        <v>21265</v>
      </c>
      <c r="C340" s="13" t="s">
        <v>726</v>
      </c>
      <c r="D340" s="13" t="s">
        <v>351</v>
      </c>
      <c r="E340" s="14">
        <v>4</v>
      </c>
      <c r="F340" s="26">
        <v>1</v>
      </c>
      <c r="G340" s="27">
        <v>3</v>
      </c>
      <c r="H340" s="28">
        <v>16</v>
      </c>
      <c r="I340" s="26">
        <v>5</v>
      </c>
      <c r="J340" s="29">
        <v>11</v>
      </c>
      <c r="K340" s="30">
        <v>0.25</v>
      </c>
      <c r="L340" s="31">
        <v>0.3125</v>
      </c>
      <c r="M340" s="20">
        <v>22.9</v>
      </c>
      <c r="N340" s="21" t="s">
        <v>56</v>
      </c>
      <c r="O340" s="22">
        <v>5</v>
      </c>
      <c r="P340" s="23" t="s">
        <v>52</v>
      </c>
      <c r="Q340" s="24" t="s">
        <v>216</v>
      </c>
    </row>
    <row r="341" spans="1:17">
      <c r="A341" s="11">
        <v>340</v>
      </c>
      <c r="B341" s="12">
        <v>14595</v>
      </c>
      <c r="C341" s="13" t="s">
        <v>727</v>
      </c>
      <c r="D341" s="13" t="s">
        <v>172</v>
      </c>
      <c r="E341" s="14">
        <v>18</v>
      </c>
      <c r="F341" s="26">
        <v>9</v>
      </c>
      <c r="G341" s="27">
        <v>9</v>
      </c>
      <c r="H341" s="28">
        <v>66</v>
      </c>
      <c r="I341" s="26">
        <v>34</v>
      </c>
      <c r="J341" s="29">
        <v>32</v>
      </c>
      <c r="K341" s="30">
        <v>0.5</v>
      </c>
      <c r="L341" s="31">
        <v>0.51515151515151514</v>
      </c>
      <c r="M341" s="20">
        <v>47.6</v>
      </c>
      <c r="N341" s="21" t="s">
        <v>58</v>
      </c>
      <c r="O341" s="22">
        <v>3</v>
      </c>
      <c r="P341" s="23" t="s">
        <v>52</v>
      </c>
      <c r="Q341" s="24">
        <v>538</v>
      </c>
    </row>
    <row r="342" spans="1:17">
      <c r="A342" s="11">
        <v>341</v>
      </c>
      <c r="B342" s="12">
        <v>225</v>
      </c>
      <c r="C342" s="13" t="s">
        <v>728</v>
      </c>
      <c r="D342" s="13" t="s">
        <v>149</v>
      </c>
      <c r="E342" s="14">
        <v>20</v>
      </c>
      <c r="F342" s="26">
        <v>9</v>
      </c>
      <c r="G342" s="27">
        <v>11</v>
      </c>
      <c r="H342" s="28">
        <v>80</v>
      </c>
      <c r="I342" s="26">
        <v>38</v>
      </c>
      <c r="J342" s="29">
        <v>42</v>
      </c>
      <c r="K342" s="30">
        <v>0.45</v>
      </c>
      <c r="L342" s="31">
        <v>0.47499999999999998</v>
      </c>
      <c r="M342" s="20">
        <v>43.7</v>
      </c>
      <c r="N342" s="21" t="s">
        <v>56</v>
      </c>
      <c r="O342" s="22">
        <v>5</v>
      </c>
      <c r="P342" s="23" t="s">
        <v>52</v>
      </c>
      <c r="Q342" s="24">
        <v>819</v>
      </c>
    </row>
    <row r="343" spans="1:17">
      <c r="A343" s="11">
        <v>342</v>
      </c>
      <c r="B343" s="12">
        <v>18299</v>
      </c>
      <c r="C343" s="13" t="s">
        <v>729</v>
      </c>
      <c r="D343" s="13" t="s">
        <v>144</v>
      </c>
      <c r="E343" s="14">
        <v>16</v>
      </c>
      <c r="F343" s="26">
        <v>2</v>
      </c>
      <c r="G343" s="27">
        <v>14</v>
      </c>
      <c r="H343" s="28">
        <v>58</v>
      </c>
      <c r="I343" s="26">
        <v>15</v>
      </c>
      <c r="J343" s="29">
        <v>43</v>
      </c>
      <c r="K343" s="30">
        <v>0.125</v>
      </c>
      <c r="L343" s="31">
        <v>0.25862068965517243</v>
      </c>
      <c r="M343" s="20">
        <v>18.100000000000001</v>
      </c>
      <c r="N343" s="21" t="s">
        <v>57</v>
      </c>
      <c r="O343" s="22">
        <v>5</v>
      </c>
      <c r="P343" s="23" t="s">
        <v>55</v>
      </c>
      <c r="Q343" s="24">
        <v>691</v>
      </c>
    </row>
    <row r="344" spans="1:17">
      <c r="A344" s="11">
        <v>343</v>
      </c>
      <c r="B344" s="12">
        <v>50617</v>
      </c>
      <c r="C344" s="13" t="s">
        <v>730</v>
      </c>
      <c r="D344" s="13" t="s">
        <v>327</v>
      </c>
      <c r="E344" s="14">
        <v>10</v>
      </c>
      <c r="F344" s="26">
        <v>2</v>
      </c>
      <c r="G344" s="27">
        <v>8</v>
      </c>
      <c r="H344" s="28">
        <v>40</v>
      </c>
      <c r="I344" s="26">
        <v>14</v>
      </c>
      <c r="J344" s="29">
        <v>26</v>
      </c>
      <c r="K344" s="30">
        <v>0.2</v>
      </c>
      <c r="L344" s="31">
        <v>0.35</v>
      </c>
      <c r="M344" s="20">
        <v>25.1</v>
      </c>
      <c r="N344" s="21" t="s">
        <v>49</v>
      </c>
      <c r="O344" s="22">
        <v>2</v>
      </c>
      <c r="P344" s="23" t="s">
        <v>52</v>
      </c>
      <c r="Q344" s="24">
        <v>276</v>
      </c>
    </row>
    <row r="345" spans="1:17">
      <c r="A345" s="11">
        <v>344</v>
      </c>
      <c r="B345" s="12">
        <v>5729</v>
      </c>
      <c r="C345" s="13" t="s">
        <v>731</v>
      </c>
      <c r="D345" s="13" t="s">
        <v>305</v>
      </c>
      <c r="E345" s="14">
        <v>14</v>
      </c>
      <c r="F345" s="26">
        <v>2</v>
      </c>
      <c r="G345" s="27">
        <v>12</v>
      </c>
      <c r="H345" s="28">
        <v>53</v>
      </c>
      <c r="I345" s="26">
        <v>16</v>
      </c>
      <c r="J345" s="29">
        <v>37</v>
      </c>
      <c r="K345" s="30">
        <v>0.14285714285714285</v>
      </c>
      <c r="L345" s="31">
        <v>0.30188679245283018</v>
      </c>
      <c r="M345" s="20">
        <v>20.9</v>
      </c>
      <c r="N345" s="21" t="s">
        <v>48</v>
      </c>
      <c r="O345" s="22">
        <v>4</v>
      </c>
      <c r="P345" s="23" t="s">
        <v>52</v>
      </c>
      <c r="Q345" s="24">
        <v>555</v>
      </c>
    </row>
    <row r="346" spans="1:17">
      <c r="A346" s="11">
        <v>345</v>
      </c>
      <c r="B346" s="12">
        <v>15998</v>
      </c>
      <c r="C346" s="13" t="s">
        <v>732</v>
      </c>
      <c r="D346" s="13" t="s">
        <v>110</v>
      </c>
      <c r="E346" s="14">
        <v>14</v>
      </c>
      <c r="F346" s="26">
        <v>9</v>
      </c>
      <c r="G346" s="27">
        <v>5</v>
      </c>
      <c r="H346" s="28">
        <v>52</v>
      </c>
      <c r="I346" s="26">
        <v>30</v>
      </c>
      <c r="J346" s="29">
        <v>22</v>
      </c>
      <c r="K346" s="30">
        <v>0.6428571428571429</v>
      </c>
      <c r="L346" s="31">
        <v>0.57692307692307687</v>
      </c>
      <c r="M346" s="20">
        <v>56.2</v>
      </c>
      <c r="N346" s="21" t="s">
        <v>58</v>
      </c>
      <c r="O346" s="22">
        <v>3</v>
      </c>
      <c r="P346" s="23" t="s">
        <v>52</v>
      </c>
      <c r="Q346" s="24">
        <v>581</v>
      </c>
    </row>
    <row r="347" spans="1:17">
      <c r="A347" s="11">
        <v>346</v>
      </c>
      <c r="B347" s="12">
        <v>50302</v>
      </c>
      <c r="C347" s="13" t="s">
        <v>733</v>
      </c>
      <c r="D347" s="13" t="s">
        <v>330</v>
      </c>
      <c r="E347" s="14">
        <v>2</v>
      </c>
      <c r="F347" s="26">
        <v>0</v>
      </c>
      <c r="G347" s="27">
        <v>2</v>
      </c>
      <c r="H347" s="28">
        <v>6</v>
      </c>
      <c r="I347" s="26">
        <v>0</v>
      </c>
      <c r="J347" s="29">
        <v>6</v>
      </c>
      <c r="K347" s="30">
        <v>0</v>
      </c>
      <c r="L347" s="31">
        <v>0</v>
      </c>
      <c r="M347" s="20">
        <v>0</v>
      </c>
      <c r="N347" s="21" t="s">
        <v>49</v>
      </c>
      <c r="O347" s="22">
        <v>2</v>
      </c>
      <c r="P347" s="23" t="s">
        <v>52</v>
      </c>
      <c r="Q347" s="24" t="s">
        <v>216</v>
      </c>
    </row>
    <row r="348" spans="1:17">
      <c r="A348" s="11">
        <v>347</v>
      </c>
      <c r="B348" s="12">
        <v>8948</v>
      </c>
      <c r="C348" s="13" t="s">
        <v>734</v>
      </c>
      <c r="D348" s="13" t="s">
        <v>109</v>
      </c>
      <c r="E348" s="14">
        <v>2</v>
      </c>
      <c r="F348" s="26">
        <v>1</v>
      </c>
      <c r="G348" s="27">
        <v>1</v>
      </c>
      <c r="H348" s="28">
        <v>8</v>
      </c>
      <c r="I348" s="26">
        <v>3</v>
      </c>
      <c r="J348" s="29">
        <v>5</v>
      </c>
      <c r="K348" s="30">
        <v>0.5</v>
      </c>
      <c r="L348" s="31">
        <v>0.375</v>
      </c>
      <c r="M348" s="20">
        <v>30.3</v>
      </c>
      <c r="N348" s="21" t="s">
        <v>49</v>
      </c>
      <c r="O348" s="22">
        <v>2</v>
      </c>
      <c r="P348" s="23" t="s">
        <v>52</v>
      </c>
      <c r="Q348" s="24" t="s">
        <v>216</v>
      </c>
    </row>
    <row r="349" spans="1:17">
      <c r="A349" s="11">
        <v>348</v>
      </c>
      <c r="B349" s="12">
        <v>9986</v>
      </c>
      <c r="C349" s="13" t="s">
        <v>735</v>
      </c>
      <c r="D349" s="13" t="s">
        <v>204</v>
      </c>
      <c r="E349" s="14">
        <v>20</v>
      </c>
      <c r="F349" s="26">
        <v>17</v>
      </c>
      <c r="G349" s="27">
        <v>3</v>
      </c>
      <c r="H349" s="28">
        <v>69</v>
      </c>
      <c r="I349" s="26">
        <v>54</v>
      </c>
      <c r="J349" s="29">
        <v>15</v>
      </c>
      <c r="K349" s="30">
        <v>0.85</v>
      </c>
      <c r="L349" s="31">
        <v>0.78260869565217395</v>
      </c>
      <c r="M349" s="20">
        <v>76.8</v>
      </c>
      <c r="N349" s="21" t="s">
        <v>59</v>
      </c>
      <c r="O349" s="22">
        <v>3</v>
      </c>
      <c r="P349" s="23" t="s">
        <v>55</v>
      </c>
      <c r="Q349" s="24">
        <v>684</v>
      </c>
    </row>
    <row r="350" spans="1:17">
      <c r="A350" s="11">
        <v>349</v>
      </c>
      <c r="B350" s="12">
        <v>9986</v>
      </c>
      <c r="C350" s="13" t="s">
        <v>735</v>
      </c>
      <c r="D350" s="13" t="s">
        <v>339</v>
      </c>
      <c r="E350" s="14">
        <v>2</v>
      </c>
      <c r="F350" s="26">
        <v>2</v>
      </c>
      <c r="G350" s="27">
        <v>0</v>
      </c>
      <c r="H350" s="28">
        <v>6</v>
      </c>
      <c r="I350" s="26">
        <v>6</v>
      </c>
      <c r="J350" s="29">
        <v>0</v>
      </c>
      <c r="K350" s="30">
        <v>1</v>
      </c>
      <c r="L350" s="31">
        <v>1</v>
      </c>
      <c r="M350" s="20">
        <v>68.900000000000006</v>
      </c>
      <c r="N350" s="21" t="s">
        <v>58</v>
      </c>
      <c r="O350" s="22">
        <v>3</v>
      </c>
      <c r="P350" s="23" t="s">
        <v>52</v>
      </c>
      <c r="Q350" s="24" t="s">
        <v>216</v>
      </c>
    </row>
    <row r="351" spans="1:17">
      <c r="A351" s="11">
        <v>350</v>
      </c>
      <c r="B351" s="12">
        <v>17432</v>
      </c>
      <c r="C351" s="13" t="s">
        <v>736</v>
      </c>
      <c r="D351" s="13" t="s">
        <v>179</v>
      </c>
      <c r="E351" s="14">
        <v>18</v>
      </c>
      <c r="F351" s="26">
        <v>18</v>
      </c>
      <c r="G351" s="27">
        <v>0</v>
      </c>
      <c r="H351" s="28">
        <v>57</v>
      </c>
      <c r="I351" s="26">
        <v>54</v>
      </c>
      <c r="J351" s="29">
        <v>3</v>
      </c>
      <c r="K351" s="30">
        <v>1</v>
      </c>
      <c r="L351" s="31">
        <v>0.94736842105263153</v>
      </c>
      <c r="M351" s="20">
        <v>91</v>
      </c>
      <c r="N351" s="21" t="s">
        <v>58</v>
      </c>
      <c r="O351" s="22">
        <v>3</v>
      </c>
      <c r="P351" s="23" t="s">
        <v>52</v>
      </c>
      <c r="Q351" s="24">
        <v>755</v>
      </c>
    </row>
    <row r="352" spans="1:17">
      <c r="A352" s="11">
        <v>351</v>
      </c>
      <c r="B352" s="12">
        <v>19948</v>
      </c>
      <c r="C352" s="13" t="s">
        <v>737</v>
      </c>
      <c r="D352" s="13" t="s">
        <v>317</v>
      </c>
      <c r="E352" s="14">
        <v>12</v>
      </c>
      <c r="F352" s="26">
        <v>3</v>
      </c>
      <c r="G352" s="27">
        <v>9</v>
      </c>
      <c r="H352" s="28">
        <v>44</v>
      </c>
      <c r="I352" s="26">
        <v>14</v>
      </c>
      <c r="J352" s="29">
        <v>30</v>
      </c>
      <c r="K352" s="30">
        <v>0.25</v>
      </c>
      <c r="L352" s="31">
        <v>0.31818181818181818</v>
      </c>
      <c r="M352" s="20">
        <v>26.1</v>
      </c>
      <c r="N352" s="21" t="s">
        <v>49</v>
      </c>
      <c r="O352" s="22">
        <v>2</v>
      </c>
      <c r="P352" s="23" t="s">
        <v>52</v>
      </c>
      <c r="Q352" s="24">
        <v>281</v>
      </c>
    </row>
    <row r="353" spans="1:17">
      <c r="A353" s="11">
        <v>352</v>
      </c>
      <c r="B353" s="12">
        <v>16666</v>
      </c>
      <c r="C353" s="13" t="s">
        <v>738</v>
      </c>
      <c r="D353" s="13" t="s">
        <v>351</v>
      </c>
      <c r="E353" s="14">
        <v>2</v>
      </c>
      <c r="F353" s="26">
        <v>1</v>
      </c>
      <c r="G353" s="27">
        <v>1</v>
      </c>
      <c r="H353" s="28">
        <v>8</v>
      </c>
      <c r="I353" s="26">
        <v>4</v>
      </c>
      <c r="J353" s="29">
        <v>4</v>
      </c>
      <c r="K353" s="30">
        <v>0.5</v>
      </c>
      <c r="L353" s="31">
        <v>0.5</v>
      </c>
      <c r="M353" s="20">
        <v>35.5</v>
      </c>
      <c r="N353" s="21" t="s">
        <v>56</v>
      </c>
      <c r="O353" s="22">
        <v>5</v>
      </c>
      <c r="P353" s="23" t="s">
        <v>52</v>
      </c>
      <c r="Q353" s="24" t="s">
        <v>216</v>
      </c>
    </row>
    <row r="354" spans="1:17">
      <c r="A354" s="11">
        <v>353</v>
      </c>
      <c r="B354" s="12">
        <v>16666</v>
      </c>
      <c r="C354" s="13" t="s">
        <v>738</v>
      </c>
      <c r="D354" s="13" t="s">
        <v>164</v>
      </c>
      <c r="E354" s="14">
        <v>2</v>
      </c>
      <c r="F354" s="26">
        <v>2</v>
      </c>
      <c r="G354" s="27">
        <v>0</v>
      </c>
      <c r="H354" s="28">
        <v>9</v>
      </c>
      <c r="I354" s="26">
        <v>6</v>
      </c>
      <c r="J354" s="29">
        <v>3</v>
      </c>
      <c r="K354" s="30">
        <v>1</v>
      </c>
      <c r="L354" s="31">
        <v>0.66666666666666663</v>
      </c>
      <c r="M354" s="20">
        <v>57.8</v>
      </c>
      <c r="N354" s="21" t="s">
        <v>48</v>
      </c>
      <c r="O354" s="22">
        <v>4</v>
      </c>
      <c r="P354" s="23" t="s">
        <v>52</v>
      </c>
      <c r="Q354" s="24" t="s">
        <v>216</v>
      </c>
    </row>
    <row r="355" spans="1:17">
      <c r="A355" s="11">
        <v>354</v>
      </c>
      <c r="B355" s="12">
        <v>20530</v>
      </c>
      <c r="C355" s="13" t="s">
        <v>739</v>
      </c>
      <c r="D355" s="13" t="s">
        <v>364</v>
      </c>
      <c r="E355" s="14">
        <v>4</v>
      </c>
      <c r="F355" s="26">
        <v>0</v>
      </c>
      <c r="G355" s="27">
        <v>4</v>
      </c>
      <c r="H355" s="28">
        <v>12</v>
      </c>
      <c r="I355" s="26">
        <v>0</v>
      </c>
      <c r="J355" s="29">
        <v>12</v>
      </c>
      <c r="K355" s="30">
        <v>0</v>
      </c>
      <c r="L355" s="31">
        <v>0</v>
      </c>
      <c r="M355" s="20">
        <v>0</v>
      </c>
      <c r="N355" s="21" t="s">
        <v>59</v>
      </c>
      <c r="O355" s="22">
        <v>3</v>
      </c>
      <c r="P355" s="23" t="s">
        <v>55</v>
      </c>
      <c r="Q355" s="24" t="s">
        <v>216</v>
      </c>
    </row>
    <row r="356" spans="1:17">
      <c r="A356" s="11">
        <v>355</v>
      </c>
      <c r="B356" s="12">
        <v>20530</v>
      </c>
      <c r="C356" s="13" t="s">
        <v>739</v>
      </c>
      <c r="D356" s="13" t="s">
        <v>214</v>
      </c>
      <c r="E356" s="14">
        <v>2</v>
      </c>
      <c r="F356" s="26">
        <v>2</v>
      </c>
      <c r="G356" s="27">
        <v>0</v>
      </c>
      <c r="H356" s="28">
        <v>7</v>
      </c>
      <c r="I356" s="26">
        <v>6</v>
      </c>
      <c r="J356" s="29">
        <v>1</v>
      </c>
      <c r="K356" s="30">
        <v>1</v>
      </c>
      <c r="L356" s="31">
        <v>0.8571428571428571</v>
      </c>
      <c r="M356" s="20">
        <v>64.3</v>
      </c>
      <c r="N356" s="21" t="s">
        <v>60</v>
      </c>
      <c r="O356" s="22">
        <v>1</v>
      </c>
      <c r="P356" s="23" t="s">
        <v>55</v>
      </c>
      <c r="Q356" s="24" t="s">
        <v>216</v>
      </c>
    </row>
    <row r="357" spans="1:17">
      <c r="A357" s="11">
        <v>356</v>
      </c>
      <c r="B357" s="12">
        <v>20530</v>
      </c>
      <c r="C357" s="13" t="s">
        <v>739</v>
      </c>
      <c r="D357" s="13" t="s">
        <v>330</v>
      </c>
      <c r="E357" s="14">
        <v>2</v>
      </c>
      <c r="F357" s="26">
        <v>2</v>
      </c>
      <c r="G357" s="27">
        <v>0</v>
      </c>
      <c r="H357" s="28">
        <v>7</v>
      </c>
      <c r="I357" s="26">
        <v>6</v>
      </c>
      <c r="J357" s="29">
        <v>1</v>
      </c>
      <c r="K357" s="30">
        <v>1</v>
      </c>
      <c r="L357" s="31">
        <v>0.8571428571428571</v>
      </c>
      <c r="M357" s="20">
        <v>64.3</v>
      </c>
      <c r="N357" s="21" t="s">
        <v>49</v>
      </c>
      <c r="O357" s="22">
        <v>2</v>
      </c>
      <c r="P357" s="23" t="s">
        <v>52</v>
      </c>
      <c r="Q357" s="24" t="s">
        <v>216</v>
      </c>
    </row>
    <row r="358" spans="1:17">
      <c r="A358" s="11">
        <v>357</v>
      </c>
      <c r="B358" s="12">
        <v>20531</v>
      </c>
      <c r="C358" s="13" t="s">
        <v>740</v>
      </c>
      <c r="D358" s="13" t="s">
        <v>330</v>
      </c>
      <c r="E358" s="14">
        <v>4</v>
      </c>
      <c r="F358" s="26">
        <v>1</v>
      </c>
      <c r="G358" s="27">
        <v>3</v>
      </c>
      <c r="H358" s="28">
        <v>15</v>
      </c>
      <c r="I358" s="26">
        <v>4</v>
      </c>
      <c r="J358" s="29">
        <v>11</v>
      </c>
      <c r="K358" s="30">
        <v>0.25</v>
      </c>
      <c r="L358" s="31">
        <v>0.26666666666666666</v>
      </c>
      <c r="M358" s="20">
        <v>20.8</v>
      </c>
      <c r="N358" s="21" t="s">
        <v>49</v>
      </c>
      <c r="O358" s="22">
        <v>2</v>
      </c>
      <c r="P358" s="23" t="s">
        <v>52</v>
      </c>
      <c r="Q358" s="24" t="s">
        <v>216</v>
      </c>
    </row>
    <row r="359" spans="1:17">
      <c r="A359" s="11">
        <v>358</v>
      </c>
      <c r="B359" s="12">
        <v>20531</v>
      </c>
      <c r="C359" s="13" t="s">
        <v>740</v>
      </c>
      <c r="D359" s="13" t="s">
        <v>214</v>
      </c>
      <c r="E359" s="14">
        <v>1</v>
      </c>
      <c r="F359" s="26">
        <v>1</v>
      </c>
      <c r="G359" s="27">
        <v>0</v>
      </c>
      <c r="H359" s="28">
        <v>3</v>
      </c>
      <c r="I359" s="26">
        <v>3</v>
      </c>
      <c r="J359" s="29">
        <v>0</v>
      </c>
      <c r="K359" s="30">
        <v>1</v>
      </c>
      <c r="L359" s="31">
        <v>1</v>
      </c>
      <c r="M359" s="20">
        <v>58.3</v>
      </c>
      <c r="N359" s="21" t="s">
        <v>60</v>
      </c>
      <c r="O359" s="22">
        <v>1</v>
      </c>
      <c r="P359" s="23" t="s">
        <v>55</v>
      </c>
      <c r="Q359" s="24" t="s">
        <v>216</v>
      </c>
    </row>
    <row r="360" spans="1:17">
      <c r="A360" s="11">
        <v>359</v>
      </c>
      <c r="B360" s="12">
        <v>28017</v>
      </c>
      <c r="C360" s="13" t="s">
        <v>741</v>
      </c>
      <c r="D360" s="13" t="s">
        <v>181</v>
      </c>
      <c r="E360" s="14">
        <v>10</v>
      </c>
      <c r="F360" s="26">
        <v>5</v>
      </c>
      <c r="G360" s="27">
        <v>5</v>
      </c>
      <c r="H360" s="28">
        <v>31</v>
      </c>
      <c r="I360" s="26">
        <v>16</v>
      </c>
      <c r="J360" s="29">
        <v>15</v>
      </c>
      <c r="K360" s="30">
        <v>0.5</v>
      </c>
      <c r="L360" s="31">
        <v>0.5161290322580645</v>
      </c>
      <c r="M360" s="20">
        <v>45.4</v>
      </c>
      <c r="N360" s="21" t="s">
        <v>49</v>
      </c>
      <c r="O360" s="22">
        <v>2</v>
      </c>
      <c r="P360" s="23" t="s">
        <v>52</v>
      </c>
      <c r="Q360" s="24">
        <v>377</v>
      </c>
    </row>
    <row r="361" spans="1:17">
      <c r="A361" s="11">
        <v>360</v>
      </c>
      <c r="B361" s="12">
        <v>19958</v>
      </c>
      <c r="C361" s="13" t="s">
        <v>742</v>
      </c>
      <c r="D361" s="13" t="s">
        <v>328</v>
      </c>
      <c r="E361" s="14">
        <v>10</v>
      </c>
      <c r="F361" s="26">
        <v>6</v>
      </c>
      <c r="G361" s="27">
        <v>4</v>
      </c>
      <c r="H361" s="28">
        <v>39</v>
      </c>
      <c r="I361" s="26">
        <v>23</v>
      </c>
      <c r="J361" s="29">
        <v>16</v>
      </c>
      <c r="K361" s="30">
        <v>0.6</v>
      </c>
      <c r="L361" s="31">
        <v>0.58974358974358976</v>
      </c>
      <c r="M361" s="20">
        <v>53.5</v>
      </c>
      <c r="N361" s="21" t="s">
        <v>49</v>
      </c>
      <c r="O361" s="22">
        <v>2</v>
      </c>
      <c r="P361" s="23" t="s">
        <v>52</v>
      </c>
      <c r="Q361" s="24">
        <v>418</v>
      </c>
    </row>
    <row r="362" spans="1:17">
      <c r="A362" s="11">
        <v>361</v>
      </c>
      <c r="B362" s="12">
        <v>26947</v>
      </c>
      <c r="C362" s="13" t="s">
        <v>743</v>
      </c>
      <c r="D362" s="13" t="s">
        <v>337</v>
      </c>
      <c r="E362" s="14">
        <v>10</v>
      </c>
      <c r="F362" s="26">
        <v>2</v>
      </c>
      <c r="G362" s="27">
        <v>8</v>
      </c>
      <c r="H362" s="28">
        <v>31</v>
      </c>
      <c r="I362" s="26">
        <v>7</v>
      </c>
      <c r="J362" s="29">
        <v>24</v>
      </c>
      <c r="K362" s="30">
        <v>0.2</v>
      </c>
      <c r="L362" s="31">
        <v>0.22580645161290322</v>
      </c>
      <c r="M362" s="20">
        <v>19.100000000000001</v>
      </c>
      <c r="N362" s="21" t="s">
        <v>49</v>
      </c>
      <c r="O362" s="22">
        <v>2</v>
      </c>
      <c r="P362" s="23" t="s">
        <v>52</v>
      </c>
      <c r="Q362" s="24">
        <v>246</v>
      </c>
    </row>
    <row r="363" spans="1:17">
      <c r="A363" s="11">
        <v>362</v>
      </c>
      <c r="B363" s="12">
        <v>50031</v>
      </c>
      <c r="C363" s="13" t="s">
        <v>744</v>
      </c>
      <c r="D363" s="13" t="s">
        <v>331</v>
      </c>
      <c r="E363" s="14">
        <v>8</v>
      </c>
      <c r="F363" s="26">
        <v>5</v>
      </c>
      <c r="G363" s="27">
        <v>3</v>
      </c>
      <c r="H363" s="28">
        <v>27</v>
      </c>
      <c r="I363" s="26">
        <v>16</v>
      </c>
      <c r="J363" s="29">
        <v>11</v>
      </c>
      <c r="K363" s="30">
        <v>0.625</v>
      </c>
      <c r="L363" s="31">
        <v>0.59259259259259256</v>
      </c>
      <c r="M363" s="20">
        <v>53.2</v>
      </c>
      <c r="N363" s="21" t="s">
        <v>49</v>
      </c>
      <c r="O363" s="22">
        <v>2</v>
      </c>
      <c r="P363" s="23" t="s">
        <v>52</v>
      </c>
      <c r="Q363" s="24" t="s">
        <v>216</v>
      </c>
    </row>
    <row r="364" spans="1:17">
      <c r="A364" s="11">
        <v>363</v>
      </c>
      <c r="B364" s="12">
        <v>20837</v>
      </c>
      <c r="C364" s="13" t="s">
        <v>745</v>
      </c>
      <c r="D364" s="13" t="s">
        <v>357</v>
      </c>
      <c r="E364" s="14">
        <v>4</v>
      </c>
      <c r="F364" s="26">
        <v>0</v>
      </c>
      <c r="G364" s="27">
        <v>4</v>
      </c>
      <c r="H364" s="28">
        <v>13</v>
      </c>
      <c r="I364" s="26">
        <v>1</v>
      </c>
      <c r="J364" s="29">
        <v>12</v>
      </c>
      <c r="K364" s="30">
        <v>0</v>
      </c>
      <c r="L364" s="31">
        <v>7.6923076923076927E-2</v>
      </c>
      <c r="M364" s="20">
        <v>3.4</v>
      </c>
      <c r="N364" s="21" t="s">
        <v>60</v>
      </c>
      <c r="O364" s="22">
        <v>1</v>
      </c>
      <c r="P364" s="23" t="s">
        <v>55</v>
      </c>
      <c r="Q364" s="24" t="s">
        <v>216</v>
      </c>
    </row>
    <row r="365" spans="1:17">
      <c r="A365" s="11">
        <v>364</v>
      </c>
      <c r="B365" s="12">
        <v>18158</v>
      </c>
      <c r="C365" s="13" t="s">
        <v>746</v>
      </c>
      <c r="D365" s="13" t="s">
        <v>118</v>
      </c>
      <c r="E365" s="14">
        <v>18</v>
      </c>
      <c r="F365" s="26">
        <v>7</v>
      </c>
      <c r="G365" s="27">
        <v>11</v>
      </c>
      <c r="H365" s="28">
        <v>62</v>
      </c>
      <c r="I365" s="26">
        <v>26</v>
      </c>
      <c r="J365" s="29">
        <v>36</v>
      </c>
      <c r="K365" s="30">
        <v>0.3888888888888889</v>
      </c>
      <c r="L365" s="31">
        <v>0.41935483870967744</v>
      </c>
      <c r="M365" s="20">
        <v>37.9</v>
      </c>
      <c r="N365" s="21" t="s">
        <v>59</v>
      </c>
      <c r="O365" s="22">
        <v>3</v>
      </c>
      <c r="P365" s="23" t="s">
        <v>55</v>
      </c>
      <c r="Q365" s="24">
        <v>490</v>
      </c>
    </row>
    <row r="366" spans="1:17">
      <c r="A366" s="11">
        <v>365</v>
      </c>
      <c r="B366" s="12">
        <v>20231</v>
      </c>
      <c r="C366" s="13" t="s">
        <v>747</v>
      </c>
      <c r="D366" s="13" t="s">
        <v>116</v>
      </c>
      <c r="E366" s="14">
        <v>8</v>
      </c>
      <c r="F366" s="26">
        <v>5</v>
      </c>
      <c r="G366" s="27">
        <v>3</v>
      </c>
      <c r="H366" s="28">
        <v>30</v>
      </c>
      <c r="I366" s="26">
        <v>16</v>
      </c>
      <c r="J366" s="29">
        <v>14</v>
      </c>
      <c r="K366" s="30">
        <v>0.625</v>
      </c>
      <c r="L366" s="31">
        <v>0.53333333333333333</v>
      </c>
      <c r="M366" s="20">
        <v>50.6</v>
      </c>
      <c r="N366" s="21" t="s">
        <v>48</v>
      </c>
      <c r="O366" s="22">
        <v>4</v>
      </c>
      <c r="P366" s="23" t="s">
        <v>52</v>
      </c>
      <c r="Q366" s="24" t="s">
        <v>216</v>
      </c>
    </row>
    <row r="367" spans="1:17">
      <c r="A367" s="11">
        <v>366</v>
      </c>
      <c r="B367" s="12">
        <v>21097</v>
      </c>
      <c r="C367" s="13" t="s">
        <v>748</v>
      </c>
      <c r="D367" s="13" t="s">
        <v>99</v>
      </c>
      <c r="E367" s="14">
        <v>16</v>
      </c>
      <c r="F367" s="26">
        <v>8</v>
      </c>
      <c r="G367" s="27">
        <v>8</v>
      </c>
      <c r="H367" s="28">
        <v>52</v>
      </c>
      <c r="I367" s="26">
        <v>26</v>
      </c>
      <c r="J367" s="29">
        <v>26</v>
      </c>
      <c r="K367" s="30">
        <v>0.5</v>
      </c>
      <c r="L367" s="31">
        <v>0.5</v>
      </c>
      <c r="M367" s="20">
        <v>46.5</v>
      </c>
      <c r="N367" s="21" t="s">
        <v>54</v>
      </c>
      <c r="O367" s="22">
        <v>7</v>
      </c>
      <c r="P367" s="23" t="s">
        <v>55</v>
      </c>
      <c r="Q367" s="24">
        <v>1133</v>
      </c>
    </row>
    <row r="368" spans="1:17">
      <c r="A368" s="11">
        <v>367</v>
      </c>
      <c r="B368" s="12">
        <v>6471</v>
      </c>
      <c r="C368" s="13" t="s">
        <v>749</v>
      </c>
      <c r="D368" s="13" t="s">
        <v>150</v>
      </c>
      <c r="E368" s="14">
        <v>18</v>
      </c>
      <c r="F368" s="26">
        <v>3</v>
      </c>
      <c r="G368" s="27">
        <v>15</v>
      </c>
      <c r="H368" s="28">
        <v>66</v>
      </c>
      <c r="I368" s="26">
        <v>18</v>
      </c>
      <c r="J368" s="29">
        <v>48</v>
      </c>
      <c r="K368" s="30">
        <v>0.16666666666666666</v>
      </c>
      <c r="L368" s="31">
        <v>0.27272727272727271</v>
      </c>
      <c r="M368" s="20">
        <v>20.8</v>
      </c>
      <c r="N368" s="21" t="s">
        <v>56</v>
      </c>
      <c r="O368" s="22">
        <v>5</v>
      </c>
      <c r="P368" s="23" t="s">
        <v>52</v>
      </c>
      <c r="Q368" s="24">
        <v>704</v>
      </c>
    </row>
    <row r="369" spans="1:17">
      <c r="A369" s="11">
        <v>368</v>
      </c>
      <c r="B369" s="12">
        <v>18453</v>
      </c>
      <c r="C369" s="13" t="s">
        <v>750</v>
      </c>
      <c r="D369" s="13" t="s">
        <v>128</v>
      </c>
      <c r="E369" s="14">
        <v>14</v>
      </c>
      <c r="F369" s="26">
        <v>6</v>
      </c>
      <c r="G369" s="27">
        <v>8</v>
      </c>
      <c r="H369" s="28">
        <v>51</v>
      </c>
      <c r="I369" s="26">
        <v>22</v>
      </c>
      <c r="J369" s="29">
        <v>29</v>
      </c>
      <c r="K369" s="30">
        <v>0.42857142857142855</v>
      </c>
      <c r="L369" s="31">
        <v>0.43137254901960786</v>
      </c>
      <c r="M369" s="20">
        <v>39.700000000000003</v>
      </c>
      <c r="N369" s="21" t="s">
        <v>58</v>
      </c>
      <c r="O369" s="22">
        <v>3</v>
      </c>
      <c r="P369" s="23" t="s">
        <v>52</v>
      </c>
      <c r="Q369" s="24">
        <v>499</v>
      </c>
    </row>
    <row r="370" spans="1:17">
      <c r="A370" s="11">
        <v>369</v>
      </c>
      <c r="B370" s="12">
        <v>18453</v>
      </c>
      <c r="C370" s="13" t="s">
        <v>750</v>
      </c>
      <c r="D370" s="13" t="s">
        <v>81</v>
      </c>
      <c r="E370" s="14">
        <v>2</v>
      </c>
      <c r="F370" s="26">
        <v>0</v>
      </c>
      <c r="G370" s="27">
        <v>2</v>
      </c>
      <c r="H370" s="28">
        <v>6</v>
      </c>
      <c r="I370" s="26">
        <v>0</v>
      </c>
      <c r="J370" s="29">
        <v>6</v>
      </c>
      <c r="K370" s="30">
        <v>0</v>
      </c>
      <c r="L370" s="31">
        <v>0</v>
      </c>
      <c r="M370" s="20">
        <v>0</v>
      </c>
      <c r="N370" s="21" t="s">
        <v>48</v>
      </c>
      <c r="O370" s="22">
        <v>4</v>
      </c>
      <c r="P370" s="23" t="s">
        <v>52</v>
      </c>
      <c r="Q370" s="24" t="s">
        <v>216</v>
      </c>
    </row>
    <row r="371" spans="1:17">
      <c r="A371" s="11">
        <v>370</v>
      </c>
      <c r="B371" s="12">
        <v>26239</v>
      </c>
      <c r="C371" s="13" t="s">
        <v>751</v>
      </c>
      <c r="D371" s="13" t="s">
        <v>317</v>
      </c>
      <c r="E371" s="14">
        <v>8</v>
      </c>
      <c r="F371" s="26">
        <v>0</v>
      </c>
      <c r="G371" s="27">
        <v>8</v>
      </c>
      <c r="H371" s="28">
        <v>24</v>
      </c>
      <c r="I371" s="26">
        <v>0</v>
      </c>
      <c r="J371" s="29">
        <v>24</v>
      </c>
      <c r="K371" s="30">
        <v>0</v>
      </c>
      <c r="L371" s="31">
        <v>0</v>
      </c>
      <c r="M371" s="20">
        <v>0</v>
      </c>
      <c r="N371" s="21" t="s">
        <v>49</v>
      </c>
      <c r="O371" s="22">
        <v>2</v>
      </c>
      <c r="P371" s="23" t="s">
        <v>52</v>
      </c>
      <c r="Q371" s="24" t="s">
        <v>216</v>
      </c>
    </row>
    <row r="372" spans="1:17">
      <c r="A372" s="11">
        <v>371</v>
      </c>
      <c r="B372" s="12">
        <v>28337</v>
      </c>
      <c r="C372" s="13" t="s">
        <v>752</v>
      </c>
      <c r="D372" s="13" t="s">
        <v>323</v>
      </c>
      <c r="E372" s="14">
        <v>6</v>
      </c>
      <c r="F372" s="26">
        <v>3</v>
      </c>
      <c r="G372" s="27">
        <v>3</v>
      </c>
      <c r="H372" s="28">
        <v>21</v>
      </c>
      <c r="I372" s="26">
        <v>10</v>
      </c>
      <c r="J372" s="29">
        <v>11</v>
      </c>
      <c r="K372" s="30">
        <v>0.5</v>
      </c>
      <c r="L372" s="31">
        <v>0.47619047619047616</v>
      </c>
      <c r="M372" s="20">
        <v>41.3</v>
      </c>
      <c r="N372" s="21" t="s">
        <v>49</v>
      </c>
      <c r="O372" s="22">
        <v>2</v>
      </c>
      <c r="P372" s="23" t="s">
        <v>52</v>
      </c>
      <c r="Q372" s="24" t="s">
        <v>216</v>
      </c>
    </row>
    <row r="373" spans="1:17">
      <c r="A373" s="11">
        <v>372</v>
      </c>
      <c r="B373" s="12">
        <v>23685</v>
      </c>
      <c r="C373" s="13" t="s">
        <v>753</v>
      </c>
      <c r="D373" s="13" t="s">
        <v>350</v>
      </c>
      <c r="E373" s="14">
        <v>16</v>
      </c>
      <c r="F373" s="26">
        <v>3</v>
      </c>
      <c r="G373" s="27">
        <v>13</v>
      </c>
      <c r="H373" s="28">
        <v>57</v>
      </c>
      <c r="I373" s="26">
        <v>15</v>
      </c>
      <c r="J373" s="29">
        <v>42</v>
      </c>
      <c r="K373" s="30">
        <v>0.1875</v>
      </c>
      <c r="L373" s="31">
        <v>0.26315789473684209</v>
      </c>
      <c r="M373" s="20">
        <v>21.1</v>
      </c>
      <c r="N373" s="21" t="s">
        <v>58</v>
      </c>
      <c r="O373" s="22">
        <v>3</v>
      </c>
      <c r="P373" s="23" t="s">
        <v>52</v>
      </c>
      <c r="Q373" s="24">
        <v>406</v>
      </c>
    </row>
    <row r="374" spans="1:17">
      <c r="A374" s="11">
        <v>373</v>
      </c>
      <c r="B374" s="12">
        <v>28811</v>
      </c>
      <c r="C374" s="13" t="s">
        <v>754</v>
      </c>
      <c r="D374" s="13" t="s">
        <v>359</v>
      </c>
      <c r="E374" s="14">
        <v>1</v>
      </c>
      <c r="F374" s="26">
        <v>0</v>
      </c>
      <c r="G374" s="27">
        <v>1</v>
      </c>
      <c r="H374" s="28">
        <v>3</v>
      </c>
      <c r="I374" s="26">
        <v>0</v>
      </c>
      <c r="J374" s="29">
        <v>3</v>
      </c>
      <c r="K374" s="30">
        <v>0</v>
      </c>
      <c r="L374" s="31">
        <v>0</v>
      </c>
      <c r="M374" s="20">
        <v>0</v>
      </c>
      <c r="N374" s="21" t="s">
        <v>60</v>
      </c>
      <c r="O374" s="22">
        <v>1</v>
      </c>
      <c r="P374" s="23" t="s">
        <v>55</v>
      </c>
      <c r="Q374" s="24" t="s">
        <v>216</v>
      </c>
    </row>
    <row r="375" spans="1:17">
      <c r="A375" s="11">
        <v>374</v>
      </c>
      <c r="B375" s="12">
        <v>10816</v>
      </c>
      <c r="C375" s="13" t="s">
        <v>755</v>
      </c>
      <c r="D375" s="13" t="s">
        <v>306</v>
      </c>
      <c r="E375" s="14">
        <v>12</v>
      </c>
      <c r="F375" s="26">
        <v>2</v>
      </c>
      <c r="G375" s="27">
        <v>10</v>
      </c>
      <c r="H375" s="28">
        <v>46</v>
      </c>
      <c r="I375" s="26">
        <v>13</v>
      </c>
      <c r="J375" s="29">
        <v>33</v>
      </c>
      <c r="K375" s="30">
        <v>0.16666666666666666</v>
      </c>
      <c r="L375" s="31">
        <v>0.28260869565217389</v>
      </c>
      <c r="M375" s="20">
        <v>20.8</v>
      </c>
      <c r="N375" s="21" t="s">
        <v>48</v>
      </c>
      <c r="O375" s="22">
        <v>4</v>
      </c>
      <c r="P375" s="23" t="s">
        <v>52</v>
      </c>
      <c r="Q375" s="24">
        <v>554</v>
      </c>
    </row>
    <row r="376" spans="1:17">
      <c r="A376" s="11">
        <v>375</v>
      </c>
      <c r="B376" s="12">
        <v>2336</v>
      </c>
      <c r="C376" s="13" t="s">
        <v>756</v>
      </c>
      <c r="D376" s="13" t="s">
        <v>366</v>
      </c>
      <c r="E376" s="14">
        <v>18</v>
      </c>
      <c r="F376" s="26">
        <v>5</v>
      </c>
      <c r="G376" s="27">
        <v>13</v>
      </c>
      <c r="H376" s="28">
        <v>70</v>
      </c>
      <c r="I376" s="26">
        <v>24</v>
      </c>
      <c r="J376" s="29">
        <v>46</v>
      </c>
      <c r="K376" s="30">
        <v>0.27777777777777779</v>
      </c>
      <c r="L376" s="31">
        <v>0.34285714285714286</v>
      </c>
      <c r="M376" s="20">
        <v>29.2</v>
      </c>
      <c r="N376" s="21" t="s">
        <v>57</v>
      </c>
      <c r="O376" s="22">
        <v>5</v>
      </c>
      <c r="P376" s="23" t="s">
        <v>55</v>
      </c>
      <c r="Q376" s="24">
        <v>746</v>
      </c>
    </row>
    <row r="377" spans="1:17">
      <c r="A377" s="11">
        <v>376</v>
      </c>
      <c r="B377" s="12">
        <v>2754</v>
      </c>
      <c r="C377" s="13" t="s">
        <v>757</v>
      </c>
      <c r="D377" s="13" t="s">
        <v>151</v>
      </c>
      <c r="E377" s="14">
        <v>16</v>
      </c>
      <c r="F377" s="26">
        <v>15</v>
      </c>
      <c r="G377" s="27">
        <v>1</v>
      </c>
      <c r="H377" s="28">
        <v>59</v>
      </c>
      <c r="I377" s="26">
        <v>45</v>
      </c>
      <c r="J377" s="29">
        <v>14</v>
      </c>
      <c r="K377" s="30">
        <v>0.9375</v>
      </c>
      <c r="L377" s="31">
        <v>0.76271186440677963</v>
      </c>
      <c r="M377" s="20">
        <v>78.8</v>
      </c>
      <c r="N377" s="21" t="s">
        <v>56</v>
      </c>
      <c r="O377" s="22">
        <v>5</v>
      </c>
      <c r="P377" s="23" t="s">
        <v>52</v>
      </c>
      <c r="Q377" s="24">
        <v>994</v>
      </c>
    </row>
    <row r="378" spans="1:17">
      <c r="A378" s="11">
        <v>377</v>
      </c>
      <c r="B378" s="12">
        <v>18182</v>
      </c>
      <c r="C378" s="13" t="s">
        <v>758</v>
      </c>
      <c r="D378" s="13" t="s">
        <v>120</v>
      </c>
      <c r="E378" s="14">
        <v>10</v>
      </c>
      <c r="F378" s="26">
        <v>8</v>
      </c>
      <c r="G378" s="27">
        <v>2</v>
      </c>
      <c r="H378" s="28">
        <v>38</v>
      </c>
      <c r="I378" s="26">
        <v>25</v>
      </c>
      <c r="J378" s="29">
        <v>13</v>
      </c>
      <c r="K378" s="30">
        <v>0.8</v>
      </c>
      <c r="L378" s="31">
        <v>0.65789473684210531</v>
      </c>
      <c r="M378" s="20">
        <v>65.099999999999994</v>
      </c>
      <c r="N378" s="21" t="s">
        <v>48</v>
      </c>
      <c r="O378" s="22">
        <v>4</v>
      </c>
      <c r="P378" s="23" t="s">
        <v>52</v>
      </c>
      <c r="Q378" s="24">
        <v>776</v>
      </c>
    </row>
    <row r="379" spans="1:17">
      <c r="A379" s="11">
        <v>378</v>
      </c>
      <c r="B379" s="12">
        <v>22026</v>
      </c>
      <c r="C379" s="13" t="s">
        <v>759</v>
      </c>
      <c r="D379" s="13" t="s">
        <v>99</v>
      </c>
      <c r="E379" s="14">
        <v>16</v>
      </c>
      <c r="F379" s="26">
        <v>12</v>
      </c>
      <c r="G379" s="27">
        <v>4</v>
      </c>
      <c r="H379" s="28">
        <v>57</v>
      </c>
      <c r="I379" s="26">
        <v>39</v>
      </c>
      <c r="J379" s="29">
        <v>18</v>
      </c>
      <c r="K379" s="30">
        <v>0.75</v>
      </c>
      <c r="L379" s="31">
        <v>0.68421052631578949</v>
      </c>
      <c r="M379" s="20">
        <v>66.599999999999994</v>
      </c>
      <c r="N379" s="21" t="s">
        <v>54</v>
      </c>
      <c r="O379" s="22">
        <v>7</v>
      </c>
      <c r="P379" s="23" t="s">
        <v>55</v>
      </c>
      <c r="Q379" s="24">
        <v>1233</v>
      </c>
    </row>
    <row r="380" spans="1:17">
      <c r="A380" s="11">
        <v>379</v>
      </c>
      <c r="B380" s="12">
        <v>22014</v>
      </c>
      <c r="C380" s="13" t="s">
        <v>760</v>
      </c>
      <c r="D380" s="13" t="s">
        <v>128</v>
      </c>
      <c r="E380" s="14">
        <v>6</v>
      </c>
      <c r="F380" s="26">
        <v>2</v>
      </c>
      <c r="G380" s="27">
        <v>4</v>
      </c>
      <c r="H380" s="28">
        <v>23</v>
      </c>
      <c r="I380" s="26">
        <v>7</v>
      </c>
      <c r="J380" s="29">
        <v>16</v>
      </c>
      <c r="K380" s="30">
        <v>0.33333333333333331</v>
      </c>
      <c r="L380" s="31">
        <v>0.30434782608695654</v>
      </c>
      <c r="M380" s="20">
        <v>27</v>
      </c>
      <c r="N380" s="21" t="s">
        <v>58</v>
      </c>
      <c r="O380" s="22">
        <v>3</v>
      </c>
      <c r="P380" s="23" t="s">
        <v>52</v>
      </c>
      <c r="Q380" s="24" t="s">
        <v>216</v>
      </c>
    </row>
    <row r="381" spans="1:17">
      <c r="A381" s="11">
        <v>380</v>
      </c>
      <c r="B381" s="12">
        <v>10870</v>
      </c>
      <c r="C381" s="13" t="s">
        <v>761</v>
      </c>
      <c r="D381" s="13" t="s">
        <v>150</v>
      </c>
      <c r="E381" s="14">
        <v>12</v>
      </c>
      <c r="F381" s="26">
        <v>2</v>
      </c>
      <c r="G381" s="27">
        <v>10</v>
      </c>
      <c r="H381" s="28">
        <v>47</v>
      </c>
      <c r="I381" s="26">
        <v>16</v>
      </c>
      <c r="J381" s="29">
        <v>31</v>
      </c>
      <c r="K381" s="30">
        <v>0.16666666666666666</v>
      </c>
      <c r="L381" s="31">
        <v>0.34042553191489361</v>
      </c>
      <c r="M381" s="20">
        <v>23.6</v>
      </c>
      <c r="N381" s="21" t="s">
        <v>56</v>
      </c>
      <c r="O381" s="22">
        <v>5</v>
      </c>
      <c r="P381" s="23" t="s">
        <v>52</v>
      </c>
      <c r="Q381" s="24">
        <v>718</v>
      </c>
    </row>
    <row r="382" spans="1:17">
      <c r="A382" s="11">
        <v>381</v>
      </c>
      <c r="B382" s="12">
        <v>50612</v>
      </c>
      <c r="C382" s="13" t="s">
        <v>762</v>
      </c>
      <c r="D382" s="13" t="s">
        <v>187</v>
      </c>
      <c r="E382" s="14">
        <v>5</v>
      </c>
      <c r="F382" s="26">
        <v>2</v>
      </c>
      <c r="G382" s="27">
        <v>3</v>
      </c>
      <c r="H382" s="28">
        <v>17</v>
      </c>
      <c r="I382" s="26">
        <v>6</v>
      </c>
      <c r="J382" s="29">
        <v>11</v>
      </c>
      <c r="K382" s="30">
        <v>0.4</v>
      </c>
      <c r="L382" s="31">
        <v>0.35294117647058826</v>
      </c>
      <c r="M382" s="20">
        <v>30.9</v>
      </c>
      <c r="N382" s="21" t="s">
        <v>49</v>
      </c>
      <c r="O382" s="22">
        <v>2</v>
      </c>
      <c r="P382" s="23" t="s">
        <v>52</v>
      </c>
      <c r="Q382" s="24" t="s">
        <v>216</v>
      </c>
    </row>
    <row r="383" spans="1:17">
      <c r="A383" s="11">
        <v>382</v>
      </c>
      <c r="B383" s="12">
        <v>26759</v>
      </c>
      <c r="C383" s="13" t="s">
        <v>763</v>
      </c>
      <c r="D383" s="13" t="s">
        <v>187</v>
      </c>
      <c r="E383" s="14">
        <v>17</v>
      </c>
      <c r="F383" s="26">
        <v>10</v>
      </c>
      <c r="G383" s="27">
        <v>7</v>
      </c>
      <c r="H383" s="28">
        <v>63</v>
      </c>
      <c r="I383" s="26">
        <v>39</v>
      </c>
      <c r="J383" s="29">
        <v>24</v>
      </c>
      <c r="K383" s="30">
        <v>0.58823529411764708</v>
      </c>
      <c r="L383" s="31">
        <v>0.61904761904761907</v>
      </c>
      <c r="M383" s="20">
        <v>56.5</v>
      </c>
      <c r="N383" s="21" t="s">
        <v>49</v>
      </c>
      <c r="O383" s="22">
        <v>2</v>
      </c>
      <c r="P383" s="23" t="s">
        <v>52</v>
      </c>
      <c r="Q383" s="24">
        <v>433</v>
      </c>
    </row>
    <row r="384" spans="1:17">
      <c r="A384" s="11">
        <v>383</v>
      </c>
      <c r="B384" s="12">
        <v>20875</v>
      </c>
      <c r="C384" s="13" t="s">
        <v>764</v>
      </c>
      <c r="D384" s="13" t="s">
        <v>109</v>
      </c>
      <c r="E384" s="14">
        <v>14</v>
      </c>
      <c r="F384" s="26">
        <v>10</v>
      </c>
      <c r="G384" s="27">
        <v>4</v>
      </c>
      <c r="H384" s="28">
        <v>53</v>
      </c>
      <c r="I384" s="26">
        <v>36</v>
      </c>
      <c r="J384" s="29">
        <v>17</v>
      </c>
      <c r="K384" s="30">
        <v>0.7142857142857143</v>
      </c>
      <c r="L384" s="31">
        <v>0.67924528301886788</v>
      </c>
      <c r="M384" s="20">
        <v>64.3</v>
      </c>
      <c r="N384" s="21" t="s">
        <v>49</v>
      </c>
      <c r="O384" s="22">
        <v>2</v>
      </c>
      <c r="P384" s="23" t="s">
        <v>52</v>
      </c>
      <c r="Q384" s="24">
        <v>472</v>
      </c>
    </row>
    <row r="385" spans="1:17">
      <c r="A385" s="11">
        <v>384</v>
      </c>
      <c r="B385" s="12">
        <v>20875</v>
      </c>
      <c r="C385" s="13" t="s">
        <v>764</v>
      </c>
      <c r="D385" s="13" t="s">
        <v>340</v>
      </c>
      <c r="E385" s="14">
        <v>1</v>
      </c>
      <c r="F385" s="26">
        <v>0</v>
      </c>
      <c r="G385" s="27">
        <v>1</v>
      </c>
      <c r="H385" s="28">
        <v>5</v>
      </c>
      <c r="I385" s="26">
        <v>2</v>
      </c>
      <c r="J385" s="29">
        <v>3</v>
      </c>
      <c r="K385" s="30">
        <v>0</v>
      </c>
      <c r="L385" s="31">
        <v>0.4</v>
      </c>
      <c r="M385" s="20">
        <v>15</v>
      </c>
      <c r="N385" s="21" t="s">
        <v>58</v>
      </c>
      <c r="O385" s="22">
        <v>3</v>
      </c>
      <c r="P385" s="23" t="s">
        <v>52</v>
      </c>
      <c r="Q385" s="24" t="s">
        <v>216</v>
      </c>
    </row>
    <row r="386" spans="1:17">
      <c r="A386" s="11">
        <v>385</v>
      </c>
      <c r="B386" s="12">
        <v>15938</v>
      </c>
      <c r="C386" s="13" t="s">
        <v>765</v>
      </c>
      <c r="D386" s="13" t="s">
        <v>152</v>
      </c>
      <c r="E386" s="14">
        <v>7</v>
      </c>
      <c r="F386" s="26">
        <v>0</v>
      </c>
      <c r="G386" s="27">
        <v>7</v>
      </c>
      <c r="H386" s="28">
        <v>25</v>
      </c>
      <c r="I386" s="26">
        <v>4</v>
      </c>
      <c r="J386" s="29">
        <v>21</v>
      </c>
      <c r="K386" s="30">
        <v>0</v>
      </c>
      <c r="L386" s="31">
        <v>0.16</v>
      </c>
      <c r="M386" s="20">
        <v>7.4</v>
      </c>
      <c r="N386" s="21" t="s">
        <v>56</v>
      </c>
      <c r="O386" s="22">
        <v>5</v>
      </c>
      <c r="P386" s="23" t="s">
        <v>52</v>
      </c>
      <c r="Q386" s="24" t="s">
        <v>216</v>
      </c>
    </row>
    <row r="387" spans="1:17">
      <c r="A387" s="11">
        <v>386</v>
      </c>
      <c r="B387" s="12">
        <v>27248</v>
      </c>
      <c r="C387" s="13" t="s">
        <v>766</v>
      </c>
      <c r="D387" s="13" t="s">
        <v>370</v>
      </c>
      <c r="E387" s="14">
        <v>12</v>
      </c>
      <c r="F387" s="26">
        <v>6</v>
      </c>
      <c r="G387" s="27">
        <v>6</v>
      </c>
      <c r="H387" s="28">
        <v>43</v>
      </c>
      <c r="I387" s="26">
        <v>23</v>
      </c>
      <c r="J387" s="29">
        <v>20</v>
      </c>
      <c r="K387" s="30">
        <v>0.5</v>
      </c>
      <c r="L387" s="31">
        <v>0.53488372093023251</v>
      </c>
      <c r="M387" s="20">
        <v>47.2</v>
      </c>
      <c r="N387" s="21" t="s">
        <v>54</v>
      </c>
      <c r="O387" s="22">
        <v>7</v>
      </c>
      <c r="P387" s="23" t="s">
        <v>55</v>
      </c>
      <c r="Q387" s="24">
        <v>1136</v>
      </c>
    </row>
    <row r="388" spans="1:17">
      <c r="A388" s="11">
        <v>387</v>
      </c>
      <c r="B388" s="12">
        <v>18408</v>
      </c>
      <c r="C388" s="13" t="s">
        <v>767</v>
      </c>
      <c r="D388" s="13" t="s">
        <v>346</v>
      </c>
      <c r="E388" s="14">
        <v>18</v>
      </c>
      <c r="F388" s="26">
        <v>14</v>
      </c>
      <c r="G388" s="27">
        <v>4</v>
      </c>
      <c r="H388" s="28">
        <v>64</v>
      </c>
      <c r="I388" s="26">
        <v>46</v>
      </c>
      <c r="J388" s="29">
        <v>18</v>
      </c>
      <c r="K388" s="30">
        <v>0.77777777777777779</v>
      </c>
      <c r="L388" s="31">
        <v>0.71875</v>
      </c>
      <c r="M388" s="20">
        <v>70</v>
      </c>
      <c r="N388" s="21" t="s">
        <v>58</v>
      </c>
      <c r="O388" s="22">
        <v>3</v>
      </c>
      <c r="P388" s="23" t="s">
        <v>52</v>
      </c>
      <c r="Q388" s="24">
        <v>650</v>
      </c>
    </row>
    <row r="389" spans="1:17">
      <c r="A389" s="11">
        <v>388</v>
      </c>
      <c r="B389" s="12">
        <v>6167</v>
      </c>
      <c r="C389" s="13" t="s">
        <v>768</v>
      </c>
      <c r="D389" s="13" t="s">
        <v>343</v>
      </c>
      <c r="E389" s="14">
        <v>12</v>
      </c>
      <c r="F389" s="26">
        <v>9</v>
      </c>
      <c r="G389" s="27">
        <v>3</v>
      </c>
      <c r="H389" s="28">
        <v>41</v>
      </c>
      <c r="I389" s="26">
        <v>31</v>
      </c>
      <c r="J389" s="29">
        <v>10</v>
      </c>
      <c r="K389" s="30">
        <v>0.75</v>
      </c>
      <c r="L389" s="31">
        <v>0.75609756097560976</v>
      </c>
      <c r="M389" s="20">
        <v>68.599999999999994</v>
      </c>
      <c r="N389" s="21" t="s">
        <v>58</v>
      </c>
      <c r="O389" s="22">
        <v>3</v>
      </c>
      <c r="P389" s="23" t="s">
        <v>52</v>
      </c>
      <c r="Q389" s="24">
        <v>643</v>
      </c>
    </row>
    <row r="390" spans="1:17">
      <c r="A390" s="11">
        <v>389</v>
      </c>
      <c r="B390" s="12">
        <v>50026</v>
      </c>
      <c r="C390" s="13" t="s">
        <v>769</v>
      </c>
      <c r="D390" s="13" t="s">
        <v>331</v>
      </c>
      <c r="E390" s="14">
        <v>2</v>
      </c>
      <c r="F390" s="26">
        <v>2</v>
      </c>
      <c r="G390" s="27">
        <v>0</v>
      </c>
      <c r="H390" s="28">
        <v>6</v>
      </c>
      <c r="I390" s="26">
        <v>6</v>
      </c>
      <c r="J390" s="29">
        <v>0</v>
      </c>
      <c r="K390" s="30">
        <v>1</v>
      </c>
      <c r="L390" s="31">
        <v>1</v>
      </c>
      <c r="M390" s="20">
        <v>68.900000000000006</v>
      </c>
      <c r="N390" s="21" t="s">
        <v>49</v>
      </c>
      <c r="O390" s="22">
        <v>2</v>
      </c>
      <c r="P390" s="23" t="s">
        <v>52</v>
      </c>
      <c r="Q390" s="24" t="s">
        <v>216</v>
      </c>
    </row>
    <row r="391" spans="1:17">
      <c r="A391" s="11">
        <v>390</v>
      </c>
      <c r="B391" s="12">
        <v>23976</v>
      </c>
      <c r="C391" s="13" t="s">
        <v>770</v>
      </c>
      <c r="D391" s="13" t="s">
        <v>357</v>
      </c>
      <c r="E391" s="14">
        <v>4</v>
      </c>
      <c r="F391" s="26">
        <v>1</v>
      </c>
      <c r="G391" s="27">
        <v>3</v>
      </c>
      <c r="H391" s="28">
        <v>13</v>
      </c>
      <c r="I391" s="26">
        <v>3</v>
      </c>
      <c r="J391" s="29">
        <v>10</v>
      </c>
      <c r="K391" s="30">
        <v>0.25</v>
      </c>
      <c r="L391" s="31">
        <v>0.23076923076923078</v>
      </c>
      <c r="M391" s="20">
        <v>19</v>
      </c>
      <c r="N391" s="21" t="s">
        <v>60</v>
      </c>
      <c r="O391" s="22">
        <v>1</v>
      </c>
      <c r="P391" s="23" t="s">
        <v>55</v>
      </c>
      <c r="Q391" s="24" t="s">
        <v>216</v>
      </c>
    </row>
    <row r="392" spans="1:17">
      <c r="A392" s="11">
        <v>391</v>
      </c>
      <c r="B392" s="12">
        <v>23976</v>
      </c>
      <c r="C392" s="13" t="s">
        <v>770</v>
      </c>
      <c r="D392" s="13" t="s">
        <v>362</v>
      </c>
      <c r="E392" s="14">
        <v>2</v>
      </c>
      <c r="F392" s="26">
        <v>0</v>
      </c>
      <c r="G392" s="27">
        <v>2</v>
      </c>
      <c r="H392" s="28">
        <v>6</v>
      </c>
      <c r="I392" s="26">
        <v>0</v>
      </c>
      <c r="J392" s="29">
        <v>6</v>
      </c>
      <c r="K392" s="30">
        <v>0</v>
      </c>
      <c r="L392" s="31">
        <v>0</v>
      </c>
      <c r="M392" s="20">
        <v>0</v>
      </c>
      <c r="N392" s="21" t="s">
        <v>59</v>
      </c>
      <c r="O392" s="22">
        <v>3</v>
      </c>
      <c r="P392" s="23" t="s">
        <v>55</v>
      </c>
      <c r="Q392" s="24" t="s">
        <v>216</v>
      </c>
    </row>
    <row r="393" spans="1:17">
      <c r="A393" s="11">
        <v>392</v>
      </c>
      <c r="B393" s="12">
        <v>50093</v>
      </c>
      <c r="C393" s="13" t="s">
        <v>771</v>
      </c>
      <c r="D393" s="13" t="s">
        <v>129</v>
      </c>
      <c r="E393" s="14">
        <v>2</v>
      </c>
      <c r="F393" s="26">
        <v>0</v>
      </c>
      <c r="G393" s="27">
        <v>2</v>
      </c>
      <c r="H393" s="28">
        <v>8</v>
      </c>
      <c r="I393" s="26">
        <v>2</v>
      </c>
      <c r="J393" s="29">
        <v>6</v>
      </c>
      <c r="K393" s="30">
        <v>0</v>
      </c>
      <c r="L393" s="31">
        <v>0.25</v>
      </c>
      <c r="M393" s="20">
        <v>10.199999999999999</v>
      </c>
      <c r="N393" s="21" t="s">
        <v>48</v>
      </c>
      <c r="O393" s="22">
        <v>4</v>
      </c>
      <c r="P393" s="23" t="s">
        <v>52</v>
      </c>
      <c r="Q393" s="24" t="s">
        <v>216</v>
      </c>
    </row>
    <row r="394" spans="1:17">
      <c r="A394" s="11">
        <v>393</v>
      </c>
      <c r="B394" s="12">
        <v>8006</v>
      </c>
      <c r="C394" s="13" t="s">
        <v>772</v>
      </c>
      <c r="D394" s="13" t="s">
        <v>147</v>
      </c>
      <c r="E394" s="14">
        <v>18</v>
      </c>
      <c r="F394" s="26">
        <v>15</v>
      </c>
      <c r="G394" s="27">
        <v>3</v>
      </c>
      <c r="H394" s="28">
        <v>68</v>
      </c>
      <c r="I394" s="26">
        <v>47</v>
      </c>
      <c r="J394" s="29">
        <v>21</v>
      </c>
      <c r="K394" s="30">
        <v>0.83333333333333337</v>
      </c>
      <c r="L394" s="31">
        <v>0.69117647058823528</v>
      </c>
      <c r="M394" s="20">
        <v>71.3</v>
      </c>
      <c r="N394" s="21" t="s">
        <v>56</v>
      </c>
      <c r="O394" s="22">
        <v>5</v>
      </c>
      <c r="P394" s="23" t="s">
        <v>52</v>
      </c>
      <c r="Q394" s="24">
        <v>957</v>
      </c>
    </row>
    <row r="395" spans="1:17">
      <c r="A395" s="11">
        <v>394</v>
      </c>
      <c r="B395" s="12">
        <v>9197</v>
      </c>
      <c r="C395" s="13" t="s">
        <v>773</v>
      </c>
      <c r="D395" s="13" t="s">
        <v>157</v>
      </c>
      <c r="E395" s="14">
        <v>6</v>
      </c>
      <c r="F395" s="26">
        <v>1</v>
      </c>
      <c r="G395" s="27">
        <v>5</v>
      </c>
      <c r="H395" s="28">
        <v>25</v>
      </c>
      <c r="I395" s="26">
        <v>9</v>
      </c>
      <c r="J395" s="29">
        <v>16</v>
      </c>
      <c r="K395" s="30">
        <v>0.16666666666666666</v>
      </c>
      <c r="L395" s="31">
        <v>0.36</v>
      </c>
      <c r="M395" s="20">
        <v>23.2</v>
      </c>
      <c r="N395" s="21" t="s">
        <v>56</v>
      </c>
      <c r="O395" s="22">
        <v>5</v>
      </c>
      <c r="P395" s="23" t="s">
        <v>52</v>
      </c>
      <c r="Q395" s="24" t="s">
        <v>216</v>
      </c>
    </row>
    <row r="396" spans="1:17">
      <c r="A396" s="11">
        <v>395</v>
      </c>
      <c r="B396" s="12">
        <v>1290</v>
      </c>
      <c r="C396" s="13" t="s">
        <v>774</v>
      </c>
      <c r="D396" s="13" t="s">
        <v>76</v>
      </c>
      <c r="E396" s="14">
        <v>18</v>
      </c>
      <c r="F396" s="26">
        <v>11</v>
      </c>
      <c r="G396" s="27">
        <v>7</v>
      </c>
      <c r="H396" s="28">
        <v>66</v>
      </c>
      <c r="I396" s="26">
        <v>40</v>
      </c>
      <c r="J396" s="29">
        <v>26</v>
      </c>
      <c r="K396" s="30">
        <v>0.61111111111111116</v>
      </c>
      <c r="L396" s="31">
        <v>0.60606060606060608</v>
      </c>
      <c r="M396" s="20">
        <v>57.1</v>
      </c>
      <c r="N396" s="21" t="s">
        <v>56</v>
      </c>
      <c r="O396" s="22">
        <v>5</v>
      </c>
      <c r="P396" s="23" t="s">
        <v>52</v>
      </c>
      <c r="Q396" s="24">
        <v>886</v>
      </c>
    </row>
    <row r="397" spans="1:17">
      <c r="A397" s="11">
        <v>396</v>
      </c>
      <c r="B397" s="12">
        <v>7778</v>
      </c>
      <c r="C397" s="13" t="s">
        <v>775</v>
      </c>
      <c r="D397" s="13" t="s">
        <v>96</v>
      </c>
      <c r="E397" s="14">
        <v>2</v>
      </c>
      <c r="F397" s="26">
        <v>2</v>
      </c>
      <c r="G397" s="27">
        <v>0</v>
      </c>
      <c r="H397" s="28">
        <v>6</v>
      </c>
      <c r="I397" s="26">
        <v>6</v>
      </c>
      <c r="J397" s="29">
        <v>0</v>
      </c>
      <c r="K397" s="30">
        <v>1</v>
      </c>
      <c r="L397" s="31">
        <v>1</v>
      </c>
      <c r="M397" s="20">
        <v>68.900000000000006</v>
      </c>
      <c r="N397" s="21" t="s">
        <v>58</v>
      </c>
      <c r="O397" s="22">
        <v>3</v>
      </c>
      <c r="P397" s="23" t="s">
        <v>52</v>
      </c>
      <c r="Q397" s="24" t="s">
        <v>216</v>
      </c>
    </row>
    <row r="398" spans="1:17">
      <c r="A398" s="11">
        <v>397</v>
      </c>
      <c r="B398" s="12">
        <v>28175</v>
      </c>
      <c r="C398" s="13" t="s">
        <v>776</v>
      </c>
      <c r="D398" s="13" t="s">
        <v>88</v>
      </c>
      <c r="E398" s="14">
        <v>10</v>
      </c>
      <c r="F398" s="26">
        <v>3</v>
      </c>
      <c r="G398" s="27">
        <v>7</v>
      </c>
      <c r="H398" s="28">
        <v>34</v>
      </c>
      <c r="I398" s="26">
        <v>12</v>
      </c>
      <c r="J398" s="29">
        <v>22</v>
      </c>
      <c r="K398" s="30">
        <v>0.3</v>
      </c>
      <c r="L398" s="31">
        <v>0.35294117647058826</v>
      </c>
      <c r="M398" s="20">
        <v>29.4</v>
      </c>
      <c r="N398" s="21" t="s">
        <v>49</v>
      </c>
      <c r="O398" s="22">
        <v>2</v>
      </c>
      <c r="P398" s="23" t="s">
        <v>52</v>
      </c>
      <c r="Q398" s="24">
        <v>297</v>
      </c>
    </row>
    <row r="399" spans="1:17">
      <c r="A399" s="11">
        <v>398</v>
      </c>
      <c r="B399" s="12">
        <v>28174</v>
      </c>
      <c r="C399" s="13" t="s">
        <v>777</v>
      </c>
      <c r="D399" s="13" t="s">
        <v>88</v>
      </c>
      <c r="E399" s="14">
        <v>10</v>
      </c>
      <c r="F399" s="26">
        <v>1</v>
      </c>
      <c r="G399" s="27">
        <v>9</v>
      </c>
      <c r="H399" s="28">
        <v>34</v>
      </c>
      <c r="I399" s="26">
        <v>7</v>
      </c>
      <c r="J399" s="29">
        <v>27</v>
      </c>
      <c r="K399" s="30">
        <v>0.1</v>
      </c>
      <c r="L399" s="31">
        <v>0.20588235294117646</v>
      </c>
      <c r="M399" s="20">
        <v>14</v>
      </c>
      <c r="N399" s="21" t="s">
        <v>49</v>
      </c>
      <c r="O399" s="22">
        <v>2</v>
      </c>
      <c r="P399" s="23" t="s">
        <v>52</v>
      </c>
      <c r="Q399" s="24">
        <v>220</v>
      </c>
    </row>
    <row r="400" spans="1:17">
      <c r="A400" s="11">
        <v>399</v>
      </c>
      <c r="B400" s="12">
        <v>50616</v>
      </c>
      <c r="C400" s="13" t="s">
        <v>778</v>
      </c>
      <c r="D400" s="13" t="s">
        <v>327</v>
      </c>
      <c r="E400" s="14">
        <v>2</v>
      </c>
      <c r="F400" s="26">
        <v>0</v>
      </c>
      <c r="G400" s="27">
        <v>2</v>
      </c>
      <c r="H400" s="28">
        <v>8</v>
      </c>
      <c r="I400" s="26">
        <v>2</v>
      </c>
      <c r="J400" s="29">
        <v>6</v>
      </c>
      <c r="K400" s="30">
        <v>0</v>
      </c>
      <c r="L400" s="31">
        <v>0.25</v>
      </c>
      <c r="M400" s="20">
        <v>10.199999999999999</v>
      </c>
      <c r="N400" s="21" t="s">
        <v>49</v>
      </c>
      <c r="O400" s="22">
        <v>2</v>
      </c>
      <c r="P400" s="23" t="s">
        <v>52</v>
      </c>
      <c r="Q400" s="24" t="s">
        <v>216</v>
      </c>
    </row>
    <row r="401" spans="1:17">
      <c r="A401" s="11">
        <v>400</v>
      </c>
      <c r="B401" s="12">
        <v>10048</v>
      </c>
      <c r="C401" s="13" t="s">
        <v>779</v>
      </c>
      <c r="D401" s="13" t="s">
        <v>150</v>
      </c>
      <c r="E401" s="14">
        <v>14</v>
      </c>
      <c r="F401" s="26">
        <v>1</v>
      </c>
      <c r="G401" s="27">
        <v>13</v>
      </c>
      <c r="H401" s="28">
        <v>47</v>
      </c>
      <c r="I401" s="26">
        <v>7</v>
      </c>
      <c r="J401" s="29">
        <v>40</v>
      </c>
      <c r="K401" s="30">
        <v>7.1428571428571425E-2</v>
      </c>
      <c r="L401" s="31">
        <v>0.14893617021276595</v>
      </c>
      <c r="M401" s="20">
        <v>10.3</v>
      </c>
      <c r="N401" s="21" t="s">
        <v>47</v>
      </c>
      <c r="O401" s="22">
        <v>6</v>
      </c>
      <c r="P401" s="23" t="s">
        <v>52</v>
      </c>
      <c r="Q401" s="24">
        <v>802</v>
      </c>
    </row>
    <row r="402" spans="1:17">
      <c r="A402" s="11">
        <v>401</v>
      </c>
      <c r="B402" s="12">
        <v>50305</v>
      </c>
      <c r="C402" s="13" t="s">
        <v>780</v>
      </c>
      <c r="D402" s="13" t="s">
        <v>332</v>
      </c>
      <c r="E402" s="14">
        <v>2</v>
      </c>
      <c r="F402" s="26">
        <v>0</v>
      </c>
      <c r="G402" s="27">
        <v>2</v>
      </c>
      <c r="H402" s="28">
        <v>8</v>
      </c>
      <c r="I402" s="26">
        <v>2</v>
      </c>
      <c r="J402" s="29">
        <v>6</v>
      </c>
      <c r="K402" s="30">
        <v>0</v>
      </c>
      <c r="L402" s="31">
        <v>0.25</v>
      </c>
      <c r="M402" s="20">
        <v>10.199999999999999</v>
      </c>
      <c r="N402" s="21" t="s">
        <v>49</v>
      </c>
      <c r="O402" s="22">
        <v>2</v>
      </c>
      <c r="P402" s="23" t="s">
        <v>52</v>
      </c>
      <c r="Q402" s="24" t="s">
        <v>216</v>
      </c>
    </row>
    <row r="403" spans="1:17">
      <c r="A403" s="11">
        <v>402</v>
      </c>
      <c r="B403" s="12">
        <v>14591</v>
      </c>
      <c r="C403" s="13" t="s">
        <v>781</v>
      </c>
      <c r="D403" s="13" t="s">
        <v>92</v>
      </c>
      <c r="E403" s="14">
        <v>7</v>
      </c>
      <c r="F403" s="26">
        <v>5</v>
      </c>
      <c r="G403" s="27">
        <v>2</v>
      </c>
      <c r="H403" s="28">
        <v>24</v>
      </c>
      <c r="I403" s="26">
        <v>15</v>
      </c>
      <c r="J403" s="29">
        <v>9</v>
      </c>
      <c r="K403" s="30">
        <v>0.7142857142857143</v>
      </c>
      <c r="L403" s="31">
        <v>0.625</v>
      </c>
      <c r="M403" s="20">
        <v>57.5</v>
      </c>
      <c r="N403" s="21" t="s">
        <v>48</v>
      </c>
      <c r="O403" s="22">
        <v>4</v>
      </c>
      <c r="P403" s="23" t="s">
        <v>52</v>
      </c>
      <c r="Q403" s="24" t="s">
        <v>216</v>
      </c>
    </row>
    <row r="404" spans="1:17">
      <c r="A404" s="11">
        <v>403</v>
      </c>
      <c r="B404" s="12">
        <v>9979</v>
      </c>
      <c r="C404" s="13" t="s">
        <v>782</v>
      </c>
      <c r="D404" s="13" t="s">
        <v>93</v>
      </c>
      <c r="E404" s="14">
        <v>4</v>
      </c>
      <c r="F404" s="26">
        <v>3</v>
      </c>
      <c r="G404" s="27">
        <v>1</v>
      </c>
      <c r="H404" s="28">
        <v>16</v>
      </c>
      <c r="I404" s="26">
        <v>10</v>
      </c>
      <c r="J404" s="29">
        <v>6</v>
      </c>
      <c r="K404" s="30">
        <v>0.75</v>
      </c>
      <c r="L404" s="31">
        <v>0.625</v>
      </c>
      <c r="M404" s="20">
        <v>54.7</v>
      </c>
      <c r="N404" s="21" t="s">
        <v>48</v>
      </c>
      <c r="O404" s="22">
        <v>4</v>
      </c>
      <c r="P404" s="23" t="s">
        <v>52</v>
      </c>
      <c r="Q404" s="24" t="s">
        <v>216</v>
      </c>
    </row>
    <row r="405" spans="1:17">
      <c r="A405" s="11">
        <v>404</v>
      </c>
      <c r="B405" s="12">
        <v>27963</v>
      </c>
      <c r="C405" s="13" t="s">
        <v>783</v>
      </c>
      <c r="D405" s="13" t="s">
        <v>322</v>
      </c>
      <c r="E405" s="14">
        <v>14</v>
      </c>
      <c r="F405" s="26">
        <v>12</v>
      </c>
      <c r="G405" s="27">
        <v>2</v>
      </c>
      <c r="H405" s="28">
        <v>52</v>
      </c>
      <c r="I405" s="26">
        <v>36</v>
      </c>
      <c r="J405" s="29">
        <v>16</v>
      </c>
      <c r="K405" s="30">
        <v>0.8571428571428571</v>
      </c>
      <c r="L405" s="31">
        <v>0.69230769230769229</v>
      </c>
      <c r="M405" s="20">
        <v>71.2</v>
      </c>
      <c r="N405" s="21" t="s">
        <v>49</v>
      </c>
      <c r="O405" s="22">
        <v>2</v>
      </c>
      <c r="P405" s="23" t="s">
        <v>52</v>
      </c>
      <c r="Q405" s="24">
        <v>506</v>
      </c>
    </row>
    <row r="406" spans="1:17">
      <c r="A406" s="11">
        <v>405</v>
      </c>
      <c r="B406" s="12">
        <v>11209</v>
      </c>
      <c r="C406" s="13" t="s">
        <v>784</v>
      </c>
      <c r="D406" s="13" t="s">
        <v>78</v>
      </c>
      <c r="E406" s="14">
        <v>14</v>
      </c>
      <c r="F406" s="26">
        <v>10</v>
      </c>
      <c r="G406" s="27">
        <v>4</v>
      </c>
      <c r="H406" s="28">
        <v>44</v>
      </c>
      <c r="I406" s="26">
        <v>30</v>
      </c>
      <c r="J406" s="29">
        <v>14</v>
      </c>
      <c r="K406" s="30">
        <v>0.7142857142857143</v>
      </c>
      <c r="L406" s="31">
        <v>0.68181818181818177</v>
      </c>
      <c r="M406" s="20">
        <v>64.2</v>
      </c>
      <c r="N406" s="21" t="s">
        <v>58</v>
      </c>
      <c r="O406" s="22">
        <v>3</v>
      </c>
      <c r="P406" s="23" t="s">
        <v>52</v>
      </c>
      <c r="Q406" s="24">
        <v>621</v>
      </c>
    </row>
    <row r="407" spans="1:17">
      <c r="A407" s="11">
        <v>406</v>
      </c>
      <c r="B407" s="12">
        <v>50222</v>
      </c>
      <c r="C407" s="13" t="s">
        <v>785</v>
      </c>
      <c r="D407" s="13" t="s">
        <v>330</v>
      </c>
      <c r="E407" s="14">
        <v>3</v>
      </c>
      <c r="F407" s="26">
        <v>0</v>
      </c>
      <c r="G407" s="27">
        <v>3</v>
      </c>
      <c r="H407" s="28">
        <v>9</v>
      </c>
      <c r="I407" s="26">
        <v>0</v>
      </c>
      <c r="J407" s="29">
        <v>9</v>
      </c>
      <c r="K407" s="30">
        <v>0</v>
      </c>
      <c r="L407" s="31">
        <v>0</v>
      </c>
      <c r="M407" s="20">
        <v>0</v>
      </c>
      <c r="N407" s="21" t="s">
        <v>49</v>
      </c>
      <c r="O407" s="22">
        <v>2</v>
      </c>
      <c r="P407" s="23" t="s">
        <v>52</v>
      </c>
      <c r="Q407" s="24" t="s">
        <v>216</v>
      </c>
    </row>
    <row r="408" spans="1:17">
      <c r="A408" s="11">
        <v>407</v>
      </c>
      <c r="B408" s="12">
        <v>50097</v>
      </c>
      <c r="C408" s="13" t="s">
        <v>786</v>
      </c>
      <c r="D408" s="13" t="s">
        <v>330</v>
      </c>
      <c r="E408" s="14">
        <v>5</v>
      </c>
      <c r="F408" s="26">
        <v>0</v>
      </c>
      <c r="G408" s="27">
        <v>5</v>
      </c>
      <c r="H408" s="28">
        <v>18</v>
      </c>
      <c r="I408" s="26">
        <v>3</v>
      </c>
      <c r="J408" s="29">
        <v>15</v>
      </c>
      <c r="K408" s="30">
        <v>0</v>
      </c>
      <c r="L408" s="31">
        <v>0.16666666666666666</v>
      </c>
      <c r="M408" s="20">
        <v>7.5</v>
      </c>
      <c r="N408" s="21" t="s">
        <v>49</v>
      </c>
      <c r="O408" s="22">
        <v>2</v>
      </c>
      <c r="P408" s="23" t="s">
        <v>52</v>
      </c>
      <c r="Q408" s="24" t="s">
        <v>216</v>
      </c>
    </row>
    <row r="409" spans="1:17">
      <c r="A409" s="11">
        <v>408</v>
      </c>
      <c r="B409" s="12">
        <v>11201</v>
      </c>
      <c r="C409" s="13" t="s">
        <v>787</v>
      </c>
      <c r="D409" s="13" t="s">
        <v>78</v>
      </c>
      <c r="E409" s="14">
        <v>2</v>
      </c>
      <c r="F409" s="26">
        <v>0</v>
      </c>
      <c r="G409" s="27">
        <v>2</v>
      </c>
      <c r="H409" s="28">
        <v>7</v>
      </c>
      <c r="I409" s="26">
        <v>1</v>
      </c>
      <c r="J409" s="29">
        <v>6</v>
      </c>
      <c r="K409" s="30">
        <v>0</v>
      </c>
      <c r="L409" s="31">
        <v>0.14285714285714285</v>
      </c>
      <c r="M409" s="20">
        <v>5.7</v>
      </c>
      <c r="N409" s="21" t="s">
        <v>58</v>
      </c>
      <c r="O409" s="22">
        <v>3</v>
      </c>
      <c r="P409" s="23" t="s">
        <v>52</v>
      </c>
      <c r="Q409" s="24" t="s">
        <v>216</v>
      </c>
    </row>
    <row r="410" spans="1:17">
      <c r="A410" s="11">
        <v>409</v>
      </c>
      <c r="B410" s="12">
        <v>6856</v>
      </c>
      <c r="C410" s="13" t="s">
        <v>788</v>
      </c>
      <c r="D410" s="13" t="s">
        <v>362</v>
      </c>
      <c r="E410" s="14">
        <v>20</v>
      </c>
      <c r="F410" s="26">
        <v>19</v>
      </c>
      <c r="G410" s="27">
        <v>1</v>
      </c>
      <c r="H410" s="28">
        <v>76</v>
      </c>
      <c r="I410" s="26">
        <v>57</v>
      </c>
      <c r="J410" s="29">
        <v>19</v>
      </c>
      <c r="K410" s="30">
        <v>0.95</v>
      </c>
      <c r="L410" s="31">
        <v>0.75</v>
      </c>
      <c r="M410" s="20">
        <v>79.900000000000006</v>
      </c>
      <c r="N410" s="21" t="s">
        <v>59</v>
      </c>
      <c r="O410" s="22">
        <v>3</v>
      </c>
      <c r="P410" s="23" t="s">
        <v>55</v>
      </c>
      <c r="Q410" s="24">
        <v>700</v>
      </c>
    </row>
    <row r="411" spans="1:17">
      <c r="A411" s="11">
        <v>410</v>
      </c>
      <c r="B411" s="12">
        <v>18708</v>
      </c>
      <c r="C411" s="13" t="s">
        <v>789</v>
      </c>
      <c r="D411" s="13" t="s">
        <v>117</v>
      </c>
      <c r="E411" s="14">
        <v>4</v>
      </c>
      <c r="F411" s="26">
        <v>3</v>
      </c>
      <c r="G411" s="27">
        <v>1</v>
      </c>
      <c r="H411" s="28">
        <v>16</v>
      </c>
      <c r="I411" s="26">
        <v>11</v>
      </c>
      <c r="J411" s="29">
        <v>5</v>
      </c>
      <c r="K411" s="30">
        <v>0.75</v>
      </c>
      <c r="L411" s="31">
        <v>0.6875</v>
      </c>
      <c r="M411" s="20">
        <v>57.5</v>
      </c>
      <c r="N411" s="21" t="s">
        <v>58</v>
      </c>
      <c r="O411" s="22">
        <v>3</v>
      </c>
      <c r="P411" s="23" t="s">
        <v>52</v>
      </c>
      <c r="Q411" s="24" t="s">
        <v>216</v>
      </c>
    </row>
    <row r="412" spans="1:17">
      <c r="A412" s="11">
        <v>411</v>
      </c>
      <c r="B412" s="12">
        <v>22456</v>
      </c>
      <c r="C412" s="13" t="s">
        <v>790</v>
      </c>
      <c r="D412" s="13" t="s">
        <v>336</v>
      </c>
      <c r="E412" s="14">
        <v>10</v>
      </c>
      <c r="F412" s="26">
        <v>5</v>
      </c>
      <c r="G412" s="27">
        <v>5</v>
      </c>
      <c r="H412" s="28">
        <v>34</v>
      </c>
      <c r="I412" s="26">
        <v>17</v>
      </c>
      <c r="J412" s="29">
        <v>17</v>
      </c>
      <c r="K412" s="30">
        <v>0.5</v>
      </c>
      <c r="L412" s="31">
        <v>0.5</v>
      </c>
      <c r="M412" s="20">
        <v>44.8</v>
      </c>
      <c r="N412" s="21" t="s">
        <v>49</v>
      </c>
      <c r="O412" s="22">
        <v>2</v>
      </c>
      <c r="P412" s="23" t="s">
        <v>52</v>
      </c>
      <c r="Q412" s="24">
        <v>374</v>
      </c>
    </row>
    <row r="413" spans="1:17">
      <c r="A413" s="11">
        <v>412</v>
      </c>
      <c r="B413" s="12">
        <v>50508</v>
      </c>
      <c r="C413" s="13" t="s">
        <v>791</v>
      </c>
      <c r="D413" s="13" t="s">
        <v>343</v>
      </c>
      <c r="E413" s="14">
        <v>14</v>
      </c>
      <c r="F413" s="26">
        <v>1</v>
      </c>
      <c r="G413" s="27">
        <v>13</v>
      </c>
      <c r="H413" s="28">
        <v>47</v>
      </c>
      <c r="I413" s="26">
        <v>7</v>
      </c>
      <c r="J413" s="29">
        <v>40</v>
      </c>
      <c r="K413" s="30">
        <v>7.1428571428571425E-2</v>
      </c>
      <c r="L413" s="31">
        <v>0.14893617021276595</v>
      </c>
      <c r="M413" s="20">
        <v>10.3</v>
      </c>
      <c r="N413" s="21" t="s">
        <v>58</v>
      </c>
      <c r="O413" s="22">
        <v>3</v>
      </c>
      <c r="P413" s="23" t="s">
        <v>52</v>
      </c>
      <c r="Q413" s="24">
        <v>352</v>
      </c>
    </row>
    <row r="414" spans="1:17">
      <c r="A414" s="11">
        <v>413</v>
      </c>
      <c r="B414" s="12">
        <v>28088</v>
      </c>
      <c r="C414" s="13" t="s">
        <v>792</v>
      </c>
      <c r="D414" s="13" t="s">
        <v>334</v>
      </c>
      <c r="E414" s="14">
        <v>2</v>
      </c>
      <c r="F414" s="26">
        <v>0</v>
      </c>
      <c r="G414" s="27">
        <v>2</v>
      </c>
      <c r="H414" s="28">
        <v>6</v>
      </c>
      <c r="I414" s="26">
        <v>0</v>
      </c>
      <c r="J414" s="29">
        <v>6</v>
      </c>
      <c r="K414" s="30">
        <v>0</v>
      </c>
      <c r="L414" s="31">
        <v>0</v>
      </c>
      <c r="M414" s="20">
        <v>0</v>
      </c>
      <c r="N414" s="21" t="s">
        <v>49</v>
      </c>
      <c r="O414" s="22">
        <v>2</v>
      </c>
      <c r="P414" s="23" t="s">
        <v>52</v>
      </c>
      <c r="Q414" s="24" t="s">
        <v>216</v>
      </c>
    </row>
    <row r="415" spans="1:17">
      <c r="A415" s="11">
        <v>414</v>
      </c>
      <c r="B415" s="12">
        <v>28088</v>
      </c>
      <c r="C415" s="13" t="s">
        <v>792</v>
      </c>
      <c r="D415" s="13" t="s">
        <v>333</v>
      </c>
      <c r="E415" s="14">
        <v>2</v>
      </c>
      <c r="F415" s="26">
        <v>0</v>
      </c>
      <c r="G415" s="27">
        <v>2</v>
      </c>
      <c r="H415" s="28">
        <v>8</v>
      </c>
      <c r="I415" s="26">
        <v>2</v>
      </c>
      <c r="J415" s="29">
        <v>6</v>
      </c>
      <c r="K415" s="30">
        <v>0</v>
      </c>
      <c r="L415" s="31">
        <v>0.25</v>
      </c>
      <c r="M415" s="20">
        <v>10.199999999999999</v>
      </c>
      <c r="N415" s="21" t="s">
        <v>49</v>
      </c>
      <c r="O415" s="22">
        <v>2</v>
      </c>
      <c r="P415" s="23" t="s">
        <v>52</v>
      </c>
      <c r="Q415" s="24" t="s">
        <v>216</v>
      </c>
    </row>
    <row r="416" spans="1:17">
      <c r="A416" s="11">
        <v>415</v>
      </c>
      <c r="B416" s="12">
        <v>27871</v>
      </c>
      <c r="C416" s="13" t="s">
        <v>793</v>
      </c>
      <c r="D416" s="13" t="s">
        <v>171</v>
      </c>
      <c r="E416" s="14">
        <v>17</v>
      </c>
      <c r="F416" s="26">
        <v>1</v>
      </c>
      <c r="G416" s="27">
        <v>16</v>
      </c>
      <c r="H416" s="28">
        <v>58</v>
      </c>
      <c r="I416" s="26">
        <v>8</v>
      </c>
      <c r="J416" s="29">
        <v>50</v>
      </c>
      <c r="K416" s="30">
        <v>5.8823529411764705E-2</v>
      </c>
      <c r="L416" s="31">
        <v>0.13793103448275862</v>
      </c>
      <c r="M416" s="20">
        <v>9.3000000000000007</v>
      </c>
      <c r="N416" s="21" t="s">
        <v>49</v>
      </c>
      <c r="O416" s="22">
        <v>2</v>
      </c>
      <c r="P416" s="23" t="s">
        <v>52</v>
      </c>
      <c r="Q416" s="24">
        <v>197</v>
      </c>
    </row>
    <row r="417" spans="1:17">
      <c r="A417" s="11">
        <v>416</v>
      </c>
      <c r="B417" s="12">
        <v>15933</v>
      </c>
      <c r="C417" s="13" t="s">
        <v>794</v>
      </c>
      <c r="D417" s="13" t="s">
        <v>94</v>
      </c>
      <c r="E417" s="14">
        <v>7</v>
      </c>
      <c r="F417" s="26">
        <v>3</v>
      </c>
      <c r="G417" s="27">
        <v>4</v>
      </c>
      <c r="H417" s="28">
        <v>25</v>
      </c>
      <c r="I417" s="26">
        <v>11</v>
      </c>
      <c r="J417" s="29">
        <v>14</v>
      </c>
      <c r="K417" s="30">
        <v>0.42857142857142855</v>
      </c>
      <c r="L417" s="31">
        <v>0.44</v>
      </c>
      <c r="M417" s="20">
        <v>37.6</v>
      </c>
      <c r="N417" s="21" t="s">
        <v>48</v>
      </c>
      <c r="O417" s="22">
        <v>4</v>
      </c>
      <c r="P417" s="23" t="s">
        <v>52</v>
      </c>
      <c r="Q417" s="24" t="s">
        <v>216</v>
      </c>
    </row>
    <row r="418" spans="1:17">
      <c r="A418" s="11">
        <v>417</v>
      </c>
      <c r="B418" s="12">
        <v>19328</v>
      </c>
      <c r="C418" s="13" t="s">
        <v>795</v>
      </c>
      <c r="D418" s="13" t="s">
        <v>363</v>
      </c>
      <c r="E418" s="14">
        <v>20</v>
      </c>
      <c r="F418" s="26">
        <v>7</v>
      </c>
      <c r="G418" s="27">
        <v>13</v>
      </c>
      <c r="H418" s="28">
        <v>77</v>
      </c>
      <c r="I418" s="26">
        <v>32</v>
      </c>
      <c r="J418" s="29">
        <v>45</v>
      </c>
      <c r="K418" s="30">
        <v>0.35</v>
      </c>
      <c r="L418" s="31">
        <v>0.41558441558441561</v>
      </c>
      <c r="M418" s="20">
        <v>36.200000000000003</v>
      </c>
      <c r="N418" s="21" t="s">
        <v>59</v>
      </c>
      <c r="O418" s="22">
        <v>3</v>
      </c>
      <c r="P418" s="23" t="s">
        <v>55</v>
      </c>
      <c r="Q418" s="24">
        <v>481</v>
      </c>
    </row>
    <row r="419" spans="1:17">
      <c r="A419" s="11">
        <v>418</v>
      </c>
      <c r="B419" s="12">
        <v>19329</v>
      </c>
      <c r="C419" s="13" t="s">
        <v>796</v>
      </c>
      <c r="D419" s="13" t="s">
        <v>363</v>
      </c>
      <c r="E419" s="14">
        <v>17</v>
      </c>
      <c r="F419" s="26">
        <v>4</v>
      </c>
      <c r="G419" s="27">
        <v>13</v>
      </c>
      <c r="H419" s="28">
        <v>62</v>
      </c>
      <c r="I419" s="26">
        <v>15</v>
      </c>
      <c r="J419" s="29">
        <v>47</v>
      </c>
      <c r="K419" s="30">
        <v>0.23529411764705882</v>
      </c>
      <c r="L419" s="31">
        <v>0.24193548387096775</v>
      </c>
      <c r="M419" s="20">
        <v>22.3</v>
      </c>
      <c r="N419" s="21" t="s">
        <v>59</v>
      </c>
      <c r="O419" s="22">
        <v>3</v>
      </c>
      <c r="P419" s="23" t="s">
        <v>55</v>
      </c>
      <c r="Q419" s="24">
        <v>412</v>
      </c>
    </row>
    <row r="420" spans="1:17">
      <c r="A420" s="11">
        <v>419</v>
      </c>
      <c r="B420" s="12">
        <v>23021</v>
      </c>
      <c r="C420" s="13" t="s">
        <v>797</v>
      </c>
      <c r="D420" s="13" t="s">
        <v>363</v>
      </c>
      <c r="E420" s="14">
        <v>18</v>
      </c>
      <c r="F420" s="26">
        <v>8</v>
      </c>
      <c r="G420" s="27">
        <v>10</v>
      </c>
      <c r="H420" s="28">
        <v>63</v>
      </c>
      <c r="I420" s="26">
        <v>29</v>
      </c>
      <c r="J420" s="29">
        <v>34</v>
      </c>
      <c r="K420" s="30">
        <v>0.44444444444444442</v>
      </c>
      <c r="L420" s="31">
        <v>0.46031746031746029</v>
      </c>
      <c r="M420" s="20">
        <v>42.4</v>
      </c>
      <c r="N420" s="21" t="s">
        <v>59</v>
      </c>
      <c r="O420" s="22">
        <v>3</v>
      </c>
      <c r="P420" s="23" t="s">
        <v>55</v>
      </c>
      <c r="Q420" s="24">
        <v>512</v>
      </c>
    </row>
    <row r="421" spans="1:17">
      <c r="A421" s="11">
        <v>420</v>
      </c>
      <c r="B421" s="12">
        <v>8283</v>
      </c>
      <c r="C421" s="13" t="s">
        <v>798</v>
      </c>
      <c r="D421" s="13" t="s">
        <v>368</v>
      </c>
      <c r="E421" s="14">
        <v>8</v>
      </c>
      <c r="F421" s="26">
        <v>2</v>
      </c>
      <c r="G421" s="27">
        <v>6</v>
      </c>
      <c r="H421" s="28">
        <v>24</v>
      </c>
      <c r="I421" s="26">
        <v>6</v>
      </c>
      <c r="J421" s="29">
        <v>18</v>
      </c>
      <c r="K421" s="30">
        <v>0.25</v>
      </c>
      <c r="L421" s="31">
        <v>0.25</v>
      </c>
      <c r="M421" s="20">
        <v>21.8</v>
      </c>
      <c r="N421" s="21" t="s">
        <v>53</v>
      </c>
      <c r="O421" s="22">
        <v>7</v>
      </c>
      <c r="P421" s="23" t="s">
        <v>52</v>
      </c>
      <c r="Q421" s="24" t="s">
        <v>216</v>
      </c>
    </row>
    <row r="422" spans="1:17">
      <c r="A422" s="11">
        <v>421</v>
      </c>
      <c r="B422" s="12">
        <v>28261</v>
      </c>
      <c r="C422" s="13" t="s">
        <v>799</v>
      </c>
      <c r="D422" s="13" t="s">
        <v>182</v>
      </c>
      <c r="E422" s="14">
        <v>4</v>
      </c>
      <c r="F422" s="26">
        <v>0</v>
      </c>
      <c r="G422" s="27">
        <v>4</v>
      </c>
      <c r="H422" s="28">
        <v>12</v>
      </c>
      <c r="I422" s="26">
        <v>0</v>
      </c>
      <c r="J422" s="29">
        <v>12</v>
      </c>
      <c r="K422" s="30">
        <v>0</v>
      </c>
      <c r="L422" s="31">
        <v>0</v>
      </c>
      <c r="M422" s="20">
        <v>0</v>
      </c>
      <c r="N422" s="21" t="s">
        <v>49</v>
      </c>
      <c r="O422" s="22">
        <v>2</v>
      </c>
      <c r="P422" s="23" t="s">
        <v>52</v>
      </c>
      <c r="Q422" s="24" t="s">
        <v>216</v>
      </c>
    </row>
    <row r="423" spans="1:17">
      <c r="A423" s="11">
        <v>422</v>
      </c>
      <c r="B423" s="12">
        <v>353</v>
      </c>
      <c r="C423" s="13" t="s">
        <v>800</v>
      </c>
      <c r="D423" s="13" t="s">
        <v>202</v>
      </c>
      <c r="E423" s="14">
        <v>18</v>
      </c>
      <c r="F423" s="26">
        <v>12</v>
      </c>
      <c r="G423" s="27">
        <v>6</v>
      </c>
      <c r="H423" s="28">
        <v>67</v>
      </c>
      <c r="I423" s="26">
        <v>44</v>
      </c>
      <c r="J423" s="29">
        <v>23</v>
      </c>
      <c r="K423" s="30">
        <v>0.66666666666666663</v>
      </c>
      <c r="L423" s="31">
        <v>0.65671641791044777</v>
      </c>
      <c r="M423" s="20">
        <v>62.1</v>
      </c>
      <c r="N423" s="21" t="s">
        <v>59</v>
      </c>
      <c r="O423" s="22">
        <v>3</v>
      </c>
      <c r="P423" s="23" t="s">
        <v>55</v>
      </c>
      <c r="Q423" s="24">
        <v>611</v>
      </c>
    </row>
    <row r="424" spans="1:17">
      <c r="A424" s="11">
        <v>423</v>
      </c>
      <c r="B424" s="12">
        <v>353</v>
      </c>
      <c r="C424" s="13" t="s">
        <v>800</v>
      </c>
      <c r="D424" s="13" t="s">
        <v>344</v>
      </c>
      <c r="E424" s="14">
        <v>16</v>
      </c>
      <c r="F424" s="26">
        <v>8</v>
      </c>
      <c r="G424" s="27">
        <v>8</v>
      </c>
      <c r="H424" s="28">
        <v>60</v>
      </c>
      <c r="I424" s="26">
        <v>33</v>
      </c>
      <c r="J424" s="29">
        <v>27</v>
      </c>
      <c r="K424" s="30">
        <v>0.5</v>
      </c>
      <c r="L424" s="31">
        <v>0.55000000000000004</v>
      </c>
      <c r="M424" s="20">
        <v>49</v>
      </c>
      <c r="N424" s="21" t="s">
        <v>58</v>
      </c>
      <c r="O424" s="22">
        <v>3</v>
      </c>
      <c r="P424" s="23" t="s">
        <v>52</v>
      </c>
      <c r="Q424" s="24">
        <v>545</v>
      </c>
    </row>
    <row r="425" spans="1:17">
      <c r="A425" s="11">
        <v>424</v>
      </c>
      <c r="B425" s="12">
        <v>22751</v>
      </c>
      <c r="C425" s="13" t="s">
        <v>801</v>
      </c>
      <c r="D425" s="13" t="s">
        <v>181</v>
      </c>
      <c r="E425" s="14">
        <v>7</v>
      </c>
      <c r="F425" s="26">
        <v>3</v>
      </c>
      <c r="G425" s="27">
        <v>4</v>
      </c>
      <c r="H425" s="28">
        <v>28</v>
      </c>
      <c r="I425" s="26">
        <v>14</v>
      </c>
      <c r="J425" s="29">
        <v>14</v>
      </c>
      <c r="K425" s="30">
        <v>0.42857142857142855</v>
      </c>
      <c r="L425" s="31">
        <v>0.5</v>
      </c>
      <c r="M425" s="20">
        <v>40.5</v>
      </c>
      <c r="N425" s="21" t="s">
        <v>49</v>
      </c>
      <c r="O425" s="22">
        <v>2</v>
      </c>
      <c r="P425" s="23" t="s">
        <v>52</v>
      </c>
      <c r="Q425" s="24" t="s">
        <v>216</v>
      </c>
    </row>
    <row r="426" spans="1:17">
      <c r="A426" s="11">
        <v>425</v>
      </c>
      <c r="B426" s="12">
        <v>22752</v>
      </c>
      <c r="C426" s="13" t="s">
        <v>802</v>
      </c>
      <c r="D426" s="13" t="s">
        <v>181</v>
      </c>
      <c r="E426" s="14">
        <v>12</v>
      </c>
      <c r="F426" s="26">
        <v>9</v>
      </c>
      <c r="G426" s="27">
        <v>3</v>
      </c>
      <c r="H426" s="28">
        <v>46</v>
      </c>
      <c r="I426" s="26">
        <v>30</v>
      </c>
      <c r="J426" s="29">
        <v>16</v>
      </c>
      <c r="K426" s="30">
        <v>0.75</v>
      </c>
      <c r="L426" s="31">
        <v>0.65217391304347827</v>
      </c>
      <c r="M426" s="20">
        <v>63.8</v>
      </c>
      <c r="N426" s="21" t="s">
        <v>49</v>
      </c>
      <c r="O426" s="22">
        <v>2</v>
      </c>
      <c r="P426" s="23" t="s">
        <v>52</v>
      </c>
      <c r="Q426" s="24">
        <v>469</v>
      </c>
    </row>
    <row r="427" spans="1:17">
      <c r="A427" s="11">
        <v>426</v>
      </c>
      <c r="B427" s="12">
        <v>16941</v>
      </c>
      <c r="C427" s="13" t="s">
        <v>803</v>
      </c>
      <c r="D427" s="13" t="s">
        <v>124</v>
      </c>
      <c r="E427" s="14">
        <v>12</v>
      </c>
      <c r="F427" s="26">
        <v>1</v>
      </c>
      <c r="G427" s="27">
        <v>11</v>
      </c>
      <c r="H427" s="28">
        <v>47</v>
      </c>
      <c r="I427" s="26">
        <v>13</v>
      </c>
      <c r="J427" s="29">
        <v>34</v>
      </c>
      <c r="K427" s="30">
        <v>8.3333333333333329E-2</v>
      </c>
      <c r="L427" s="31">
        <v>0.27659574468085107</v>
      </c>
      <c r="M427" s="20">
        <v>16.899999999999999</v>
      </c>
      <c r="N427" s="21" t="s">
        <v>48</v>
      </c>
      <c r="O427" s="22">
        <v>4</v>
      </c>
      <c r="P427" s="23" t="s">
        <v>52</v>
      </c>
      <c r="Q427" s="24">
        <v>535</v>
      </c>
    </row>
    <row r="428" spans="1:17">
      <c r="A428" s="11">
        <v>427</v>
      </c>
      <c r="B428" s="12">
        <v>27663</v>
      </c>
      <c r="C428" s="13" t="s">
        <v>804</v>
      </c>
      <c r="D428" s="13" t="s">
        <v>75</v>
      </c>
      <c r="E428" s="14">
        <v>2</v>
      </c>
      <c r="F428" s="26">
        <v>2</v>
      </c>
      <c r="G428" s="27">
        <v>0</v>
      </c>
      <c r="H428" s="28">
        <v>8</v>
      </c>
      <c r="I428" s="26">
        <v>6</v>
      </c>
      <c r="J428" s="29">
        <v>2</v>
      </c>
      <c r="K428" s="30">
        <v>1</v>
      </c>
      <c r="L428" s="31">
        <v>0.75</v>
      </c>
      <c r="M428" s="20">
        <v>60.7</v>
      </c>
      <c r="N428" s="21" t="s">
        <v>58</v>
      </c>
      <c r="O428" s="22">
        <v>3</v>
      </c>
      <c r="P428" s="23" t="s">
        <v>52</v>
      </c>
      <c r="Q428" s="24" t="s">
        <v>216</v>
      </c>
    </row>
    <row r="429" spans="1:17">
      <c r="A429" s="11">
        <v>428</v>
      </c>
      <c r="B429" s="12">
        <v>1812</v>
      </c>
      <c r="C429" s="13" t="s">
        <v>805</v>
      </c>
      <c r="D429" s="13" t="s">
        <v>142</v>
      </c>
      <c r="E429" s="14">
        <v>18</v>
      </c>
      <c r="F429" s="26">
        <v>9</v>
      </c>
      <c r="G429" s="27">
        <v>9</v>
      </c>
      <c r="H429" s="28">
        <v>72</v>
      </c>
      <c r="I429" s="26">
        <v>35</v>
      </c>
      <c r="J429" s="29">
        <v>37</v>
      </c>
      <c r="K429" s="30">
        <v>0.5</v>
      </c>
      <c r="L429" s="31">
        <v>0.4861111111111111</v>
      </c>
      <c r="M429" s="20">
        <v>46.3</v>
      </c>
      <c r="N429" s="21" t="s">
        <v>53</v>
      </c>
      <c r="O429" s="22">
        <v>7</v>
      </c>
      <c r="P429" s="23" t="s">
        <v>52</v>
      </c>
      <c r="Q429" s="24">
        <v>1132</v>
      </c>
    </row>
    <row r="430" spans="1:17">
      <c r="A430" s="11">
        <v>429</v>
      </c>
      <c r="B430" s="12">
        <v>2270</v>
      </c>
      <c r="C430" s="13" t="s">
        <v>806</v>
      </c>
      <c r="D430" s="13" t="s">
        <v>369</v>
      </c>
      <c r="E430" s="14">
        <v>12</v>
      </c>
      <c r="F430" s="26">
        <v>9</v>
      </c>
      <c r="G430" s="27">
        <v>3</v>
      </c>
      <c r="H430" s="28">
        <v>47</v>
      </c>
      <c r="I430" s="26">
        <v>30</v>
      </c>
      <c r="J430" s="29">
        <v>17</v>
      </c>
      <c r="K430" s="30">
        <v>0.75</v>
      </c>
      <c r="L430" s="31">
        <v>0.63829787234042556</v>
      </c>
      <c r="M430" s="20">
        <v>63.1</v>
      </c>
      <c r="N430" s="21" t="s">
        <v>53</v>
      </c>
      <c r="O430" s="22">
        <v>7</v>
      </c>
      <c r="P430" s="23" t="s">
        <v>52</v>
      </c>
      <c r="Q430" s="24">
        <v>1216</v>
      </c>
    </row>
    <row r="431" spans="1:17">
      <c r="A431" s="11">
        <v>430</v>
      </c>
      <c r="B431" s="12">
        <v>15616</v>
      </c>
      <c r="C431" s="13" t="s">
        <v>807</v>
      </c>
      <c r="D431" s="13" t="s">
        <v>74</v>
      </c>
      <c r="E431" s="14">
        <v>6</v>
      </c>
      <c r="F431" s="26">
        <v>2</v>
      </c>
      <c r="G431" s="27">
        <v>4</v>
      </c>
      <c r="H431" s="28">
        <v>21</v>
      </c>
      <c r="I431" s="26">
        <v>9</v>
      </c>
      <c r="J431" s="29">
        <v>12</v>
      </c>
      <c r="K431" s="30">
        <v>0.33333333333333331</v>
      </c>
      <c r="L431" s="31">
        <v>0.42857142857142855</v>
      </c>
      <c r="M431" s="20">
        <v>32.6</v>
      </c>
      <c r="N431" s="21" t="s">
        <v>49</v>
      </c>
      <c r="O431" s="22">
        <v>2</v>
      </c>
      <c r="P431" s="23" t="s">
        <v>52</v>
      </c>
      <c r="Q431" s="24" t="s">
        <v>216</v>
      </c>
    </row>
    <row r="432" spans="1:17">
      <c r="A432" s="11">
        <v>431</v>
      </c>
      <c r="B432" s="12">
        <v>10016</v>
      </c>
      <c r="C432" s="13" t="s">
        <v>808</v>
      </c>
      <c r="D432" s="13" t="s">
        <v>116</v>
      </c>
      <c r="E432" s="14">
        <v>7</v>
      </c>
      <c r="F432" s="26">
        <v>5</v>
      </c>
      <c r="G432" s="27">
        <v>2</v>
      </c>
      <c r="H432" s="28">
        <v>27</v>
      </c>
      <c r="I432" s="26">
        <v>15</v>
      </c>
      <c r="J432" s="29">
        <v>12</v>
      </c>
      <c r="K432" s="30">
        <v>0.7142857142857143</v>
      </c>
      <c r="L432" s="31">
        <v>0.55555555555555558</v>
      </c>
      <c r="M432" s="20">
        <v>54.5</v>
      </c>
      <c r="N432" s="21" t="s">
        <v>48</v>
      </c>
      <c r="O432" s="22">
        <v>4</v>
      </c>
      <c r="P432" s="23" t="s">
        <v>52</v>
      </c>
      <c r="Q432" s="24" t="s">
        <v>216</v>
      </c>
    </row>
    <row r="433" spans="1:17">
      <c r="A433" s="11">
        <v>432</v>
      </c>
      <c r="B433" s="12">
        <v>22483</v>
      </c>
      <c r="C433" s="13" t="s">
        <v>809</v>
      </c>
      <c r="D433" s="13" t="s">
        <v>306</v>
      </c>
      <c r="E433" s="14">
        <v>1</v>
      </c>
      <c r="F433" s="26">
        <v>0</v>
      </c>
      <c r="G433" s="27">
        <v>1</v>
      </c>
      <c r="H433" s="28">
        <v>3</v>
      </c>
      <c r="I433" s="26">
        <v>0</v>
      </c>
      <c r="J433" s="29">
        <v>3</v>
      </c>
      <c r="K433" s="30">
        <v>0</v>
      </c>
      <c r="L433" s="31">
        <v>0</v>
      </c>
      <c r="M433" s="20">
        <v>0</v>
      </c>
      <c r="N433" s="21" t="s">
        <v>48</v>
      </c>
      <c r="O433" s="22">
        <v>4</v>
      </c>
      <c r="P433" s="23" t="s">
        <v>52</v>
      </c>
      <c r="Q433" s="24" t="s">
        <v>216</v>
      </c>
    </row>
    <row r="434" spans="1:17">
      <c r="A434" s="11">
        <v>433</v>
      </c>
      <c r="B434" s="12">
        <v>28170</v>
      </c>
      <c r="C434" s="13" t="s">
        <v>810</v>
      </c>
      <c r="D434" s="13" t="s">
        <v>88</v>
      </c>
      <c r="E434" s="14">
        <v>2</v>
      </c>
      <c r="F434" s="26">
        <v>0</v>
      </c>
      <c r="G434" s="27">
        <v>2</v>
      </c>
      <c r="H434" s="28">
        <v>7</v>
      </c>
      <c r="I434" s="26">
        <v>1</v>
      </c>
      <c r="J434" s="29">
        <v>6</v>
      </c>
      <c r="K434" s="30">
        <v>0</v>
      </c>
      <c r="L434" s="31">
        <v>0.14285714285714285</v>
      </c>
      <c r="M434" s="20">
        <v>5.7</v>
      </c>
      <c r="N434" s="21" t="s">
        <v>49</v>
      </c>
      <c r="O434" s="22">
        <v>2</v>
      </c>
      <c r="P434" s="23" t="s">
        <v>52</v>
      </c>
      <c r="Q434" s="24" t="s">
        <v>216</v>
      </c>
    </row>
    <row r="435" spans="1:17">
      <c r="A435" s="11">
        <v>434</v>
      </c>
      <c r="B435" s="12">
        <v>28572</v>
      </c>
      <c r="C435" s="13" t="s">
        <v>811</v>
      </c>
      <c r="D435" s="13" t="s">
        <v>310</v>
      </c>
      <c r="E435" s="14">
        <v>6</v>
      </c>
      <c r="F435" s="26">
        <v>0</v>
      </c>
      <c r="G435" s="27">
        <v>6</v>
      </c>
      <c r="H435" s="28">
        <v>19</v>
      </c>
      <c r="I435" s="26">
        <v>1</v>
      </c>
      <c r="J435" s="29">
        <v>18</v>
      </c>
      <c r="K435" s="30">
        <v>0</v>
      </c>
      <c r="L435" s="31">
        <v>5.2631578947368418E-2</v>
      </c>
      <c r="M435" s="20">
        <v>2.4</v>
      </c>
      <c r="N435" s="21" t="s">
        <v>48</v>
      </c>
      <c r="O435" s="22">
        <v>4</v>
      </c>
      <c r="P435" s="23" t="s">
        <v>52</v>
      </c>
      <c r="Q435" s="24" t="s">
        <v>216</v>
      </c>
    </row>
    <row r="436" spans="1:17">
      <c r="A436" s="11">
        <v>435</v>
      </c>
      <c r="B436" s="12">
        <v>27961</v>
      </c>
      <c r="C436" s="13" t="s">
        <v>812</v>
      </c>
      <c r="D436" s="13" t="s">
        <v>327</v>
      </c>
      <c r="E436" s="14">
        <v>20</v>
      </c>
      <c r="F436" s="26">
        <v>4</v>
      </c>
      <c r="G436" s="27">
        <v>16</v>
      </c>
      <c r="H436" s="28">
        <v>68</v>
      </c>
      <c r="I436" s="26">
        <v>17</v>
      </c>
      <c r="J436" s="29">
        <v>51</v>
      </c>
      <c r="K436" s="30">
        <v>0.2</v>
      </c>
      <c r="L436" s="31">
        <v>0.25</v>
      </c>
      <c r="M436" s="20">
        <v>21.3</v>
      </c>
      <c r="N436" s="21" t="s">
        <v>49</v>
      </c>
      <c r="O436" s="22">
        <v>2</v>
      </c>
      <c r="P436" s="23" t="s">
        <v>52</v>
      </c>
      <c r="Q436" s="24">
        <v>257</v>
      </c>
    </row>
    <row r="437" spans="1:17">
      <c r="A437" s="11">
        <v>436</v>
      </c>
      <c r="B437" s="12">
        <v>15595</v>
      </c>
      <c r="C437" s="13" t="s">
        <v>813</v>
      </c>
      <c r="D437" s="13" t="s">
        <v>118</v>
      </c>
      <c r="E437" s="14">
        <v>6</v>
      </c>
      <c r="F437" s="26">
        <v>3</v>
      </c>
      <c r="G437" s="27">
        <v>3</v>
      </c>
      <c r="H437" s="28">
        <v>20</v>
      </c>
      <c r="I437" s="26">
        <v>9</v>
      </c>
      <c r="J437" s="29">
        <v>11</v>
      </c>
      <c r="K437" s="30">
        <v>0.5</v>
      </c>
      <c r="L437" s="31">
        <v>0.45</v>
      </c>
      <c r="M437" s="20">
        <v>40</v>
      </c>
      <c r="N437" s="21" t="s">
        <v>59</v>
      </c>
      <c r="O437" s="22">
        <v>3</v>
      </c>
      <c r="P437" s="23" t="s">
        <v>55</v>
      </c>
      <c r="Q437" s="24" t="s">
        <v>216</v>
      </c>
    </row>
    <row r="438" spans="1:17">
      <c r="A438" s="11">
        <v>437</v>
      </c>
      <c r="B438" s="12">
        <v>15595</v>
      </c>
      <c r="C438" s="13" t="s">
        <v>813</v>
      </c>
      <c r="D438" s="13" t="s">
        <v>105</v>
      </c>
      <c r="E438" s="14">
        <v>3</v>
      </c>
      <c r="F438" s="26">
        <v>1</v>
      </c>
      <c r="G438" s="27">
        <v>2</v>
      </c>
      <c r="H438" s="28">
        <v>12</v>
      </c>
      <c r="I438" s="26">
        <v>4</v>
      </c>
      <c r="J438" s="29">
        <v>8</v>
      </c>
      <c r="K438" s="30">
        <v>0.33333333333333331</v>
      </c>
      <c r="L438" s="31">
        <v>0.33333333333333331</v>
      </c>
      <c r="M438" s="20">
        <v>25.6</v>
      </c>
      <c r="N438" s="21" t="s">
        <v>57</v>
      </c>
      <c r="O438" s="22">
        <v>5</v>
      </c>
      <c r="P438" s="23" t="s">
        <v>55</v>
      </c>
      <c r="Q438" s="24" t="s">
        <v>216</v>
      </c>
    </row>
    <row r="439" spans="1:17">
      <c r="A439" s="11">
        <v>438</v>
      </c>
      <c r="B439" s="12">
        <v>15617</v>
      </c>
      <c r="C439" s="13" t="s">
        <v>814</v>
      </c>
      <c r="D439" s="13" t="s">
        <v>348</v>
      </c>
      <c r="E439" s="14">
        <v>8</v>
      </c>
      <c r="F439" s="26">
        <v>6</v>
      </c>
      <c r="G439" s="27">
        <v>2</v>
      </c>
      <c r="H439" s="28">
        <v>31</v>
      </c>
      <c r="I439" s="26">
        <v>21</v>
      </c>
      <c r="J439" s="29">
        <v>10</v>
      </c>
      <c r="K439" s="30">
        <v>0.75</v>
      </c>
      <c r="L439" s="31">
        <v>0.67741935483870963</v>
      </c>
      <c r="M439" s="20">
        <v>62.6</v>
      </c>
      <c r="N439" s="21" t="s">
        <v>58</v>
      </c>
      <c r="O439" s="22">
        <v>3</v>
      </c>
      <c r="P439" s="23" t="s">
        <v>52</v>
      </c>
      <c r="Q439" s="24" t="s">
        <v>216</v>
      </c>
    </row>
    <row r="440" spans="1:17">
      <c r="A440" s="11">
        <v>439</v>
      </c>
      <c r="B440" s="12">
        <v>15617</v>
      </c>
      <c r="C440" s="13" t="s">
        <v>814</v>
      </c>
      <c r="D440" s="13" t="s">
        <v>159</v>
      </c>
      <c r="E440" s="14">
        <v>4</v>
      </c>
      <c r="F440" s="26">
        <v>0</v>
      </c>
      <c r="G440" s="27">
        <v>4</v>
      </c>
      <c r="H440" s="28">
        <v>15</v>
      </c>
      <c r="I440" s="26">
        <v>3</v>
      </c>
      <c r="J440" s="29">
        <v>12</v>
      </c>
      <c r="K440" s="30">
        <v>0</v>
      </c>
      <c r="L440" s="31">
        <v>0.2</v>
      </c>
      <c r="M440" s="20">
        <v>8.9</v>
      </c>
      <c r="N440" s="21" t="s">
        <v>56</v>
      </c>
      <c r="O440" s="22">
        <v>5</v>
      </c>
      <c r="P440" s="23" t="s">
        <v>52</v>
      </c>
      <c r="Q440" s="24" t="s">
        <v>216</v>
      </c>
    </row>
    <row r="441" spans="1:17">
      <c r="A441" s="11">
        <v>440</v>
      </c>
      <c r="B441" s="12">
        <v>15617</v>
      </c>
      <c r="C441" s="13" t="s">
        <v>814</v>
      </c>
      <c r="D441" s="13" t="s">
        <v>308</v>
      </c>
      <c r="E441" s="14">
        <v>2</v>
      </c>
      <c r="F441" s="26">
        <v>2</v>
      </c>
      <c r="G441" s="27">
        <v>0</v>
      </c>
      <c r="H441" s="28">
        <v>7</v>
      </c>
      <c r="I441" s="26">
        <v>6</v>
      </c>
      <c r="J441" s="29">
        <v>1</v>
      </c>
      <c r="K441" s="30">
        <v>1</v>
      </c>
      <c r="L441" s="31">
        <v>0.8571428571428571</v>
      </c>
      <c r="M441" s="20">
        <v>64.3</v>
      </c>
      <c r="N441" s="21" t="s">
        <v>48</v>
      </c>
      <c r="O441" s="22">
        <v>4</v>
      </c>
      <c r="P441" s="23" t="s">
        <v>52</v>
      </c>
      <c r="Q441" s="24" t="s">
        <v>216</v>
      </c>
    </row>
    <row r="442" spans="1:17">
      <c r="A442" s="11">
        <v>441</v>
      </c>
      <c r="B442" s="12">
        <v>23024</v>
      </c>
      <c r="C442" s="13" t="s">
        <v>815</v>
      </c>
      <c r="D442" s="13" t="s">
        <v>127</v>
      </c>
      <c r="E442" s="14">
        <v>8</v>
      </c>
      <c r="F442" s="26">
        <v>6</v>
      </c>
      <c r="G442" s="27">
        <v>2</v>
      </c>
      <c r="H442" s="28">
        <v>26</v>
      </c>
      <c r="I442" s="26">
        <v>19</v>
      </c>
      <c r="J442" s="29">
        <v>7</v>
      </c>
      <c r="K442" s="30">
        <v>0.75</v>
      </c>
      <c r="L442" s="31">
        <v>0.73076923076923073</v>
      </c>
      <c r="M442" s="20">
        <v>64.7</v>
      </c>
      <c r="N442" s="21" t="s">
        <v>49</v>
      </c>
      <c r="O442" s="22">
        <v>2</v>
      </c>
      <c r="P442" s="23" t="s">
        <v>52</v>
      </c>
      <c r="Q442" s="24" t="s">
        <v>216</v>
      </c>
    </row>
    <row r="443" spans="1:17">
      <c r="A443" s="11">
        <v>442</v>
      </c>
      <c r="B443" s="12">
        <v>27853</v>
      </c>
      <c r="C443" s="13" t="s">
        <v>816</v>
      </c>
      <c r="D443" s="13" t="s">
        <v>313</v>
      </c>
      <c r="E443" s="14">
        <v>20</v>
      </c>
      <c r="F443" s="26">
        <v>15</v>
      </c>
      <c r="G443" s="27">
        <v>5</v>
      </c>
      <c r="H443" s="28">
        <v>70</v>
      </c>
      <c r="I443" s="26">
        <v>50</v>
      </c>
      <c r="J443" s="29">
        <v>20</v>
      </c>
      <c r="K443" s="30">
        <v>0.75</v>
      </c>
      <c r="L443" s="31">
        <v>0.7142857142857143</v>
      </c>
      <c r="M443" s="20">
        <v>69</v>
      </c>
      <c r="N443" s="21" t="s">
        <v>49</v>
      </c>
      <c r="O443" s="22">
        <v>2</v>
      </c>
      <c r="P443" s="23" t="s">
        <v>52</v>
      </c>
      <c r="Q443" s="24">
        <v>495</v>
      </c>
    </row>
    <row r="444" spans="1:17">
      <c r="A444" s="11">
        <v>443</v>
      </c>
      <c r="B444" s="12">
        <v>6165</v>
      </c>
      <c r="C444" s="13" t="s">
        <v>817</v>
      </c>
      <c r="D444" s="13" t="s">
        <v>179</v>
      </c>
      <c r="E444" s="14">
        <v>12</v>
      </c>
      <c r="F444" s="26">
        <v>11</v>
      </c>
      <c r="G444" s="27">
        <v>1</v>
      </c>
      <c r="H444" s="28">
        <v>43</v>
      </c>
      <c r="I444" s="26">
        <v>35</v>
      </c>
      <c r="J444" s="29">
        <v>8</v>
      </c>
      <c r="K444" s="30">
        <v>0.91666666666666663</v>
      </c>
      <c r="L444" s="31">
        <v>0.81395348837209303</v>
      </c>
      <c r="M444" s="20">
        <v>78.7</v>
      </c>
      <c r="N444" s="21" t="s">
        <v>58</v>
      </c>
      <c r="O444" s="22">
        <v>3</v>
      </c>
      <c r="P444" s="23" t="s">
        <v>52</v>
      </c>
      <c r="Q444" s="24">
        <v>694</v>
      </c>
    </row>
    <row r="445" spans="1:17">
      <c r="A445" s="11">
        <v>444</v>
      </c>
      <c r="B445" s="12">
        <v>17167</v>
      </c>
      <c r="C445" s="13" t="s">
        <v>818</v>
      </c>
      <c r="D445" s="13" t="s">
        <v>339</v>
      </c>
      <c r="E445" s="14">
        <v>4</v>
      </c>
      <c r="F445" s="26">
        <v>2</v>
      </c>
      <c r="G445" s="27">
        <v>2</v>
      </c>
      <c r="H445" s="28">
        <v>15</v>
      </c>
      <c r="I445" s="26">
        <v>7</v>
      </c>
      <c r="J445" s="29">
        <v>8</v>
      </c>
      <c r="K445" s="30">
        <v>0.5</v>
      </c>
      <c r="L445" s="31">
        <v>0.46666666666666667</v>
      </c>
      <c r="M445" s="20">
        <v>38.6</v>
      </c>
      <c r="N445" s="21" t="s">
        <v>58</v>
      </c>
      <c r="O445" s="22">
        <v>3</v>
      </c>
      <c r="P445" s="23" t="s">
        <v>52</v>
      </c>
      <c r="Q445" s="24" t="s">
        <v>216</v>
      </c>
    </row>
    <row r="446" spans="1:17">
      <c r="A446" s="11">
        <v>445</v>
      </c>
      <c r="B446" s="12">
        <v>17167</v>
      </c>
      <c r="C446" s="13" t="s">
        <v>818</v>
      </c>
      <c r="D446" s="13" t="s">
        <v>164</v>
      </c>
      <c r="E446" s="14">
        <v>2</v>
      </c>
      <c r="F446" s="26">
        <v>0</v>
      </c>
      <c r="G446" s="27">
        <v>2</v>
      </c>
      <c r="H446" s="28">
        <v>7</v>
      </c>
      <c r="I446" s="26">
        <v>1</v>
      </c>
      <c r="J446" s="29">
        <v>6</v>
      </c>
      <c r="K446" s="30">
        <v>0</v>
      </c>
      <c r="L446" s="31">
        <v>0.14285714285714285</v>
      </c>
      <c r="M446" s="20">
        <v>5.7</v>
      </c>
      <c r="N446" s="21" t="s">
        <v>48</v>
      </c>
      <c r="O446" s="22">
        <v>4</v>
      </c>
      <c r="P446" s="23" t="s">
        <v>52</v>
      </c>
      <c r="Q446" s="24" t="s">
        <v>216</v>
      </c>
    </row>
    <row r="447" spans="1:17">
      <c r="A447" s="11">
        <v>446</v>
      </c>
      <c r="B447" s="12">
        <v>17167</v>
      </c>
      <c r="C447" s="13" t="s">
        <v>818</v>
      </c>
      <c r="D447" s="13" t="s">
        <v>371</v>
      </c>
      <c r="E447" s="14">
        <v>1</v>
      </c>
      <c r="F447" s="26">
        <v>0</v>
      </c>
      <c r="G447" s="27">
        <v>1</v>
      </c>
      <c r="H447" s="28">
        <v>3</v>
      </c>
      <c r="I447" s="26">
        <v>0</v>
      </c>
      <c r="J447" s="29">
        <v>3</v>
      </c>
      <c r="K447" s="30">
        <v>0</v>
      </c>
      <c r="L447" s="31">
        <v>0</v>
      </c>
      <c r="M447" s="20">
        <v>0</v>
      </c>
      <c r="N447" s="21" t="s">
        <v>46</v>
      </c>
      <c r="O447" s="22">
        <v>8</v>
      </c>
      <c r="P447" s="23" t="s">
        <v>52</v>
      </c>
      <c r="Q447" s="24" t="s">
        <v>216</v>
      </c>
    </row>
    <row r="448" spans="1:17">
      <c r="A448" s="11">
        <v>447</v>
      </c>
      <c r="B448" s="12">
        <v>14627</v>
      </c>
      <c r="C448" s="13" t="s">
        <v>819</v>
      </c>
      <c r="D448" s="13" t="s">
        <v>311</v>
      </c>
      <c r="E448" s="14">
        <v>10</v>
      </c>
      <c r="F448" s="26">
        <v>8</v>
      </c>
      <c r="G448" s="27">
        <v>2</v>
      </c>
      <c r="H448" s="28">
        <v>40</v>
      </c>
      <c r="I448" s="26">
        <v>26</v>
      </c>
      <c r="J448" s="29">
        <v>14</v>
      </c>
      <c r="K448" s="30">
        <v>0.8</v>
      </c>
      <c r="L448" s="31">
        <v>0.65</v>
      </c>
      <c r="M448" s="20">
        <v>64.8</v>
      </c>
      <c r="N448" s="21" t="s">
        <v>48</v>
      </c>
      <c r="O448" s="22">
        <v>4</v>
      </c>
      <c r="P448" s="23" t="s">
        <v>52</v>
      </c>
      <c r="Q448" s="24">
        <v>774</v>
      </c>
    </row>
    <row r="449" spans="1:17">
      <c r="A449" s="11">
        <v>448</v>
      </c>
      <c r="B449" s="12">
        <v>50614</v>
      </c>
      <c r="C449" s="13" t="s">
        <v>820</v>
      </c>
      <c r="D449" s="13" t="s">
        <v>317</v>
      </c>
      <c r="E449" s="14">
        <v>2</v>
      </c>
      <c r="F449" s="26">
        <v>0</v>
      </c>
      <c r="G449" s="27">
        <v>2</v>
      </c>
      <c r="H449" s="28">
        <v>7</v>
      </c>
      <c r="I449" s="26">
        <v>1</v>
      </c>
      <c r="J449" s="29">
        <v>6</v>
      </c>
      <c r="K449" s="30">
        <v>0</v>
      </c>
      <c r="L449" s="31">
        <v>0.14285714285714285</v>
      </c>
      <c r="M449" s="20">
        <v>5.7</v>
      </c>
      <c r="N449" s="21" t="s">
        <v>49</v>
      </c>
      <c r="O449" s="22">
        <v>2</v>
      </c>
      <c r="P449" s="23" t="s">
        <v>52</v>
      </c>
      <c r="Q449" s="24" t="s">
        <v>216</v>
      </c>
    </row>
    <row r="450" spans="1:17">
      <c r="A450" s="11">
        <v>449</v>
      </c>
      <c r="B450" s="12">
        <v>50025</v>
      </c>
      <c r="C450" s="13" t="s">
        <v>821</v>
      </c>
      <c r="D450" s="13" t="s">
        <v>309</v>
      </c>
      <c r="E450" s="14">
        <v>6</v>
      </c>
      <c r="F450" s="26">
        <v>1</v>
      </c>
      <c r="G450" s="27">
        <v>5</v>
      </c>
      <c r="H450" s="28">
        <v>22</v>
      </c>
      <c r="I450" s="26">
        <v>5</v>
      </c>
      <c r="J450" s="29">
        <v>17</v>
      </c>
      <c r="K450" s="30">
        <v>0.16666666666666666</v>
      </c>
      <c r="L450" s="31">
        <v>0.22727272727272727</v>
      </c>
      <c r="M450" s="20">
        <v>16.899999999999999</v>
      </c>
      <c r="N450" s="21" t="s">
        <v>48</v>
      </c>
      <c r="O450" s="22">
        <v>4</v>
      </c>
      <c r="P450" s="23" t="s">
        <v>52</v>
      </c>
      <c r="Q450" s="24" t="s">
        <v>216</v>
      </c>
    </row>
    <row r="451" spans="1:17">
      <c r="A451" s="11">
        <v>450</v>
      </c>
      <c r="B451" s="12">
        <v>21143</v>
      </c>
      <c r="C451" s="13" t="s">
        <v>822</v>
      </c>
      <c r="D451" s="13" t="s">
        <v>137</v>
      </c>
      <c r="E451" s="14">
        <v>20</v>
      </c>
      <c r="F451" s="26">
        <v>15</v>
      </c>
      <c r="G451" s="27">
        <v>5</v>
      </c>
      <c r="H451" s="28">
        <v>76</v>
      </c>
      <c r="I451" s="26">
        <v>48</v>
      </c>
      <c r="J451" s="29">
        <v>28</v>
      </c>
      <c r="K451" s="30">
        <v>0.75</v>
      </c>
      <c r="L451" s="31">
        <v>0.63157894736842102</v>
      </c>
      <c r="M451" s="20">
        <v>65</v>
      </c>
      <c r="N451" s="21" t="s">
        <v>46</v>
      </c>
      <c r="O451" s="22">
        <v>8</v>
      </c>
      <c r="P451" s="23" t="s">
        <v>52</v>
      </c>
      <c r="Q451" s="24">
        <v>1375</v>
      </c>
    </row>
    <row r="452" spans="1:17">
      <c r="A452" s="11">
        <v>451</v>
      </c>
      <c r="B452" s="12">
        <v>23030</v>
      </c>
      <c r="C452" s="13" t="s">
        <v>823</v>
      </c>
      <c r="D452" s="13" t="s">
        <v>117</v>
      </c>
      <c r="E452" s="14">
        <v>10</v>
      </c>
      <c r="F452" s="26">
        <v>5</v>
      </c>
      <c r="G452" s="27">
        <v>5</v>
      </c>
      <c r="H452" s="28">
        <v>40</v>
      </c>
      <c r="I452" s="26">
        <v>19</v>
      </c>
      <c r="J452" s="29">
        <v>21</v>
      </c>
      <c r="K452" s="30">
        <v>0.5</v>
      </c>
      <c r="L452" s="31">
        <v>0.47499999999999998</v>
      </c>
      <c r="M452" s="20">
        <v>43.8</v>
      </c>
      <c r="N452" s="21" t="s">
        <v>58</v>
      </c>
      <c r="O452" s="22">
        <v>3</v>
      </c>
      <c r="P452" s="23" t="s">
        <v>52</v>
      </c>
      <c r="Q452" s="24">
        <v>519</v>
      </c>
    </row>
    <row r="453" spans="1:17">
      <c r="A453" s="11">
        <v>452</v>
      </c>
      <c r="B453" s="12">
        <v>4451</v>
      </c>
      <c r="C453" s="13" t="s">
        <v>824</v>
      </c>
      <c r="D453" s="13" t="s">
        <v>85</v>
      </c>
      <c r="E453" s="14">
        <v>4</v>
      </c>
      <c r="F453" s="26">
        <v>0</v>
      </c>
      <c r="G453" s="27">
        <v>4</v>
      </c>
      <c r="H453" s="28">
        <v>13</v>
      </c>
      <c r="I453" s="26">
        <v>1</v>
      </c>
      <c r="J453" s="29">
        <v>12</v>
      </c>
      <c r="K453" s="30">
        <v>0</v>
      </c>
      <c r="L453" s="31">
        <v>7.6923076923076927E-2</v>
      </c>
      <c r="M453" s="20">
        <v>3.4</v>
      </c>
      <c r="N453" s="21" t="s">
        <v>58</v>
      </c>
      <c r="O453" s="22">
        <v>3</v>
      </c>
      <c r="P453" s="23" t="s">
        <v>52</v>
      </c>
      <c r="Q453" s="24" t="s">
        <v>216</v>
      </c>
    </row>
    <row r="454" spans="1:17">
      <c r="A454" s="11">
        <v>453</v>
      </c>
      <c r="B454" s="12">
        <v>50190</v>
      </c>
      <c r="C454" s="13" t="s">
        <v>825</v>
      </c>
      <c r="D454" s="13" t="s">
        <v>110</v>
      </c>
      <c r="E454" s="14">
        <v>2</v>
      </c>
      <c r="F454" s="26">
        <v>0</v>
      </c>
      <c r="G454" s="27">
        <v>2</v>
      </c>
      <c r="H454" s="28">
        <v>6</v>
      </c>
      <c r="I454" s="26">
        <v>0</v>
      </c>
      <c r="J454" s="29">
        <v>6</v>
      </c>
      <c r="K454" s="30">
        <v>0</v>
      </c>
      <c r="L454" s="31">
        <v>0</v>
      </c>
      <c r="M454" s="20">
        <v>0</v>
      </c>
      <c r="N454" s="21" t="s">
        <v>58</v>
      </c>
      <c r="O454" s="22">
        <v>3</v>
      </c>
      <c r="P454" s="23" t="s">
        <v>52</v>
      </c>
      <c r="Q454" s="24" t="s">
        <v>216</v>
      </c>
    </row>
    <row r="455" spans="1:17">
      <c r="A455" s="11">
        <v>454</v>
      </c>
      <c r="B455" s="12">
        <v>595</v>
      </c>
      <c r="C455" s="13" t="s">
        <v>826</v>
      </c>
      <c r="D455" s="13" t="s">
        <v>149</v>
      </c>
      <c r="E455" s="14">
        <v>6</v>
      </c>
      <c r="F455" s="26">
        <v>0</v>
      </c>
      <c r="G455" s="27">
        <v>6</v>
      </c>
      <c r="H455" s="28">
        <v>20</v>
      </c>
      <c r="I455" s="26">
        <v>2</v>
      </c>
      <c r="J455" s="29">
        <v>18</v>
      </c>
      <c r="K455" s="30">
        <v>0</v>
      </c>
      <c r="L455" s="31">
        <v>0.1</v>
      </c>
      <c r="M455" s="20">
        <v>4.5999999999999996</v>
      </c>
      <c r="N455" s="21" t="s">
        <v>56</v>
      </c>
      <c r="O455" s="22">
        <v>5</v>
      </c>
      <c r="P455" s="23" t="s">
        <v>52</v>
      </c>
      <c r="Q455" s="24" t="s">
        <v>216</v>
      </c>
    </row>
    <row r="456" spans="1:17">
      <c r="A456" s="11">
        <v>455</v>
      </c>
      <c r="B456" s="12">
        <v>27593</v>
      </c>
      <c r="C456" s="13" t="s">
        <v>827</v>
      </c>
      <c r="D456" s="13" t="s">
        <v>109</v>
      </c>
      <c r="E456" s="14">
        <v>6</v>
      </c>
      <c r="F456" s="26">
        <v>3</v>
      </c>
      <c r="G456" s="27">
        <v>3</v>
      </c>
      <c r="H456" s="28">
        <v>18</v>
      </c>
      <c r="I456" s="26">
        <v>9</v>
      </c>
      <c r="J456" s="29">
        <v>9</v>
      </c>
      <c r="K456" s="30">
        <v>0.5</v>
      </c>
      <c r="L456" s="31">
        <v>0.5</v>
      </c>
      <c r="M456" s="20">
        <v>42.1</v>
      </c>
      <c r="N456" s="21" t="s">
        <v>49</v>
      </c>
      <c r="O456" s="22">
        <v>2</v>
      </c>
      <c r="P456" s="23" t="s">
        <v>52</v>
      </c>
      <c r="Q456" s="24" t="s">
        <v>216</v>
      </c>
    </row>
    <row r="457" spans="1:17">
      <c r="A457" s="11">
        <v>456</v>
      </c>
      <c r="B457" s="12">
        <v>22037</v>
      </c>
      <c r="C457" s="13" t="s">
        <v>828</v>
      </c>
      <c r="D457" s="13" t="s">
        <v>125</v>
      </c>
      <c r="E457" s="14">
        <v>19</v>
      </c>
      <c r="F457" s="26">
        <v>10</v>
      </c>
      <c r="G457" s="27">
        <v>9</v>
      </c>
      <c r="H457" s="28">
        <v>64</v>
      </c>
      <c r="I457" s="26">
        <v>34</v>
      </c>
      <c r="J457" s="29">
        <v>30</v>
      </c>
      <c r="K457" s="30">
        <v>0.52631578947368418</v>
      </c>
      <c r="L457" s="31">
        <v>0.53125</v>
      </c>
      <c r="M457" s="20">
        <v>49.7</v>
      </c>
      <c r="N457" s="21" t="s">
        <v>49</v>
      </c>
      <c r="O457" s="22">
        <v>2</v>
      </c>
      <c r="P457" s="23" t="s">
        <v>52</v>
      </c>
      <c r="Q457" s="24">
        <v>399</v>
      </c>
    </row>
    <row r="458" spans="1:17">
      <c r="A458" s="11">
        <v>457</v>
      </c>
      <c r="B458" s="12">
        <v>15934</v>
      </c>
      <c r="C458" s="13" t="s">
        <v>829</v>
      </c>
      <c r="D458" s="13" t="s">
        <v>94</v>
      </c>
      <c r="E458" s="14">
        <v>6</v>
      </c>
      <c r="F458" s="26">
        <v>2</v>
      </c>
      <c r="G458" s="27">
        <v>4</v>
      </c>
      <c r="H458" s="28">
        <v>19</v>
      </c>
      <c r="I458" s="26">
        <v>6</v>
      </c>
      <c r="J458" s="29">
        <v>13</v>
      </c>
      <c r="K458" s="30">
        <v>0.33333333333333331</v>
      </c>
      <c r="L458" s="31">
        <v>0.31578947368421051</v>
      </c>
      <c r="M458" s="20">
        <v>27.3</v>
      </c>
      <c r="N458" s="21" t="s">
        <v>48</v>
      </c>
      <c r="O458" s="22">
        <v>4</v>
      </c>
      <c r="P458" s="23" t="s">
        <v>52</v>
      </c>
      <c r="Q458" s="24" t="s">
        <v>216</v>
      </c>
    </row>
    <row r="459" spans="1:17">
      <c r="A459" s="11">
        <v>458</v>
      </c>
      <c r="B459" s="12">
        <v>242</v>
      </c>
      <c r="C459" s="13" t="s">
        <v>830</v>
      </c>
      <c r="D459" s="13" t="s">
        <v>71</v>
      </c>
      <c r="E459" s="14">
        <v>10</v>
      </c>
      <c r="F459" s="26">
        <v>3</v>
      </c>
      <c r="G459" s="27">
        <v>7</v>
      </c>
      <c r="H459" s="28">
        <v>34</v>
      </c>
      <c r="I459" s="26">
        <v>13</v>
      </c>
      <c r="J459" s="29">
        <v>21</v>
      </c>
      <c r="K459" s="30">
        <v>0.3</v>
      </c>
      <c r="L459" s="31">
        <v>0.38235294117647056</v>
      </c>
      <c r="M459" s="20">
        <v>30.8</v>
      </c>
      <c r="N459" s="21" t="s">
        <v>48</v>
      </c>
      <c r="O459" s="22">
        <v>4</v>
      </c>
      <c r="P459" s="23" t="s">
        <v>52</v>
      </c>
      <c r="Q459" s="24">
        <v>604</v>
      </c>
    </row>
    <row r="460" spans="1:17">
      <c r="A460" s="11">
        <v>459</v>
      </c>
      <c r="B460" s="12">
        <v>20864</v>
      </c>
      <c r="C460" s="13" t="s">
        <v>831</v>
      </c>
      <c r="D460" s="13" t="s">
        <v>315</v>
      </c>
      <c r="E460" s="14">
        <v>13</v>
      </c>
      <c r="F460" s="26">
        <v>6</v>
      </c>
      <c r="G460" s="27">
        <v>7</v>
      </c>
      <c r="H460" s="28">
        <v>49</v>
      </c>
      <c r="I460" s="26">
        <v>24</v>
      </c>
      <c r="J460" s="29">
        <v>25</v>
      </c>
      <c r="K460" s="30">
        <v>0.46153846153846156</v>
      </c>
      <c r="L460" s="31">
        <v>0.48979591836734693</v>
      </c>
      <c r="M460" s="20">
        <v>43.7</v>
      </c>
      <c r="N460" s="21" t="s">
        <v>49</v>
      </c>
      <c r="O460" s="22">
        <v>2</v>
      </c>
      <c r="P460" s="23" t="s">
        <v>52</v>
      </c>
      <c r="Q460" s="24">
        <v>369</v>
      </c>
    </row>
    <row r="461" spans="1:17">
      <c r="A461" s="11">
        <v>460</v>
      </c>
      <c r="B461" s="12">
        <v>20864</v>
      </c>
      <c r="C461" s="13" t="s">
        <v>831</v>
      </c>
      <c r="D461" s="13" t="s">
        <v>353</v>
      </c>
      <c r="E461" s="14">
        <v>6</v>
      </c>
      <c r="F461" s="26">
        <v>5</v>
      </c>
      <c r="G461" s="27">
        <v>1</v>
      </c>
      <c r="H461" s="28">
        <v>24</v>
      </c>
      <c r="I461" s="26">
        <v>17</v>
      </c>
      <c r="J461" s="29">
        <v>7</v>
      </c>
      <c r="K461" s="30">
        <v>0.83333333333333337</v>
      </c>
      <c r="L461" s="31">
        <v>0.70833333333333337</v>
      </c>
      <c r="M461" s="20">
        <v>65.2</v>
      </c>
      <c r="N461" s="21" t="s">
        <v>60</v>
      </c>
      <c r="O461" s="22">
        <v>1</v>
      </c>
      <c r="P461" s="23" t="s">
        <v>55</v>
      </c>
      <c r="Q461" s="24" t="s">
        <v>216</v>
      </c>
    </row>
    <row r="462" spans="1:17">
      <c r="A462" s="11">
        <v>461</v>
      </c>
      <c r="B462" s="12">
        <v>20865</v>
      </c>
      <c r="C462" s="13" t="s">
        <v>832</v>
      </c>
      <c r="D462" s="13" t="s">
        <v>315</v>
      </c>
      <c r="E462" s="14">
        <v>7</v>
      </c>
      <c r="F462" s="26">
        <v>2</v>
      </c>
      <c r="G462" s="27">
        <v>5</v>
      </c>
      <c r="H462" s="28">
        <v>25</v>
      </c>
      <c r="I462" s="26">
        <v>8</v>
      </c>
      <c r="J462" s="29">
        <v>17</v>
      </c>
      <c r="K462" s="30">
        <v>0.2857142857142857</v>
      </c>
      <c r="L462" s="31">
        <v>0.32</v>
      </c>
      <c r="M462" s="20">
        <v>26.3</v>
      </c>
      <c r="N462" s="21" t="s">
        <v>49</v>
      </c>
      <c r="O462" s="22">
        <v>2</v>
      </c>
      <c r="P462" s="23" t="s">
        <v>52</v>
      </c>
      <c r="Q462" s="24" t="s">
        <v>216</v>
      </c>
    </row>
    <row r="463" spans="1:17">
      <c r="A463" s="11">
        <v>462</v>
      </c>
      <c r="B463" s="12">
        <v>50203</v>
      </c>
      <c r="C463" s="13" t="s">
        <v>833</v>
      </c>
      <c r="D463" s="13" t="s">
        <v>312</v>
      </c>
      <c r="E463" s="14">
        <v>8</v>
      </c>
      <c r="F463" s="26">
        <v>7</v>
      </c>
      <c r="G463" s="27">
        <v>1</v>
      </c>
      <c r="H463" s="28">
        <v>30</v>
      </c>
      <c r="I463" s="26">
        <v>23</v>
      </c>
      <c r="J463" s="29">
        <v>7</v>
      </c>
      <c r="K463" s="30">
        <v>0.875</v>
      </c>
      <c r="L463" s="31">
        <v>0.76666666666666672</v>
      </c>
      <c r="M463" s="20">
        <v>71.8</v>
      </c>
      <c r="N463" s="21" t="s">
        <v>49</v>
      </c>
      <c r="O463" s="22">
        <v>2</v>
      </c>
      <c r="P463" s="23" t="s">
        <v>52</v>
      </c>
      <c r="Q463" s="24" t="s">
        <v>216</v>
      </c>
    </row>
    <row r="464" spans="1:17">
      <c r="A464" s="11">
        <v>463</v>
      </c>
      <c r="B464" s="12">
        <v>50203</v>
      </c>
      <c r="C464" s="13" t="s">
        <v>833</v>
      </c>
      <c r="D464" s="13" t="s">
        <v>342</v>
      </c>
      <c r="E464" s="14">
        <v>2</v>
      </c>
      <c r="F464" s="26">
        <v>0</v>
      </c>
      <c r="G464" s="27">
        <v>2</v>
      </c>
      <c r="H464" s="28">
        <v>7</v>
      </c>
      <c r="I464" s="26">
        <v>1</v>
      </c>
      <c r="J464" s="29">
        <v>6</v>
      </c>
      <c r="K464" s="30">
        <v>0</v>
      </c>
      <c r="L464" s="31">
        <v>0.14285714285714285</v>
      </c>
      <c r="M464" s="20">
        <v>5.7</v>
      </c>
      <c r="N464" s="21" t="s">
        <v>58</v>
      </c>
      <c r="O464" s="22">
        <v>3</v>
      </c>
      <c r="P464" s="23" t="s">
        <v>52</v>
      </c>
      <c r="Q464" s="24" t="s">
        <v>216</v>
      </c>
    </row>
    <row r="465" spans="1:17">
      <c r="A465" s="11">
        <v>464</v>
      </c>
      <c r="B465" s="12">
        <v>23573</v>
      </c>
      <c r="C465" s="13" t="s">
        <v>834</v>
      </c>
      <c r="D465" s="13" t="s">
        <v>118</v>
      </c>
      <c r="E465" s="14">
        <v>6</v>
      </c>
      <c r="F465" s="26">
        <v>1</v>
      </c>
      <c r="G465" s="27">
        <v>5</v>
      </c>
      <c r="H465" s="28">
        <v>18</v>
      </c>
      <c r="I465" s="26">
        <v>3</v>
      </c>
      <c r="J465" s="29">
        <v>15</v>
      </c>
      <c r="K465" s="30">
        <v>0.16666666666666666</v>
      </c>
      <c r="L465" s="31">
        <v>0.16666666666666666</v>
      </c>
      <c r="M465" s="20">
        <v>14</v>
      </c>
      <c r="N465" s="21" t="s">
        <v>59</v>
      </c>
      <c r="O465" s="22">
        <v>3</v>
      </c>
      <c r="P465" s="23" t="s">
        <v>55</v>
      </c>
      <c r="Q465" s="24" t="s">
        <v>216</v>
      </c>
    </row>
    <row r="466" spans="1:17">
      <c r="A466" s="11">
        <v>465</v>
      </c>
      <c r="B466" s="12">
        <v>23573</v>
      </c>
      <c r="C466" s="13" t="s">
        <v>834</v>
      </c>
      <c r="D466" s="13" t="s">
        <v>358</v>
      </c>
      <c r="E466" s="14">
        <v>6</v>
      </c>
      <c r="F466" s="26">
        <v>2</v>
      </c>
      <c r="G466" s="27">
        <v>4</v>
      </c>
      <c r="H466" s="28">
        <v>21</v>
      </c>
      <c r="I466" s="26">
        <v>8</v>
      </c>
      <c r="J466" s="29">
        <v>13</v>
      </c>
      <c r="K466" s="30">
        <v>0.33333333333333331</v>
      </c>
      <c r="L466" s="31">
        <v>0.38095238095238093</v>
      </c>
      <c r="M466" s="20">
        <v>30.4</v>
      </c>
      <c r="N466" s="21" t="s">
        <v>60</v>
      </c>
      <c r="O466" s="22">
        <v>1</v>
      </c>
      <c r="P466" s="23" t="s">
        <v>55</v>
      </c>
      <c r="Q466" s="24" t="s">
        <v>216</v>
      </c>
    </row>
    <row r="467" spans="1:17">
      <c r="A467" s="11">
        <v>466</v>
      </c>
      <c r="B467" s="12">
        <v>20863</v>
      </c>
      <c r="C467" s="13" t="s">
        <v>835</v>
      </c>
      <c r="D467" s="13" t="s">
        <v>84</v>
      </c>
      <c r="E467" s="14">
        <v>13</v>
      </c>
      <c r="F467" s="26">
        <v>11</v>
      </c>
      <c r="G467" s="27">
        <v>2</v>
      </c>
      <c r="H467" s="28">
        <v>51</v>
      </c>
      <c r="I467" s="26">
        <v>37</v>
      </c>
      <c r="J467" s="29">
        <v>14</v>
      </c>
      <c r="K467" s="30">
        <v>0.84615384615384615</v>
      </c>
      <c r="L467" s="31">
        <v>0.72549019607843135</v>
      </c>
      <c r="M467" s="20">
        <v>72</v>
      </c>
      <c r="N467" s="21" t="s">
        <v>48</v>
      </c>
      <c r="O467" s="22">
        <v>4</v>
      </c>
      <c r="P467" s="23" t="s">
        <v>52</v>
      </c>
      <c r="Q467" s="24">
        <v>810</v>
      </c>
    </row>
    <row r="468" spans="1:17">
      <c r="A468" s="11">
        <v>467</v>
      </c>
      <c r="B468" s="12">
        <v>20863</v>
      </c>
      <c r="C468" s="13" t="s">
        <v>835</v>
      </c>
      <c r="D468" s="13" t="s">
        <v>318</v>
      </c>
      <c r="E468" s="14">
        <v>2</v>
      </c>
      <c r="F468" s="26">
        <v>1</v>
      </c>
      <c r="G468" s="27">
        <v>1</v>
      </c>
      <c r="H468" s="28">
        <v>6</v>
      </c>
      <c r="I468" s="26">
        <v>3</v>
      </c>
      <c r="J468" s="29">
        <v>3</v>
      </c>
      <c r="K468" s="30">
        <v>0.5</v>
      </c>
      <c r="L468" s="31">
        <v>0.5</v>
      </c>
      <c r="M468" s="20">
        <v>34.4</v>
      </c>
      <c r="N468" s="21" t="s">
        <v>56</v>
      </c>
      <c r="O468" s="22">
        <v>5</v>
      </c>
      <c r="P468" s="23" t="s">
        <v>52</v>
      </c>
      <c r="Q468" s="24" t="s">
        <v>216</v>
      </c>
    </row>
    <row r="469" spans="1:17">
      <c r="A469" s="11">
        <v>468</v>
      </c>
      <c r="B469" s="12">
        <v>9964</v>
      </c>
      <c r="C469" s="13" t="s">
        <v>836</v>
      </c>
      <c r="D469" s="13" t="s">
        <v>347</v>
      </c>
      <c r="E469" s="14">
        <v>6</v>
      </c>
      <c r="F469" s="26">
        <v>3</v>
      </c>
      <c r="G469" s="27">
        <v>3</v>
      </c>
      <c r="H469" s="28">
        <v>20</v>
      </c>
      <c r="I469" s="26">
        <v>11</v>
      </c>
      <c r="J469" s="29">
        <v>9</v>
      </c>
      <c r="K469" s="30">
        <v>0.5</v>
      </c>
      <c r="L469" s="31">
        <v>0.55000000000000004</v>
      </c>
      <c r="M469" s="20">
        <v>44.6</v>
      </c>
      <c r="N469" s="21" t="s">
        <v>58</v>
      </c>
      <c r="O469" s="22">
        <v>3</v>
      </c>
      <c r="P469" s="23" t="s">
        <v>52</v>
      </c>
      <c r="Q469" s="24" t="s">
        <v>216</v>
      </c>
    </row>
    <row r="470" spans="1:17">
      <c r="A470" s="11">
        <v>469</v>
      </c>
      <c r="B470" s="12">
        <v>10613</v>
      </c>
      <c r="C470" s="13" t="s">
        <v>837</v>
      </c>
      <c r="D470" s="13" t="s">
        <v>162</v>
      </c>
      <c r="E470" s="14">
        <v>9</v>
      </c>
      <c r="F470" s="26">
        <v>4</v>
      </c>
      <c r="G470" s="27">
        <v>5</v>
      </c>
      <c r="H470" s="28">
        <v>34</v>
      </c>
      <c r="I470" s="26">
        <v>16</v>
      </c>
      <c r="J470" s="29">
        <v>18</v>
      </c>
      <c r="K470" s="30">
        <v>0.44444444444444442</v>
      </c>
      <c r="L470" s="31">
        <v>0.47058823529411764</v>
      </c>
      <c r="M470" s="20">
        <v>40.799999999999997</v>
      </c>
      <c r="N470" s="21" t="s">
        <v>48</v>
      </c>
      <c r="O470" s="22">
        <v>4</v>
      </c>
      <c r="P470" s="23" t="s">
        <v>52</v>
      </c>
      <c r="Q470" s="24" t="s">
        <v>216</v>
      </c>
    </row>
    <row r="471" spans="1:17">
      <c r="A471" s="11">
        <v>470</v>
      </c>
      <c r="B471" s="12">
        <v>50590</v>
      </c>
      <c r="C471" s="13" t="s">
        <v>838</v>
      </c>
      <c r="D471" s="13" t="s">
        <v>192</v>
      </c>
      <c r="E471" s="14">
        <v>16</v>
      </c>
      <c r="F471" s="26">
        <v>4</v>
      </c>
      <c r="G471" s="27">
        <v>12</v>
      </c>
      <c r="H471" s="28">
        <v>59</v>
      </c>
      <c r="I471" s="26">
        <v>18</v>
      </c>
      <c r="J471" s="29">
        <v>41</v>
      </c>
      <c r="K471" s="30">
        <v>0.25</v>
      </c>
      <c r="L471" s="31">
        <v>0.30508474576271188</v>
      </c>
      <c r="M471" s="20">
        <v>25.9</v>
      </c>
      <c r="N471" s="21" t="s">
        <v>58</v>
      </c>
      <c r="O471" s="22">
        <v>3</v>
      </c>
      <c r="P471" s="23" t="s">
        <v>52</v>
      </c>
      <c r="Q471" s="24">
        <v>430</v>
      </c>
    </row>
    <row r="472" spans="1:17">
      <c r="A472" s="11">
        <v>471</v>
      </c>
      <c r="B472" s="12">
        <v>23687</v>
      </c>
      <c r="C472" s="13" t="s">
        <v>839</v>
      </c>
      <c r="D472" s="13" t="s">
        <v>334</v>
      </c>
      <c r="E472" s="14">
        <v>14</v>
      </c>
      <c r="F472" s="26">
        <v>3</v>
      </c>
      <c r="G472" s="27">
        <v>11</v>
      </c>
      <c r="H472" s="28">
        <v>48</v>
      </c>
      <c r="I472" s="26">
        <v>13</v>
      </c>
      <c r="J472" s="29">
        <v>35</v>
      </c>
      <c r="K472" s="30">
        <v>0.21428571428571427</v>
      </c>
      <c r="L472" s="31">
        <v>0.27083333333333331</v>
      </c>
      <c r="M472" s="20">
        <v>22.5</v>
      </c>
      <c r="N472" s="21" t="s">
        <v>49</v>
      </c>
      <c r="O472" s="22">
        <v>2</v>
      </c>
      <c r="P472" s="23" t="s">
        <v>52</v>
      </c>
      <c r="Q472" s="24">
        <v>263</v>
      </c>
    </row>
    <row r="473" spans="1:17">
      <c r="A473" s="11">
        <v>472</v>
      </c>
      <c r="B473" s="12">
        <v>22650</v>
      </c>
      <c r="C473" s="13" t="s">
        <v>840</v>
      </c>
      <c r="D473" s="13" t="s">
        <v>106</v>
      </c>
      <c r="E473" s="14">
        <v>8</v>
      </c>
      <c r="F473" s="26">
        <v>3</v>
      </c>
      <c r="G473" s="27">
        <v>5</v>
      </c>
      <c r="H473" s="28">
        <v>29</v>
      </c>
      <c r="I473" s="26">
        <v>12</v>
      </c>
      <c r="J473" s="29">
        <v>17</v>
      </c>
      <c r="K473" s="30">
        <v>0.375</v>
      </c>
      <c r="L473" s="31">
        <v>0.41379310344827586</v>
      </c>
      <c r="M473" s="20">
        <v>34.700000000000003</v>
      </c>
      <c r="N473" s="21" t="s">
        <v>49</v>
      </c>
      <c r="O473" s="22">
        <v>2</v>
      </c>
      <c r="P473" s="23" t="s">
        <v>52</v>
      </c>
      <c r="Q473" s="24" t="s">
        <v>216</v>
      </c>
    </row>
    <row r="474" spans="1:17">
      <c r="A474" s="11">
        <v>473</v>
      </c>
      <c r="B474" s="12">
        <v>27872</v>
      </c>
      <c r="C474" s="13" t="s">
        <v>841</v>
      </c>
      <c r="D474" s="13" t="s">
        <v>326</v>
      </c>
      <c r="E474" s="14">
        <v>13</v>
      </c>
      <c r="F474" s="26">
        <v>3</v>
      </c>
      <c r="G474" s="27">
        <v>10</v>
      </c>
      <c r="H474" s="28">
        <v>46</v>
      </c>
      <c r="I474" s="26">
        <v>14</v>
      </c>
      <c r="J474" s="29">
        <v>32</v>
      </c>
      <c r="K474" s="30">
        <v>0.23076923076923078</v>
      </c>
      <c r="L474" s="31">
        <v>0.30434782608695654</v>
      </c>
      <c r="M474" s="20">
        <v>24.7</v>
      </c>
      <c r="N474" s="21" t="s">
        <v>49</v>
      </c>
      <c r="O474" s="22">
        <v>2</v>
      </c>
      <c r="P474" s="23" t="s">
        <v>52</v>
      </c>
      <c r="Q474" s="24">
        <v>274</v>
      </c>
    </row>
    <row r="475" spans="1:17">
      <c r="A475" s="11">
        <v>474</v>
      </c>
      <c r="B475" s="12">
        <v>10007</v>
      </c>
      <c r="C475" s="13" t="s">
        <v>842</v>
      </c>
      <c r="D475" s="13" t="s">
        <v>335</v>
      </c>
      <c r="E475" s="14">
        <v>10</v>
      </c>
      <c r="F475" s="26">
        <v>7</v>
      </c>
      <c r="G475" s="27">
        <v>3</v>
      </c>
      <c r="H475" s="28">
        <v>36</v>
      </c>
      <c r="I475" s="26">
        <v>24</v>
      </c>
      <c r="J475" s="29">
        <v>12</v>
      </c>
      <c r="K475" s="30">
        <v>0.7</v>
      </c>
      <c r="L475" s="31">
        <v>0.66666666666666663</v>
      </c>
      <c r="M475" s="20">
        <v>61.2</v>
      </c>
      <c r="N475" s="21" t="s">
        <v>49</v>
      </c>
      <c r="O475" s="22">
        <v>2</v>
      </c>
      <c r="P475" s="23" t="s">
        <v>52</v>
      </c>
      <c r="Q475" s="24">
        <v>456</v>
      </c>
    </row>
    <row r="476" spans="1:17">
      <c r="A476" s="11">
        <v>475</v>
      </c>
      <c r="B476" s="12">
        <v>23256</v>
      </c>
      <c r="C476" s="13" t="s">
        <v>843</v>
      </c>
      <c r="D476" s="13" t="s">
        <v>183</v>
      </c>
      <c r="E476" s="14">
        <v>11</v>
      </c>
      <c r="F476" s="26">
        <v>7</v>
      </c>
      <c r="G476" s="27">
        <v>4</v>
      </c>
      <c r="H476" s="28">
        <v>40</v>
      </c>
      <c r="I476" s="26">
        <v>22</v>
      </c>
      <c r="J476" s="29">
        <v>18</v>
      </c>
      <c r="K476" s="30">
        <v>0.63636363636363635</v>
      </c>
      <c r="L476" s="31">
        <v>0.55000000000000004</v>
      </c>
      <c r="M476" s="20">
        <v>53.5</v>
      </c>
      <c r="N476" s="21" t="s">
        <v>58</v>
      </c>
      <c r="O476" s="22">
        <v>3</v>
      </c>
      <c r="P476" s="23" t="s">
        <v>52</v>
      </c>
      <c r="Q476" s="24">
        <v>568</v>
      </c>
    </row>
    <row r="477" spans="1:17">
      <c r="A477" s="11">
        <v>476</v>
      </c>
      <c r="B477" s="12">
        <v>16981</v>
      </c>
      <c r="C477" s="13" t="s">
        <v>844</v>
      </c>
      <c r="D477" s="13" t="s">
        <v>119</v>
      </c>
      <c r="E477" s="14">
        <v>6</v>
      </c>
      <c r="F477" s="26">
        <v>2</v>
      </c>
      <c r="G477" s="27">
        <v>4</v>
      </c>
      <c r="H477" s="28">
        <v>20</v>
      </c>
      <c r="I477" s="26">
        <v>7</v>
      </c>
      <c r="J477" s="29">
        <v>13</v>
      </c>
      <c r="K477" s="30">
        <v>0.33333333333333331</v>
      </c>
      <c r="L477" s="31">
        <v>0.35</v>
      </c>
      <c r="M477" s="20">
        <v>28.9</v>
      </c>
      <c r="N477" s="21" t="s">
        <v>58</v>
      </c>
      <c r="O477" s="22">
        <v>3</v>
      </c>
      <c r="P477" s="23" t="s">
        <v>52</v>
      </c>
      <c r="Q477" s="24" t="s">
        <v>216</v>
      </c>
    </row>
    <row r="478" spans="1:17">
      <c r="A478" s="11">
        <v>477</v>
      </c>
      <c r="B478" s="12">
        <v>50009</v>
      </c>
      <c r="C478" s="13" t="s">
        <v>845</v>
      </c>
      <c r="D478" s="13" t="s">
        <v>119</v>
      </c>
      <c r="E478" s="14">
        <v>16</v>
      </c>
      <c r="F478" s="26">
        <v>13</v>
      </c>
      <c r="G478" s="27">
        <v>3</v>
      </c>
      <c r="H478" s="28">
        <v>65</v>
      </c>
      <c r="I478" s="26">
        <v>44</v>
      </c>
      <c r="J478" s="29">
        <v>21</v>
      </c>
      <c r="K478" s="30">
        <v>0.8125</v>
      </c>
      <c r="L478" s="31">
        <v>0.67692307692307696</v>
      </c>
      <c r="M478" s="20">
        <v>69.2</v>
      </c>
      <c r="N478" s="21" t="s">
        <v>58</v>
      </c>
      <c r="O478" s="22">
        <v>3</v>
      </c>
      <c r="P478" s="23" t="s">
        <v>52</v>
      </c>
      <c r="Q478" s="24">
        <v>646</v>
      </c>
    </row>
    <row r="479" spans="1:17">
      <c r="A479" s="11">
        <v>478</v>
      </c>
      <c r="B479" s="12">
        <v>27434</v>
      </c>
      <c r="C479" s="13" t="s">
        <v>846</v>
      </c>
      <c r="D479" s="13" t="s">
        <v>315</v>
      </c>
      <c r="E479" s="14">
        <v>1</v>
      </c>
      <c r="F479" s="26">
        <v>1</v>
      </c>
      <c r="G479" s="27">
        <v>0</v>
      </c>
      <c r="H479" s="28">
        <v>3</v>
      </c>
      <c r="I479" s="26">
        <v>3</v>
      </c>
      <c r="J479" s="29">
        <v>0</v>
      </c>
      <c r="K479" s="30">
        <v>1</v>
      </c>
      <c r="L479" s="31">
        <v>1</v>
      </c>
      <c r="M479" s="20">
        <v>58.3</v>
      </c>
      <c r="N479" s="21" t="s">
        <v>49</v>
      </c>
      <c r="O479" s="22">
        <v>2</v>
      </c>
      <c r="P479" s="23" t="s">
        <v>52</v>
      </c>
      <c r="Q479" s="24" t="s">
        <v>216</v>
      </c>
    </row>
    <row r="480" spans="1:17">
      <c r="A480" s="11">
        <v>479</v>
      </c>
      <c r="B480" s="12">
        <v>350</v>
      </c>
      <c r="C480" s="13" t="s">
        <v>847</v>
      </c>
      <c r="D480" s="13" t="s">
        <v>308</v>
      </c>
      <c r="E480" s="14">
        <v>8</v>
      </c>
      <c r="F480" s="26">
        <v>7</v>
      </c>
      <c r="G480" s="27">
        <v>1</v>
      </c>
      <c r="H480" s="28">
        <v>28</v>
      </c>
      <c r="I480" s="26">
        <v>22</v>
      </c>
      <c r="J480" s="29">
        <v>6</v>
      </c>
      <c r="K480" s="30">
        <v>0.875</v>
      </c>
      <c r="L480" s="31">
        <v>0.7857142857142857</v>
      </c>
      <c r="M480" s="20">
        <v>72.5</v>
      </c>
      <c r="N480" s="21" t="s">
        <v>48</v>
      </c>
      <c r="O480" s="22">
        <v>4</v>
      </c>
      <c r="P480" s="23" t="s">
        <v>52</v>
      </c>
      <c r="Q480" s="24" t="s">
        <v>216</v>
      </c>
    </row>
    <row r="481" spans="1:17">
      <c r="A481" s="11">
        <v>480</v>
      </c>
      <c r="B481" s="12">
        <v>2342</v>
      </c>
      <c r="C481" s="13" t="s">
        <v>848</v>
      </c>
      <c r="D481" s="13" t="s">
        <v>308</v>
      </c>
      <c r="E481" s="14">
        <v>9</v>
      </c>
      <c r="F481" s="26">
        <v>9</v>
      </c>
      <c r="G481" s="27">
        <v>0</v>
      </c>
      <c r="H481" s="28">
        <v>35</v>
      </c>
      <c r="I481" s="26">
        <v>27</v>
      </c>
      <c r="J481" s="29">
        <v>8</v>
      </c>
      <c r="K481" s="30">
        <v>1</v>
      </c>
      <c r="L481" s="31">
        <v>0.77142857142857146</v>
      </c>
      <c r="M481" s="20">
        <v>78.2</v>
      </c>
      <c r="N481" s="21" t="s">
        <v>48</v>
      </c>
      <c r="O481" s="22">
        <v>4</v>
      </c>
      <c r="P481" s="23" t="s">
        <v>52</v>
      </c>
      <c r="Q481" s="24" t="s">
        <v>216</v>
      </c>
    </row>
    <row r="482" spans="1:17">
      <c r="A482" s="11">
        <v>481</v>
      </c>
      <c r="B482" s="12">
        <v>17238</v>
      </c>
      <c r="C482" s="13" t="s">
        <v>849</v>
      </c>
      <c r="D482" s="13" t="s">
        <v>345</v>
      </c>
      <c r="E482" s="14">
        <v>18</v>
      </c>
      <c r="F482" s="26">
        <v>17</v>
      </c>
      <c r="G482" s="27">
        <v>1</v>
      </c>
      <c r="H482" s="28">
        <v>67</v>
      </c>
      <c r="I482" s="26">
        <v>53</v>
      </c>
      <c r="J482" s="29">
        <v>14</v>
      </c>
      <c r="K482" s="30">
        <v>0.94444444444444442</v>
      </c>
      <c r="L482" s="31">
        <v>0.79104477611940294</v>
      </c>
      <c r="M482" s="20">
        <v>81.099999999999994</v>
      </c>
      <c r="N482" s="21" t="s">
        <v>58</v>
      </c>
      <c r="O482" s="22">
        <v>3</v>
      </c>
      <c r="P482" s="23" t="s">
        <v>52</v>
      </c>
      <c r="Q482" s="24">
        <v>706</v>
      </c>
    </row>
    <row r="483" spans="1:17">
      <c r="A483" s="11">
        <v>482</v>
      </c>
      <c r="B483" s="12">
        <v>17239</v>
      </c>
      <c r="C483" s="13" t="s">
        <v>850</v>
      </c>
      <c r="D483" s="13" t="s">
        <v>345</v>
      </c>
      <c r="E483" s="14">
        <v>18</v>
      </c>
      <c r="F483" s="26">
        <v>18</v>
      </c>
      <c r="G483" s="27">
        <v>0</v>
      </c>
      <c r="H483" s="28">
        <v>59</v>
      </c>
      <c r="I483" s="26">
        <v>54</v>
      </c>
      <c r="J483" s="29">
        <v>5</v>
      </c>
      <c r="K483" s="30">
        <v>1</v>
      </c>
      <c r="L483" s="31">
        <v>0.9152542372881356</v>
      </c>
      <c r="M483" s="20">
        <v>89.5</v>
      </c>
      <c r="N483" s="21" t="s">
        <v>58</v>
      </c>
      <c r="O483" s="22">
        <v>3</v>
      </c>
      <c r="P483" s="23" t="s">
        <v>52</v>
      </c>
      <c r="Q483" s="24">
        <v>748</v>
      </c>
    </row>
    <row r="484" spans="1:17">
      <c r="A484" s="11">
        <v>483</v>
      </c>
      <c r="B484" s="12">
        <v>50150</v>
      </c>
      <c r="C484" s="13" t="s">
        <v>851</v>
      </c>
      <c r="D484" s="13" t="s">
        <v>345</v>
      </c>
      <c r="E484" s="14">
        <v>16</v>
      </c>
      <c r="F484" s="26">
        <v>15</v>
      </c>
      <c r="G484" s="27">
        <v>1</v>
      </c>
      <c r="H484" s="28">
        <v>54</v>
      </c>
      <c r="I484" s="26">
        <v>47</v>
      </c>
      <c r="J484" s="29">
        <v>7</v>
      </c>
      <c r="K484" s="30">
        <v>0.9375</v>
      </c>
      <c r="L484" s="31">
        <v>0.87037037037037035</v>
      </c>
      <c r="M484" s="20">
        <v>83.9</v>
      </c>
      <c r="N484" s="21" t="s">
        <v>58</v>
      </c>
      <c r="O484" s="22">
        <v>3</v>
      </c>
      <c r="P484" s="23" t="s">
        <v>52</v>
      </c>
      <c r="Q484" s="24">
        <v>720</v>
      </c>
    </row>
    <row r="485" spans="1:17">
      <c r="A485" s="11">
        <v>484</v>
      </c>
      <c r="B485" s="12">
        <v>9315712</v>
      </c>
      <c r="C485" s="13" t="s">
        <v>852</v>
      </c>
      <c r="D485" s="13" t="s">
        <v>138</v>
      </c>
      <c r="E485" s="14">
        <v>10</v>
      </c>
      <c r="F485" s="26">
        <v>8</v>
      </c>
      <c r="G485" s="27">
        <v>2</v>
      </c>
      <c r="H485" s="28">
        <v>34</v>
      </c>
      <c r="I485" s="26">
        <v>25</v>
      </c>
      <c r="J485" s="29">
        <v>9</v>
      </c>
      <c r="K485" s="30">
        <v>0.8</v>
      </c>
      <c r="L485" s="31">
        <v>0.73529411764705888</v>
      </c>
      <c r="M485" s="20">
        <v>68.599999999999994</v>
      </c>
      <c r="N485" s="21" t="s">
        <v>47</v>
      </c>
      <c r="O485" s="22">
        <v>6</v>
      </c>
      <c r="P485" s="23" t="s">
        <v>52</v>
      </c>
      <c r="Q485" s="24">
        <v>1093</v>
      </c>
    </row>
    <row r="486" spans="1:17">
      <c r="A486" s="11">
        <v>485</v>
      </c>
      <c r="B486" s="12">
        <v>9315712</v>
      </c>
      <c r="C486" s="13" t="s">
        <v>852</v>
      </c>
      <c r="D486" s="13" t="s">
        <v>371</v>
      </c>
      <c r="E486" s="14">
        <v>1</v>
      </c>
      <c r="F486" s="26">
        <v>0</v>
      </c>
      <c r="G486" s="27">
        <v>1</v>
      </c>
      <c r="H486" s="28">
        <v>4</v>
      </c>
      <c r="I486" s="26">
        <v>1</v>
      </c>
      <c r="J486" s="29">
        <v>3</v>
      </c>
      <c r="K486" s="30">
        <v>0</v>
      </c>
      <c r="L486" s="31">
        <v>0.25</v>
      </c>
      <c r="M486" s="20">
        <v>8.9</v>
      </c>
      <c r="N486" s="21" t="s">
        <v>46</v>
      </c>
      <c r="O486" s="22">
        <v>8</v>
      </c>
      <c r="P486" s="23" t="s">
        <v>52</v>
      </c>
      <c r="Q486" s="24" t="s">
        <v>216</v>
      </c>
    </row>
    <row r="487" spans="1:17">
      <c r="A487" s="11">
        <v>486</v>
      </c>
      <c r="B487" s="12">
        <v>4037</v>
      </c>
      <c r="C487" s="13" t="s">
        <v>853</v>
      </c>
      <c r="D487" s="13" t="s">
        <v>369</v>
      </c>
      <c r="E487" s="14">
        <v>22</v>
      </c>
      <c r="F487" s="26">
        <v>12</v>
      </c>
      <c r="G487" s="27">
        <v>10</v>
      </c>
      <c r="H487" s="28">
        <v>81</v>
      </c>
      <c r="I487" s="26">
        <v>46</v>
      </c>
      <c r="J487" s="29">
        <v>35</v>
      </c>
      <c r="K487" s="30">
        <v>0.54545454545454541</v>
      </c>
      <c r="L487" s="31">
        <v>0.5679012345679012</v>
      </c>
      <c r="M487" s="20">
        <v>52.8</v>
      </c>
      <c r="N487" s="21" t="s">
        <v>53</v>
      </c>
      <c r="O487" s="22">
        <v>7</v>
      </c>
      <c r="P487" s="23" t="s">
        <v>52</v>
      </c>
      <c r="Q487" s="24">
        <v>1164</v>
      </c>
    </row>
    <row r="488" spans="1:17">
      <c r="A488" s="11">
        <v>487</v>
      </c>
      <c r="B488" s="12">
        <v>141</v>
      </c>
      <c r="C488" s="13" t="s">
        <v>854</v>
      </c>
      <c r="D488" s="13" t="s">
        <v>71</v>
      </c>
      <c r="E488" s="14">
        <v>4</v>
      </c>
      <c r="F488" s="26">
        <v>0</v>
      </c>
      <c r="G488" s="27">
        <v>4</v>
      </c>
      <c r="H488" s="28">
        <v>15</v>
      </c>
      <c r="I488" s="26">
        <v>3</v>
      </c>
      <c r="J488" s="29">
        <v>12</v>
      </c>
      <c r="K488" s="30">
        <v>0</v>
      </c>
      <c r="L488" s="31">
        <v>0.2</v>
      </c>
      <c r="M488" s="20">
        <v>8.9</v>
      </c>
      <c r="N488" s="21" t="s">
        <v>48</v>
      </c>
      <c r="O488" s="22">
        <v>4</v>
      </c>
      <c r="P488" s="23" t="s">
        <v>52</v>
      </c>
      <c r="Q488" s="24" t="s">
        <v>216</v>
      </c>
    </row>
    <row r="489" spans="1:17">
      <c r="A489" s="11">
        <v>488</v>
      </c>
      <c r="B489" s="12">
        <v>2426</v>
      </c>
      <c r="C489" s="13" t="s">
        <v>855</v>
      </c>
      <c r="D489" s="13" t="s">
        <v>76</v>
      </c>
      <c r="E489" s="14">
        <v>18</v>
      </c>
      <c r="F489" s="26">
        <v>10</v>
      </c>
      <c r="G489" s="27">
        <v>8</v>
      </c>
      <c r="H489" s="28">
        <v>68</v>
      </c>
      <c r="I489" s="26">
        <v>35</v>
      </c>
      <c r="J489" s="29">
        <v>33</v>
      </c>
      <c r="K489" s="30">
        <v>0.55555555555555558</v>
      </c>
      <c r="L489" s="31">
        <v>0.51470588235294112</v>
      </c>
      <c r="M489" s="20">
        <v>50.1</v>
      </c>
      <c r="N489" s="21" t="s">
        <v>57</v>
      </c>
      <c r="O489" s="22">
        <v>5</v>
      </c>
      <c r="P489" s="23" t="s">
        <v>55</v>
      </c>
      <c r="Q489" s="24">
        <v>851</v>
      </c>
    </row>
    <row r="490" spans="1:17">
      <c r="A490" s="11">
        <v>489</v>
      </c>
      <c r="B490" s="12">
        <v>1452</v>
      </c>
      <c r="C490" s="13" t="s">
        <v>856</v>
      </c>
      <c r="D490" s="13" t="s">
        <v>152</v>
      </c>
      <c r="E490" s="14">
        <v>15</v>
      </c>
      <c r="F490" s="26">
        <v>7</v>
      </c>
      <c r="G490" s="27">
        <v>8</v>
      </c>
      <c r="H490" s="28">
        <v>59</v>
      </c>
      <c r="I490" s="26">
        <v>26</v>
      </c>
      <c r="J490" s="29">
        <v>33</v>
      </c>
      <c r="K490" s="30">
        <v>0.46666666666666667</v>
      </c>
      <c r="L490" s="31">
        <v>0.44067796610169491</v>
      </c>
      <c r="M490" s="20">
        <v>42.1</v>
      </c>
      <c r="N490" s="21" t="s">
        <v>56</v>
      </c>
      <c r="O490" s="22">
        <v>5</v>
      </c>
      <c r="P490" s="23" t="s">
        <v>52</v>
      </c>
      <c r="Q490" s="24">
        <v>811</v>
      </c>
    </row>
    <row r="491" spans="1:17">
      <c r="A491" s="11">
        <v>490</v>
      </c>
      <c r="B491" s="12">
        <v>949</v>
      </c>
      <c r="C491" s="13" t="s">
        <v>857</v>
      </c>
      <c r="D491" s="13" t="s">
        <v>76</v>
      </c>
      <c r="E491" s="14">
        <v>20</v>
      </c>
      <c r="F491" s="26">
        <v>3</v>
      </c>
      <c r="G491" s="27">
        <v>17</v>
      </c>
      <c r="H491" s="28">
        <v>76</v>
      </c>
      <c r="I491" s="26">
        <v>20</v>
      </c>
      <c r="J491" s="29">
        <v>56</v>
      </c>
      <c r="K491" s="30">
        <v>0.15</v>
      </c>
      <c r="L491" s="31">
        <v>0.26315789473684209</v>
      </c>
      <c r="M491" s="20">
        <v>19.7</v>
      </c>
      <c r="N491" s="21" t="s">
        <v>56</v>
      </c>
      <c r="O491" s="22">
        <v>5</v>
      </c>
      <c r="P491" s="23" t="s">
        <v>52</v>
      </c>
      <c r="Q491" s="24">
        <v>699</v>
      </c>
    </row>
    <row r="492" spans="1:17">
      <c r="A492" s="11">
        <v>491</v>
      </c>
      <c r="B492" s="12">
        <v>22721</v>
      </c>
      <c r="C492" s="13" t="s">
        <v>858</v>
      </c>
      <c r="D492" s="13" t="s">
        <v>168</v>
      </c>
      <c r="E492" s="14">
        <v>18</v>
      </c>
      <c r="F492" s="26">
        <v>5</v>
      </c>
      <c r="G492" s="27">
        <v>13</v>
      </c>
      <c r="H492" s="28">
        <v>68</v>
      </c>
      <c r="I492" s="26">
        <v>25</v>
      </c>
      <c r="J492" s="29">
        <v>43</v>
      </c>
      <c r="K492" s="30">
        <v>0.27777777777777779</v>
      </c>
      <c r="L492" s="31">
        <v>0.36764705882352944</v>
      </c>
      <c r="M492" s="20">
        <v>30.4</v>
      </c>
      <c r="N492" s="21" t="s">
        <v>58</v>
      </c>
      <c r="O492" s="22">
        <v>3</v>
      </c>
      <c r="P492" s="23" t="s">
        <v>52</v>
      </c>
      <c r="Q492" s="24">
        <v>452</v>
      </c>
    </row>
    <row r="493" spans="1:17">
      <c r="A493" s="11">
        <v>492</v>
      </c>
      <c r="B493" s="12">
        <v>18451</v>
      </c>
      <c r="C493" s="13" t="s">
        <v>859</v>
      </c>
      <c r="D493" s="13" t="s">
        <v>310</v>
      </c>
      <c r="E493" s="14">
        <v>12</v>
      </c>
      <c r="F493" s="26">
        <v>2</v>
      </c>
      <c r="G493" s="27">
        <v>10</v>
      </c>
      <c r="H493" s="28">
        <v>40</v>
      </c>
      <c r="I493" s="26">
        <v>9</v>
      </c>
      <c r="J493" s="29">
        <v>31</v>
      </c>
      <c r="K493" s="30">
        <v>0.16666666666666666</v>
      </c>
      <c r="L493" s="31">
        <v>0.22500000000000001</v>
      </c>
      <c r="M493" s="20">
        <v>17.899999999999999</v>
      </c>
      <c r="N493" s="21" t="s">
        <v>48</v>
      </c>
      <c r="O493" s="22">
        <v>4</v>
      </c>
      <c r="P493" s="23" t="s">
        <v>52</v>
      </c>
      <c r="Q493" s="24">
        <v>540</v>
      </c>
    </row>
    <row r="494" spans="1:17">
      <c r="A494" s="11">
        <v>493</v>
      </c>
      <c r="B494" s="12">
        <v>18685</v>
      </c>
      <c r="C494" s="13" t="s">
        <v>860</v>
      </c>
      <c r="D494" s="13" t="s">
        <v>354</v>
      </c>
      <c r="E494" s="14">
        <v>5</v>
      </c>
      <c r="F494" s="26">
        <v>5</v>
      </c>
      <c r="G494" s="27">
        <v>0</v>
      </c>
      <c r="H494" s="28">
        <v>16</v>
      </c>
      <c r="I494" s="26">
        <v>15</v>
      </c>
      <c r="J494" s="29">
        <v>1</v>
      </c>
      <c r="K494" s="30">
        <v>1</v>
      </c>
      <c r="L494" s="31">
        <v>0.9375</v>
      </c>
      <c r="M494" s="20">
        <v>79.400000000000006</v>
      </c>
      <c r="N494" s="21" t="s">
        <v>60</v>
      </c>
      <c r="O494" s="22">
        <v>1</v>
      </c>
      <c r="P494" s="23" t="s">
        <v>55</v>
      </c>
      <c r="Q494" s="24" t="s">
        <v>216</v>
      </c>
    </row>
    <row r="495" spans="1:17">
      <c r="A495" s="11">
        <v>494</v>
      </c>
      <c r="B495" s="12">
        <v>6813</v>
      </c>
      <c r="C495" s="13" t="s">
        <v>861</v>
      </c>
      <c r="D495" s="13" t="s">
        <v>305</v>
      </c>
      <c r="E495" s="14">
        <v>14</v>
      </c>
      <c r="F495" s="26">
        <v>12</v>
      </c>
      <c r="G495" s="27">
        <v>2</v>
      </c>
      <c r="H495" s="28">
        <v>48</v>
      </c>
      <c r="I495" s="26">
        <v>38</v>
      </c>
      <c r="J495" s="29">
        <v>10</v>
      </c>
      <c r="K495" s="30">
        <v>0.8571428571428571</v>
      </c>
      <c r="L495" s="31">
        <v>0.79166666666666663</v>
      </c>
      <c r="M495" s="20">
        <v>75.8</v>
      </c>
      <c r="N495" s="21" t="s">
        <v>48</v>
      </c>
      <c r="O495" s="22">
        <v>4</v>
      </c>
      <c r="P495" s="23" t="s">
        <v>52</v>
      </c>
      <c r="Q495" s="24">
        <v>829</v>
      </c>
    </row>
    <row r="496" spans="1:17">
      <c r="A496" s="11">
        <v>495</v>
      </c>
      <c r="B496" s="12">
        <v>6074</v>
      </c>
      <c r="C496" s="13" t="s">
        <v>862</v>
      </c>
      <c r="D496" s="13" t="s">
        <v>87</v>
      </c>
      <c r="E496" s="14">
        <v>21</v>
      </c>
      <c r="F496" s="26">
        <v>17</v>
      </c>
      <c r="G496" s="27">
        <v>4</v>
      </c>
      <c r="H496" s="28">
        <v>82</v>
      </c>
      <c r="I496" s="26">
        <v>57</v>
      </c>
      <c r="J496" s="29">
        <v>25</v>
      </c>
      <c r="K496" s="30">
        <v>0.80952380952380953</v>
      </c>
      <c r="L496" s="31">
        <v>0.69512195121951215</v>
      </c>
      <c r="M496" s="20">
        <v>71</v>
      </c>
      <c r="N496" s="21" t="s">
        <v>47</v>
      </c>
      <c r="O496" s="22">
        <v>6</v>
      </c>
      <c r="P496" s="23" t="s">
        <v>52</v>
      </c>
      <c r="Q496" s="24">
        <v>1105</v>
      </c>
    </row>
    <row r="497" spans="1:17">
      <c r="A497" s="11">
        <v>496</v>
      </c>
      <c r="B497" s="12">
        <v>15304</v>
      </c>
      <c r="C497" s="13" t="s">
        <v>863</v>
      </c>
      <c r="D497" s="13" t="s">
        <v>132</v>
      </c>
      <c r="E497" s="14">
        <v>14</v>
      </c>
      <c r="F497" s="26">
        <v>6</v>
      </c>
      <c r="G497" s="27">
        <v>8</v>
      </c>
      <c r="H497" s="28">
        <v>53</v>
      </c>
      <c r="I497" s="26">
        <v>27</v>
      </c>
      <c r="J497" s="29">
        <v>26</v>
      </c>
      <c r="K497" s="30">
        <v>0.42857142857142855</v>
      </c>
      <c r="L497" s="31">
        <v>0.50943396226415094</v>
      </c>
      <c r="M497" s="20">
        <v>43.5</v>
      </c>
      <c r="N497" s="21" t="s">
        <v>48</v>
      </c>
      <c r="O497" s="22">
        <v>4</v>
      </c>
      <c r="P497" s="23" t="s">
        <v>52</v>
      </c>
      <c r="Q497" s="24">
        <v>668</v>
      </c>
    </row>
    <row r="498" spans="1:17">
      <c r="A498" s="11">
        <v>497</v>
      </c>
      <c r="B498" s="12">
        <v>50608</v>
      </c>
      <c r="C498" s="13" t="s">
        <v>864</v>
      </c>
      <c r="D498" s="13" t="s">
        <v>304</v>
      </c>
      <c r="E498" s="14">
        <v>8</v>
      </c>
      <c r="F498" s="26">
        <v>0</v>
      </c>
      <c r="G498" s="27">
        <v>8</v>
      </c>
      <c r="H498" s="28">
        <v>26</v>
      </c>
      <c r="I498" s="26">
        <v>2</v>
      </c>
      <c r="J498" s="29">
        <v>24</v>
      </c>
      <c r="K498" s="30">
        <v>0</v>
      </c>
      <c r="L498" s="31">
        <v>7.6923076923076927E-2</v>
      </c>
      <c r="M498" s="20">
        <v>3.6</v>
      </c>
      <c r="N498" s="21" t="s">
        <v>48</v>
      </c>
      <c r="O498" s="22">
        <v>4</v>
      </c>
      <c r="P498" s="23" t="s">
        <v>52</v>
      </c>
      <c r="Q498" s="24" t="s">
        <v>216</v>
      </c>
    </row>
    <row r="499" spans="1:17">
      <c r="A499" s="11">
        <v>498</v>
      </c>
      <c r="B499" s="12">
        <v>27236</v>
      </c>
      <c r="C499" s="13" t="s">
        <v>865</v>
      </c>
      <c r="D499" s="13" t="s">
        <v>368</v>
      </c>
      <c r="E499" s="14">
        <v>22</v>
      </c>
      <c r="F499" s="26">
        <v>15</v>
      </c>
      <c r="G499" s="27">
        <v>7</v>
      </c>
      <c r="H499" s="28">
        <v>86</v>
      </c>
      <c r="I499" s="26">
        <v>53</v>
      </c>
      <c r="J499" s="29">
        <v>33</v>
      </c>
      <c r="K499" s="30">
        <v>0.68181818181818177</v>
      </c>
      <c r="L499" s="31">
        <v>0.61627906976744184</v>
      </c>
      <c r="M499" s="20">
        <v>61.5</v>
      </c>
      <c r="N499" s="21" t="s">
        <v>53</v>
      </c>
      <c r="O499" s="22">
        <v>7</v>
      </c>
      <c r="P499" s="23" t="s">
        <v>52</v>
      </c>
      <c r="Q499" s="24">
        <v>1208</v>
      </c>
    </row>
    <row r="500" spans="1:17">
      <c r="A500" s="11">
        <v>499</v>
      </c>
      <c r="B500" s="12">
        <v>22958</v>
      </c>
      <c r="C500" s="13" t="s">
        <v>866</v>
      </c>
      <c r="D500" s="13" t="s">
        <v>88</v>
      </c>
      <c r="E500" s="14">
        <v>5</v>
      </c>
      <c r="F500" s="26">
        <v>1</v>
      </c>
      <c r="G500" s="27">
        <v>4</v>
      </c>
      <c r="H500" s="28">
        <v>16</v>
      </c>
      <c r="I500" s="26">
        <v>4</v>
      </c>
      <c r="J500" s="29">
        <v>12</v>
      </c>
      <c r="K500" s="30">
        <v>0.2</v>
      </c>
      <c r="L500" s="31">
        <v>0.25</v>
      </c>
      <c r="M500" s="20">
        <v>18.7</v>
      </c>
      <c r="N500" s="21" t="s">
        <v>49</v>
      </c>
      <c r="O500" s="22">
        <v>2</v>
      </c>
      <c r="P500" s="23" t="s">
        <v>52</v>
      </c>
      <c r="Q500" s="24" t="s">
        <v>216</v>
      </c>
    </row>
    <row r="501" spans="1:17">
      <c r="A501" s="11">
        <v>500</v>
      </c>
      <c r="B501" s="12">
        <v>20059</v>
      </c>
      <c r="C501" s="13" t="s">
        <v>867</v>
      </c>
      <c r="D501" s="13" t="s">
        <v>310</v>
      </c>
      <c r="E501" s="14">
        <v>10</v>
      </c>
      <c r="F501" s="26">
        <v>0</v>
      </c>
      <c r="G501" s="27">
        <v>10</v>
      </c>
      <c r="H501" s="28">
        <v>34</v>
      </c>
      <c r="I501" s="26">
        <v>4</v>
      </c>
      <c r="J501" s="29">
        <v>30</v>
      </c>
      <c r="K501" s="30">
        <v>0</v>
      </c>
      <c r="L501" s="31">
        <v>0.11764705882352941</v>
      </c>
      <c r="M501" s="20">
        <v>5.6</v>
      </c>
      <c r="N501" s="21" t="s">
        <v>48</v>
      </c>
      <c r="O501" s="22">
        <v>4</v>
      </c>
      <c r="P501" s="23" t="s">
        <v>52</v>
      </c>
      <c r="Q501" s="24">
        <v>478</v>
      </c>
    </row>
    <row r="502" spans="1:17">
      <c r="A502" s="11">
        <v>501</v>
      </c>
      <c r="B502" s="12">
        <v>22652</v>
      </c>
      <c r="C502" s="13" t="s">
        <v>868</v>
      </c>
      <c r="D502" s="13" t="s">
        <v>366</v>
      </c>
      <c r="E502" s="14">
        <v>2</v>
      </c>
      <c r="F502" s="26">
        <v>2</v>
      </c>
      <c r="G502" s="27">
        <v>0</v>
      </c>
      <c r="H502" s="28">
        <v>7</v>
      </c>
      <c r="I502" s="26">
        <v>6</v>
      </c>
      <c r="J502" s="29">
        <v>1</v>
      </c>
      <c r="K502" s="30">
        <v>1</v>
      </c>
      <c r="L502" s="31">
        <v>0.8571428571428571</v>
      </c>
      <c r="M502" s="20">
        <v>64.3</v>
      </c>
      <c r="N502" s="21" t="s">
        <v>57</v>
      </c>
      <c r="O502" s="22">
        <v>5</v>
      </c>
      <c r="P502" s="23" t="s">
        <v>55</v>
      </c>
      <c r="Q502" s="24" t="s">
        <v>216</v>
      </c>
    </row>
    <row r="503" spans="1:17">
      <c r="A503" s="11">
        <v>502</v>
      </c>
      <c r="B503" s="12">
        <v>22652</v>
      </c>
      <c r="C503" s="13" t="s">
        <v>868</v>
      </c>
      <c r="D503" s="13" t="s">
        <v>370</v>
      </c>
      <c r="E503" s="14">
        <v>1</v>
      </c>
      <c r="F503" s="26">
        <v>0</v>
      </c>
      <c r="G503" s="27">
        <v>1</v>
      </c>
      <c r="H503" s="28">
        <v>3</v>
      </c>
      <c r="I503" s="26">
        <v>0</v>
      </c>
      <c r="J503" s="29">
        <v>3</v>
      </c>
      <c r="K503" s="30">
        <v>0</v>
      </c>
      <c r="L503" s="31">
        <v>0</v>
      </c>
      <c r="M503" s="20">
        <v>0</v>
      </c>
      <c r="N503" s="21" t="s">
        <v>54</v>
      </c>
      <c r="O503" s="22">
        <v>7</v>
      </c>
      <c r="P503" s="23" t="s">
        <v>55</v>
      </c>
      <c r="Q503" s="24" t="s">
        <v>216</v>
      </c>
    </row>
    <row r="504" spans="1:17">
      <c r="A504" s="11">
        <v>503</v>
      </c>
      <c r="B504" s="12">
        <v>3901</v>
      </c>
      <c r="C504" s="13" t="s">
        <v>869</v>
      </c>
      <c r="D504" s="13" t="s">
        <v>138</v>
      </c>
      <c r="E504" s="14">
        <v>22</v>
      </c>
      <c r="F504" s="26">
        <v>14</v>
      </c>
      <c r="G504" s="27">
        <v>8</v>
      </c>
      <c r="H504" s="28">
        <v>84</v>
      </c>
      <c r="I504" s="26">
        <v>46</v>
      </c>
      <c r="J504" s="29">
        <v>38</v>
      </c>
      <c r="K504" s="30">
        <v>0.63636363636363635</v>
      </c>
      <c r="L504" s="31">
        <v>0.54761904761904767</v>
      </c>
      <c r="M504" s="20">
        <v>56</v>
      </c>
      <c r="N504" s="21" t="s">
        <v>47</v>
      </c>
      <c r="O504" s="22">
        <v>6</v>
      </c>
      <c r="P504" s="23" t="s">
        <v>52</v>
      </c>
      <c r="Q504" s="24">
        <v>1030</v>
      </c>
    </row>
    <row r="505" spans="1:17">
      <c r="A505" s="11">
        <v>504</v>
      </c>
      <c r="B505" s="12">
        <v>19402</v>
      </c>
      <c r="C505" s="13" t="s">
        <v>870</v>
      </c>
      <c r="D505" s="13" t="s">
        <v>364</v>
      </c>
      <c r="E505" s="14">
        <v>17</v>
      </c>
      <c r="F505" s="26">
        <v>6</v>
      </c>
      <c r="G505" s="27">
        <v>11</v>
      </c>
      <c r="H505" s="28">
        <v>58</v>
      </c>
      <c r="I505" s="26">
        <v>20</v>
      </c>
      <c r="J505" s="29">
        <v>38</v>
      </c>
      <c r="K505" s="30">
        <v>0.35294117647058826</v>
      </c>
      <c r="L505" s="31">
        <v>0.34482758620689657</v>
      </c>
      <c r="M505" s="20">
        <v>32.6</v>
      </c>
      <c r="N505" s="21" t="s">
        <v>59</v>
      </c>
      <c r="O505" s="22">
        <v>3</v>
      </c>
      <c r="P505" s="23" t="s">
        <v>55</v>
      </c>
      <c r="Q505" s="24">
        <v>463</v>
      </c>
    </row>
    <row r="506" spans="1:17">
      <c r="A506" s="11">
        <v>505</v>
      </c>
      <c r="B506" s="12">
        <v>10331</v>
      </c>
      <c r="C506" s="13" t="s">
        <v>871</v>
      </c>
      <c r="D506" s="13" t="s">
        <v>352</v>
      </c>
      <c r="E506" s="14">
        <v>12</v>
      </c>
      <c r="F506" s="26">
        <v>7</v>
      </c>
      <c r="G506" s="27">
        <v>5</v>
      </c>
      <c r="H506" s="28">
        <v>48</v>
      </c>
      <c r="I506" s="26">
        <v>26</v>
      </c>
      <c r="J506" s="29">
        <v>22</v>
      </c>
      <c r="K506" s="30">
        <v>0.58333333333333337</v>
      </c>
      <c r="L506" s="31">
        <v>0.54166666666666663</v>
      </c>
      <c r="M506" s="20">
        <v>51.3</v>
      </c>
      <c r="N506" s="21" t="s">
        <v>47</v>
      </c>
      <c r="O506" s="22">
        <v>6</v>
      </c>
      <c r="P506" s="23" t="s">
        <v>52</v>
      </c>
      <c r="Q506" s="24">
        <v>1007</v>
      </c>
    </row>
    <row r="507" spans="1:17">
      <c r="A507" s="11">
        <v>506</v>
      </c>
      <c r="B507" s="12">
        <v>23239</v>
      </c>
      <c r="C507" s="13" t="s">
        <v>872</v>
      </c>
      <c r="D507" s="13" t="s">
        <v>182</v>
      </c>
      <c r="E507" s="14">
        <v>2</v>
      </c>
      <c r="F507" s="26">
        <v>0</v>
      </c>
      <c r="G507" s="27">
        <v>2</v>
      </c>
      <c r="H507" s="28">
        <v>6</v>
      </c>
      <c r="I507" s="26">
        <v>0</v>
      </c>
      <c r="J507" s="29">
        <v>6</v>
      </c>
      <c r="K507" s="30">
        <v>0</v>
      </c>
      <c r="L507" s="31">
        <v>0</v>
      </c>
      <c r="M507" s="20">
        <v>0</v>
      </c>
      <c r="N507" s="21" t="s">
        <v>49</v>
      </c>
      <c r="O507" s="22">
        <v>2</v>
      </c>
      <c r="P507" s="23" t="s">
        <v>52</v>
      </c>
      <c r="Q507" s="24" t="s">
        <v>216</v>
      </c>
    </row>
    <row r="508" spans="1:17">
      <c r="A508" s="11">
        <v>507</v>
      </c>
      <c r="B508" s="12">
        <v>50004</v>
      </c>
      <c r="C508" s="13" t="s">
        <v>873</v>
      </c>
      <c r="D508" s="13" t="s">
        <v>316</v>
      </c>
      <c r="E508" s="14">
        <v>8</v>
      </c>
      <c r="F508" s="26">
        <v>3</v>
      </c>
      <c r="G508" s="27">
        <v>5</v>
      </c>
      <c r="H508" s="28">
        <v>28</v>
      </c>
      <c r="I508" s="26">
        <v>9</v>
      </c>
      <c r="J508" s="29">
        <v>19</v>
      </c>
      <c r="K508" s="30">
        <v>0.375</v>
      </c>
      <c r="L508" s="31">
        <v>0.32142857142857145</v>
      </c>
      <c r="M508" s="20">
        <v>30.4</v>
      </c>
      <c r="N508" s="21" t="s">
        <v>49</v>
      </c>
      <c r="O508" s="22">
        <v>2</v>
      </c>
      <c r="P508" s="23" t="s">
        <v>52</v>
      </c>
      <c r="Q508" s="24" t="s">
        <v>216</v>
      </c>
    </row>
    <row r="509" spans="1:17">
      <c r="A509" s="11">
        <v>508</v>
      </c>
      <c r="B509" s="12">
        <v>4460</v>
      </c>
      <c r="C509" s="13" t="s">
        <v>874</v>
      </c>
      <c r="D509" s="13" t="s">
        <v>140</v>
      </c>
      <c r="E509" s="14">
        <v>20</v>
      </c>
      <c r="F509" s="26">
        <v>9</v>
      </c>
      <c r="G509" s="27">
        <v>11</v>
      </c>
      <c r="H509" s="28">
        <v>70</v>
      </c>
      <c r="I509" s="26">
        <v>34</v>
      </c>
      <c r="J509" s="29">
        <v>36</v>
      </c>
      <c r="K509" s="30">
        <v>0.45</v>
      </c>
      <c r="L509" s="31">
        <v>0.48571428571428571</v>
      </c>
      <c r="M509" s="20">
        <v>44.2</v>
      </c>
      <c r="N509" s="21" t="s">
        <v>53</v>
      </c>
      <c r="O509" s="22">
        <v>7</v>
      </c>
      <c r="P509" s="23" t="s">
        <v>52</v>
      </c>
      <c r="Q509" s="24">
        <v>1121</v>
      </c>
    </row>
    <row r="510" spans="1:17">
      <c r="A510" s="11">
        <v>509</v>
      </c>
      <c r="B510" s="12">
        <v>1038</v>
      </c>
      <c r="C510" s="13" t="s">
        <v>875</v>
      </c>
      <c r="D510" s="13" t="s">
        <v>140</v>
      </c>
      <c r="E510" s="14">
        <v>2</v>
      </c>
      <c r="F510" s="26">
        <v>0</v>
      </c>
      <c r="G510" s="27">
        <v>2</v>
      </c>
      <c r="H510" s="28">
        <v>8</v>
      </c>
      <c r="I510" s="26">
        <v>2</v>
      </c>
      <c r="J510" s="29">
        <v>6</v>
      </c>
      <c r="K510" s="30">
        <v>0</v>
      </c>
      <c r="L510" s="31">
        <v>0.25</v>
      </c>
      <c r="M510" s="20">
        <v>10.199999999999999</v>
      </c>
      <c r="N510" s="21" t="s">
        <v>53</v>
      </c>
      <c r="O510" s="22">
        <v>7</v>
      </c>
      <c r="P510" s="23" t="s">
        <v>52</v>
      </c>
      <c r="Q510" s="24" t="s">
        <v>216</v>
      </c>
    </row>
    <row r="511" spans="1:17">
      <c r="A511" s="11">
        <v>510</v>
      </c>
      <c r="B511" s="12">
        <v>452</v>
      </c>
      <c r="C511" s="13" t="s">
        <v>876</v>
      </c>
      <c r="D511" s="13" t="s">
        <v>163</v>
      </c>
      <c r="E511" s="14">
        <v>4</v>
      </c>
      <c r="F511" s="26">
        <v>1</v>
      </c>
      <c r="G511" s="27">
        <v>3</v>
      </c>
      <c r="H511" s="28">
        <v>15</v>
      </c>
      <c r="I511" s="26">
        <v>4</v>
      </c>
      <c r="J511" s="29">
        <v>11</v>
      </c>
      <c r="K511" s="30">
        <v>0.25</v>
      </c>
      <c r="L511" s="31">
        <v>0.26666666666666666</v>
      </c>
      <c r="M511" s="20">
        <v>20.8</v>
      </c>
      <c r="N511" s="21" t="s">
        <v>48</v>
      </c>
      <c r="O511" s="22">
        <v>4</v>
      </c>
      <c r="P511" s="23" t="s">
        <v>52</v>
      </c>
      <c r="Q511" s="24" t="s">
        <v>216</v>
      </c>
    </row>
    <row r="512" spans="1:17">
      <c r="A512" s="11">
        <v>511</v>
      </c>
      <c r="B512" s="12">
        <v>18783</v>
      </c>
      <c r="C512" s="13" t="s">
        <v>877</v>
      </c>
      <c r="D512" s="13" t="s">
        <v>125</v>
      </c>
      <c r="E512" s="14">
        <v>18</v>
      </c>
      <c r="F512" s="26">
        <v>18</v>
      </c>
      <c r="G512" s="27">
        <v>0</v>
      </c>
      <c r="H512" s="28">
        <v>60</v>
      </c>
      <c r="I512" s="26">
        <v>54</v>
      </c>
      <c r="J512" s="29">
        <v>6</v>
      </c>
      <c r="K512" s="30">
        <v>1</v>
      </c>
      <c r="L512" s="31">
        <v>0.9</v>
      </c>
      <c r="M512" s="20">
        <v>88.8</v>
      </c>
      <c r="N512" s="21" t="s">
        <v>49</v>
      </c>
      <c r="O512" s="22">
        <v>2</v>
      </c>
      <c r="P512" s="23" t="s">
        <v>52</v>
      </c>
      <c r="Q512" s="24">
        <v>594</v>
      </c>
    </row>
    <row r="513" spans="1:17">
      <c r="A513" s="11">
        <v>512</v>
      </c>
      <c r="B513" s="12">
        <v>18783</v>
      </c>
      <c r="C513" s="13" t="s">
        <v>877</v>
      </c>
      <c r="D513" s="13" t="s">
        <v>142</v>
      </c>
      <c r="E513" s="14">
        <v>3</v>
      </c>
      <c r="F513" s="26">
        <v>0</v>
      </c>
      <c r="G513" s="27">
        <v>3</v>
      </c>
      <c r="H513" s="28">
        <v>10</v>
      </c>
      <c r="I513" s="26">
        <v>1</v>
      </c>
      <c r="J513" s="29">
        <v>9</v>
      </c>
      <c r="K513" s="30">
        <v>0</v>
      </c>
      <c r="L513" s="31">
        <v>0.1</v>
      </c>
      <c r="M513" s="20">
        <v>4.2</v>
      </c>
      <c r="N513" s="21" t="s">
        <v>53</v>
      </c>
      <c r="O513" s="22">
        <v>7</v>
      </c>
      <c r="P513" s="23" t="s">
        <v>52</v>
      </c>
      <c r="Q513" s="24" t="s">
        <v>216</v>
      </c>
    </row>
    <row r="514" spans="1:17">
      <c r="A514" s="11">
        <v>513</v>
      </c>
      <c r="B514" s="12">
        <v>50120</v>
      </c>
      <c r="C514" s="13" t="s">
        <v>878</v>
      </c>
      <c r="D514" s="13" t="s">
        <v>126</v>
      </c>
      <c r="E514" s="14">
        <v>12</v>
      </c>
      <c r="F514" s="26">
        <v>6</v>
      </c>
      <c r="G514" s="27">
        <v>6</v>
      </c>
      <c r="H514" s="28">
        <v>41</v>
      </c>
      <c r="I514" s="26">
        <v>21</v>
      </c>
      <c r="J514" s="29">
        <v>20</v>
      </c>
      <c r="K514" s="30">
        <v>0.5</v>
      </c>
      <c r="L514" s="31">
        <v>0.51219512195121952</v>
      </c>
      <c r="M514" s="20">
        <v>46.1</v>
      </c>
      <c r="N514" s="21" t="s">
        <v>49</v>
      </c>
      <c r="O514" s="22">
        <v>2</v>
      </c>
      <c r="P514" s="23" t="s">
        <v>52</v>
      </c>
      <c r="Q514" s="24">
        <v>381</v>
      </c>
    </row>
    <row r="515" spans="1:17">
      <c r="A515" s="11">
        <v>514</v>
      </c>
      <c r="B515" s="12">
        <v>19675</v>
      </c>
      <c r="C515" s="13" t="s">
        <v>879</v>
      </c>
      <c r="D515" s="13" t="s">
        <v>71</v>
      </c>
      <c r="E515" s="14">
        <v>6</v>
      </c>
      <c r="F515" s="26">
        <v>0</v>
      </c>
      <c r="G515" s="27">
        <v>6</v>
      </c>
      <c r="H515" s="28">
        <v>21</v>
      </c>
      <c r="I515" s="26">
        <v>3</v>
      </c>
      <c r="J515" s="29">
        <v>18</v>
      </c>
      <c r="K515" s="30">
        <v>0</v>
      </c>
      <c r="L515" s="31">
        <v>0.14285714285714285</v>
      </c>
      <c r="M515" s="20">
        <v>6.5</v>
      </c>
      <c r="N515" s="21" t="s">
        <v>48</v>
      </c>
      <c r="O515" s="22">
        <v>4</v>
      </c>
      <c r="P515" s="23" t="s">
        <v>52</v>
      </c>
      <c r="Q515" s="24" t="s">
        <v>216</v>
      </c>
    </row>
    <row r="516" spans="1:17">
      <c r="A516" s="11">
        <v>515</v>
      </c>
      <c r="B516" s="12">
        <v>19675</v>
      </c>
      <c r="C516" s="13" t="s">
        <v>879</v>
      </c>
      <c r="D516" s="13" t="s">
        <v>74</v>
      </c>
      <c r="E516" s="14">
        <v>2</v>
      </c>
      <c r="F516" s="26">
        <v>2</v>
      </c>
      <c r="G516" s="27">
        <v>0</v>
      </c>
      <c r="H516" s="28">
        <v>8</v>
      </c>
      <c r="I516" s="26">
        <v>6</v>
      </c>
      <c r="J516" s="29">
        <v>2</v>
      </c>
      <c r="K516" s="30">
        <v>1</v>
      </c>
      <c r="L516" s="31">
        <v>0.75</v>
      </c>
      <c r="M516" s="20">
        <v>60.7</v>
      </c>
      <c r="N516" s="21" t="s">
        <v>49</v>
      </c>
      <c r="O516" s="22">
        <v>2</v>
      </c>
      <c r="P516" s="23" t="s">
        <v>52</v>
      </c>
      <c r="Q516" s="24" t="s">
        <v>216</v>
      </c>
    </row>
    <row r="517" spans="1:17">
      <c r="A517" s="11">
        <v>516</v>
      </c>
      <c r="B517" s="12">
        <v>18676</v>
      </c>
      <c r="C517" s="13" t="s">
        <v>880</v>
      </c>
      <c r="D517" s="13" t="s">
        <v>346</v>
      </c>
      <c r="E517" s="14">
        <v>16</v>
      </c>
      <c r="F517" s="26">
        <v>8</v>
      </c>
      <c r="G517" s="27">
        <v>8</v>
      </c>
      <c r="H517" s="28">
        <v>64</v>
      </c>
      <c r="I517" s="26">
        <v>30</v>
      </c>
      <c r="J517" s="29">
        <v>34</v>
      </c>
      <c r="K517" s="30">
        <v>0.5</v>
      </c>
      <c r="L517" s="31">
        <v>0.46875</v>
      </c>
      <c r="M517" s="20">
        <v>45.1</v>
      </c>
      <c r="N517" s="21" t="s">
        <v>58</v>
      </c>
      <c r="O517" s="22">
        <v>3</v>
      </c>
      <c r="P517" s="23" t="s">
        <v>52</v>
      </c>
      <c r="Q517" s="24">
        <v>526</v>
      </c>
    </row>
    <row r="518" spans="1:17">
      <c r="A518" s="11">
        <v>517</v>
      </c>
      <c r="B518" s="12">
        <v>50530</v>
      </c>
      <c r="C518" s="13" t="s">
        <v>881</v>
      </c>
      <c r="D518" s="13" t="s">
        <v>187</v>
      </c>
      <c r="E518" s="14">
        <v>5</v>
      </c>
      <c r="F518" s="26">
        <v>3</v>
      </c>
      <c r="G518" s="27">
        <v>2</v>
      </c>
      <c r="H518" s="28">
        <v>21</v>
      </c>
      <c r="I518" s="26">
        <v>11</v>
      </c>
      <c r="J518" s="29">
        <v>10</v>
      </c>
      <c r="K518" s="30">
        <v>0.6</v>
      </c>
      <c r="L518" s="31">
        <v>0.52380952380952384</v>
      </c>
      <c r="M518" s="20">
        <v>46.5</v>
      </c>
      <c r="N518" s="21" t="s">
        <v>49</v>
      </c>
      <c r="O518" s="22">
        <v>2</v>
      </c>
      <c r="P518" s="23" t="s">
        <v>52</v>
      </c>
      <c r="Q518" s="24" t="s">
        <v>216</v>
      </c>
    </row>
    <row r="519" spans="1:17">
      <c r="A519" s="11">
        <v>518</v>
      </c>
      <c r="B519" s="12">
        <v>23083</v>
      </c>
      <c r="C519" s="13" t="s">
        <v>882</v>
      </c>
      <c r="D519" s="13" t="s">
        <v>355</v>
      </c>
      <c r="E519" s="14">
        <v>9</v>
      </c>
      <c r="F519" s="26">
        <v>7</v>
      </c>
      <c r="G519" s="27">
        <v>2</v>
      </c>
      <c r="H519" s="28">
        <v>35</v>
      </c>
      <c r="I519" s="26">
        <v>25</v>
      </c>
      <c r="J519" s="29">
        <v>10</v>
      </c>
      <c r="K519" s="30">
        <v>0.77777777777777779</v>
      </c>
      <c r="L519" s="31">
        <v>0.7142857142857143</v>
      </c>
      <c r="M519" s="20">
        <v>66.2</v>
      </c>
      <c r="N519" s="21" t="s">
        <v>60</v>
      </c>
      <c r="O519" s="22">
        <v>1</v>
      </c>
      <c r="P519" s="23" t="s">
        <v>55</v>
      </c>
      <c r="Q519" s="24" t="s">
        <v>216</v>
      </c>
    </row>
    <row r="520" spans="1:17">
      <c r="A520" s="11">
        <v>519</v>
      </c>
      <c r="B520" s="12">
        <v>23083</v>
      </c>
      <c r="C520" s="13" t="s">
        <v>882</v>
      </c>
      <c r="D520" s="13" t="s">
        <v>328</v>
      </c>
      <c r="E520" s="14">
        <v>6</v>
      </c>
      <c r="F520" s="26">
        <v>4</v>
      </c>
      <c r="G520" s="27">
        <v>2</v>
      </c>
      <c r="H520" s="28">
        <v>22</v>
      </c>
      <c r="I520" s="26">
        <v>13</v>
      </c>
      <c r="J520" s="29">
        <v>9</v>
      </c>
      <c r="K520" s="30">
        <v>0.66666666666666663</v>
      </c>
      <c r="L520" s="31">
        <v>0.59090909090909094</v>
      </c>
      <c r="M520" s="20">
        <v>53.1</v>
      </c>
      <c r="N520" s="21" t="s">
        <v>49</v>
      </c>
      <c r="O520" s="22">
        <v>2</v>
      </c>
      <c r="P520" s="23" t="s">
        <v>52</v>
      </c>
      <c r="Q520" s="24" t="s">
        <v>216</v>
      </c>
    </row>
    <row r="521" spans="1:17">
      <c r="A521" s="11">
        <v>520</v>
      </c>
      <c r="B521" s="12">
        <v>23083</v>
      </c>
      <c r="C521" s="13" t="s">
        <v>882</v>
      </c>
      <c r="D521" s="13" t="s">
        <v>346</v>
      </c>
      <c r="E521" s="14">
        <v>2</v>
      </c>
      <c r="F521" s="26">
        <v>1</v>
      </c>
      <c r="G521" s="27">
        <v>1</v>
      </c>
      <c r="H521" s="28">
        <v>6</v>
      </c>
      <c r="I521" s="26">
        <v>3</v>
      </c>
      <c r="J521" s="29">
        <v>3</v>
      </c>
      <c r="K521" s="30">
        <v>0.5</v>
      </c>
      <c r="L521" s="31">
        <v>0.5</v>
      </c>
      <c r="M521" s="20">
        <v>34.4</v>
      </c>
      <c r="N521" s="21" t="s">
        <v>58</v>
      </c>
      <c r="O521" s="22">
        <v>3</v>
      </c>
      <c r="P521" s="23" t="s">
        <v>52</v>
      </c>
      <c r="Q521" s="24" t="s">
        <v>216</v>
      </c>
    </row>
    <row r="522" spans="1:17">
      <c r="A522" s="11">
        <v>521</v>
      </c>
      <c r="B522" s="12">
        <v>14452</v>
      </c>
      <c r="C522" s="13" t="s">
        <v>883</v>
      </c>
      <c r="D522" s="13" t="s">
        <v>202</v>
      </c>
      <c r="E522" s="14">
        <v>14</v>
      </c>
      <c r="F522" s="26">
        <v>9</v>
      </c>
      <c r="G522" s="27">
        <v>5</v>
      </c>
      <c r="H522" s="28">
        <v>51</v>
      </c>
      <c r="I522" s="26">
        <v>33</v>
      </c>
      <c r="J522" s="29">
        <v>18</v>
      </c>
      <c r="K522" s="30">
        <v>0.6428571428571429</v>
      </c>
      <c r="L522" s="31">
        <v>0.6470588235294118</v>
      </c>
      <c r="M522" s="20">
        <v>59.5</v>
      </c>
      <c r="N522" s="21" t="s">
        <v>59</v>
      </c>
      <c r="O522" s="22">
        <v>3</v>
      </c>
      <c r="P522" s="23" t="s">
        <v>55</v>
      </c>
      <c r="Q522" s="24">
        <v>598</v>
      </c>
    </row>
    <row r="523" spans="1:17">
      <c r="A523" s="11">
        <v>522</v>
      </c>
      <c r="B523" s="12">
        <v>14452</v>
      </c>
      <c r="C523" s="13" t="s">
        <v>883</v>
      </c>
      <c r="D523" s="13" t="s">
        <v>344</v>
      </c>
      <c r="E523" s="14">
        <v>12</v>
      </c>
      <c r="F523" s="26">
        <v>4</v>
      </c>
      <c r="G523" s="27">
        <v>8</v>
      </c>
      <c r="H523" s="28">
        <v>46</v>
      </c>
      <c r="I523" s="26">
        <v>19</v>
      </c>
      <c r="J523" s="29">
        <v>27</v>
      </c>
      <c r="K523" s="30">
        <v>0.33333333333333331</v>
      </c>
      <c r="L523" s="31">
        <v>0.41304347826086957</v>
      </c>
      <c r="M523" s="20">
        <v>34.299999999999997</v>
      </c>
      <c r="N523" s="21" t="s">
        <v>58</v>
      </c>
      <c r="O523" s="22">
        <v>3</v>
      </c>
      <c r="P523" s="23" t="s">
        <v>52</v>
      </c>
      <c r="Q523" s="24">
        <v>472</v>
      </c>
    </row>
    <row r="524" spans="1:17">
      <c r="A524" s="11">
        <v>523</v>
      </c>
      <c r="B524" s="12">
        <v>22326</v>
      </c>
      <c r="C524" s="13" t="s">
        <v>884</v>
      </c>
      <c r="D524" s="13" t="s">
        <v>321</v>
      </c>
      <c r="E524" s="14">
        <v>4</v>
      </c>
      <c r="F524" s="26">
        <v>1</v>
      </c>
      <c r="G524" s="27">
        <v>3</v>
      </c>
      <c r="H524" s="28">
        <v>13</v>
      </c>
      <c r="I524" s="26">
        <v>4</v>
      </c>
      <c r="J524" s="29">
        <v>9</v>
      </c>
      <c r="K524" s="30">
        <v>0.25</v>
      </c>
      <c r="L524" s="31">
        <v>0.30769230769230771</v>
      </c>
      <c r="M524" s="20">
        <v>22.4</v>
      </c>
      <c r="N524" s="21" t="s">
        <v>49</v>
      </c>
      <c r="O524" s="22">
        <v>2</v>
      </c>
      <c r="P524" s="23" t="s">
        <v>52</v>
      </c>
      <c r="Q524" s="24" t="s">
        <v>216</v>
      </c>
    </row>
    <row r="525" spans="1:17">
      <c r="A525" s="11">
        <v>524</v>
      </c>
      <c r="B525" s="12">
        <v>22328</v>
      </c>
      <c r="C525" s="13" t="s">
        <v>885</v>
      </c>
      <c r="D525" s="13" t="s">
        <v>321</v>
      </c>
      <c r="E525" s="14">
        <v>4</v>
      </c>
      <c r="F525" s="26">
        <v>4</v>
      </c>
      <c r="G525" s="27">
        <v>0</v>
      </c>
      <c r="H525" s="28">
        <v>15</v>
      </c>
      <c r="I525" s="26">
        <v>12</v>
      </c>
      <c r="J525" s="29">
        <v>3</v>
      </c>
      <c r="K525" s="30">
        <v>1</v>
      </c>
      <c r="L525" s="31">
        <v>0.8</v>
      </c>
      <c r="M525" s="20">
        <v>71.3</v>
      </c>
      <c r="N525" s="21" t="s">
        <v>49</v>
      </c>
      <c r="O525" s="22">
        <v>2</v>
      </c>
      <c r="P525" s="23" t="s">
        <v>52</v>
      </c>
      <c r="Q525" s="24" t="s">
        <v>216</v>
      </c>
    </row>
    <row r="526" spans="1:17">
      <c r="A526" s="11">
        <v>525</v>
      </c>
      <c r="B526" s="12">
        <v>50038</v>
      </c>
      <c r="C526" s="13" t="s">
        <v>886</v>
      </c>
      <c r="D526" s="13" t="s">
        <v>329</v>
      </c>
      <c r="E526" s="14">
        <v>11</v>
      </c>
      <c r="F526" s="26">
        <v>4</v>
      </c>
      <c r="G526" s="27">
        <v>7</v>
      </c>
      <c r="H526" s="28">
        <v>42</v>
      </c>
      <c r="I526" s="26">
        <v>19</v>
      </c>
      <c r="J526" s="29">
        <v>23</v>
      </c>
      <c r="K526" s="30">
        <v>0.36363636363636365</v>
      </c>
      <c r="L526" s="31">
        <v>0.45238095238095238</v>
      </c>
      <c r="M526" s="20">
        <v>37.200000000000003</v>
      </c>
      <c r="N526" s="21" t="s">
        <v>49</v>
      </c>
      <c r="O526" s="22">
        <v>2</v>
      </c>
      <c r="P526" s="23" t="s">
        <v>52</v>
      </c>
      <c r="Q526" s="24">
        <v>336</v>
      </c>
    </row>
    <row r="527" spans="1:17">
      <c r="A527" s="11">
        <v>526</v>
      </c>
      <c r="B527" s="12">
        <v>6819</v>
      </c>
      <c r="C527" s="13" t="s">
        <v>887</v>
      </c>
      <c r="D527" s="13" t="s">
        <v>341</v>
      </c>
      <c r="E527" s="14">
        <v>18</v>
      </c>
      <c r="F527" s="26">
        <v>10</v>
      </c>
      <c r="G527" s="27">
        <v>8</v>
      </c>
      <c r="H527" s="28">
        <v>69</v>
      </c>
      <c r="I527" s="26">
        <v>38</v>
      </c>
      <c r="J527" s="29">
        <v>31</v>
      </c>
      <c r="K527" s="30">
        <v>0.55555555555555558</v>
      </c>
      <c r="L527" s="31">
        <v>0.55072463768115942</v>
      </c>
      <c r="M527" s="20">
        <v>51.9</v>
      </c>
      <c r="N527" s="21" t="s">
        <v>58</v>
      </c>
      <c r="O527" s="22">
        <v>3</v>
      </c>
      <c r="P527" s="23" t="s">
        <v>52</v>
      </c>
      <c r="Q527" s="24">
        <v>560</v>
      </c>
    </row>
    <row r="528" spans="1:17">
      <c r="A528" s="11">
        <v>527</v>
      </c>
      <c r="B528" s="12">
        <v>19370</v>
      </c>
      <c r="C528" s="13" t="s">
        <v>888</v>
      </c>
      <c r="D528" s="13" t="s">
        <v>114</v>
      </c>
      <c r="E528" s="14">
        <v>2</v>
      </c>
      <c r="F528" s="26">
        <v>2</v>
      </c>
      <c r="G528" s="27">
        <v>0</v>
      </c>
      <c r="H528" s="28">
        <v>9</v>
      </c>
      <c r="I528" s="26">
        <v>6</v>
      </c>
      <c r="J528" s="29">
        <v>3</v>
      </c>
      <c r="K528" s="30">
        <v>1</v>
      </c>
      <c r="L528" s="31">
        <v>0.66666666666666663</v>
      </c>
      <c r="M528" s="20">
        <v>57.8</v>
      </c>
      <c r="N528" s="21" t="s">
        <v>58</v>
      </c>
      <c r="O528" s="22">
        <v>3</v>
      </c>
      <c r="P528" s="23" t="s">
        <v>52</v>
      </c>
      <c r="Q528" s="24" t="s">
        <v>216</v>
      </c>
    </row>
    <row r="529" spans="1:17">
      <c r="A529" s="11">
        <v>528</v>
      </c>
      <c r="B529" s="12">
        <v>27415</v>
      </c>
      <c r="C529" s="13" t="s">
        <v>889</v>
      </c>
      <c r="D529" s="13" t="s">
        <v>324</v>
      </c>
      <c r="E529" s="14">
        <v>18</v>
      </c>
      <c r="F529" s="26">
        <v>1</v>
      </c>
      <c r="G529" s="27">
        <v>17</v>
      </c>
      <c r="H529" s="28">
        <v>58</v>
      </c>
      <c r="I529" s="26">
        <v>7</v>
      </c>
      <c r="J529" s="29">
        <v>51</v>
      </c>
      <c r="K529" s="30">
        <v>5.5555555555555552E-2</v>
      </c>
      <c r="L529" s="31">
        <v>0.1206896551724138</v>
      </c>
      <c r="M529" s="20">
        <v>8.3000000000000007</v>
      </c>
      <c r="N529" s="21" t="s">
        <v>49</v>
      </c>
      <c r="O529" s="22">
        <v>2</v>
      </c>
      <c r="P529" s="23" t="s">
        <v>52</v>
      </c>
      <c r="Q529" s="24">
        <v>192</v>
      </c>
    </row>
    <row r="530" spans="1:17">
      <c r="A530" s="11">
        <v>529</v>
      </c>
      <c r="B530" s="12">
        <v>10784</v>
      </c>
      <c r="C530" s="13" t="s">
        <v>890</v>
      </c>
      <c r="D530" s="13" t="s">
        <v>144</v>
      </c>
      <c r="E530" s="14">
        <v>18</v>
      </c>
      <c r="F530" s="26">
        <v>4</v>
      </c>
      <c r="G530" s="27">
        <v>14</v>
      </c>
      <c r="H530" s="28">
        <v>67</v>
      </c>
      <c r="I530" s="26">
        <v>21</v>
      </c>
      <c r="J530" s="29">
        <v>46</v>
      </c>
      <c r="K530" s="30">
        <v>0.22222222222222221</v>
      </c>
      <c r="L530" s="31">
        <v>0.31343283582089554</v>
      </c>
      <c r="M530" s="20">
        <v>25.3</v>
      </c>
      <c r="N530" s="21" t="s">
        <v>57</v>
      </c>
      <c r="O530" s="22">
        <v>5</v>
      </c>
      <c r="P530" s="23" t="s">
        <v>55</v>
      </c>
      <c r="Q530" s="24">
        <v>727</v>
      </c>
    </row>
    <row r="531" spans="1:17">
      <c r="A531" s="11">
        <v>530</v>
      </c>
      <c r="B531" s="12">
        <v>18461</v>
      </c>
      <c r="C531" s="13" t="s">
        <v>891</v>
      </c>
      <c r="D531" s="13" t="s">
        <v>127</v>
      </c>
      <c r="E531" s="14">
        <v>4</v>
      </c>
      <c r="F531" s="26">
        <v>4</v>
      </c>
      <c r="G531" s="27">
        <v>0</v>
      </c>
      <c r="H531" s="28">
        <v>12</v>
      </c>
      <c r="I531" s="26">
        <v>12</v>
      </c>
      <c r="J531" s="29">
        <v>0</v>
      </c>
      <c r="K531" s="30">
        <v>1</v>
      </c>
      <c r="L531" s="31">
        <v>1</v>
      </c>
      <c r="M531" s="20">
        <v>79</v>
      </c>
      <c r="N531" s="21" t="s">
        <v>49</v>
      </c>
      <c r="O531" s="22">
        <v>2</v>
      </c>
      <c r="P531" s="23" t="s">
        <v>52</v>
      </c>
      <c r="Q531" s="24" t="s">
        <v>216</v>
      </c>
    </row>
    <row r="532" spans="1:17">
      <c r="A532" s="11">
        <v>531</v>
      </c>
      <c r="B532" s="12">
        <v>17264</v>
      </c>
      <c r="C532" s="13" t="s">
        <v>892</v>
      </c>
      <c r="D532" s="13" t="s">
        <v>82</v>
      </c>
      <c r="E532" s="14">
        <v>9</v>
      </c>
      <c r="F532" s="26">
        <v>5</v>
      </c>
      <c r="G532" s="27">
        <v>4</v>
      </c>
      <c r="H532" s="28">
        <v>35</v>
      </c>
      <c r="I532" s="26">
        <v>20</v>
      </c>
      <c r="J532" s="29">
        <v>15</v>
      </c>
      <c r="K532" s="30">
        <v>0.55555555555555558</v>
      </c>
      <c r="L532" s="31">
        <v>0.5714285714285714</v>
      </c>
      <c r="M532" s="20">
        <v>50.2</v>
      </c>
      <c r="N532" s="21" t="s">
        <v>48</v>
      </c>
      <c r="O532" s="22">
        <v>4</v>
      </c>
      <c r="P532" s="23" t="s">
        <v>52</v>
      </c>
      <c r="Q532" s="24" t="s">
        <v>216</v>
      </c>
    </row>
    <row r="533" spans="1:17">
      <c r="A533" s="11">
        <v>532</v>
      </c>
      <c r="B533" s="12">
        <v>8670</v>
      </c>
      <c r="C533" s="13" t="s">
        <v>893</v>
      </c>
      <c r="D533" s="13" t="s">
        <v>353</v>
      </c>
      <c r="E533" s="14">
        <v>7</v>
      </c>
      <c r="F533" s="26">
        <v>6</v>
      </c>
      <c r="G533" s="27">
        <v>1</v>
      </c>
      <c r="H533" s="28">
        <v>23</v>
      </c>
      <c r="I533" s="26">
        <v>20</v>
      </c>
      <c r="J533" s="29">
        <v>3</v>
      </c>
      <c r="K533" s="30">
        <v>0.8571428571428571</v>
      </c>
      <c r="L533" s="31">
        <v>0.86956521739130432</v>
      </c>
      <c r="M533" s="20">
        <v>74.400000000000006</v>
      </c>
      <c r="N533" s="21" t="s">
        <v>60</v>
      </c>
      <c r="O533" s="22">
        <v>1</v>
      </c>
      <c r="P533" s="23" t="s">
        <v>55</v>
      </c>
      <c r="Q533" s="24" t="s">
        <v>216</v>
      </c>
    </row>
    <row r="534" spans="1:17">
      <c r="A534" s="11">
        <v>533</v>
      </c>
      <c r="B534" s="12">
        <v>8670</v>
      </c>
      <c r="C534" s="13" t="s">
        <v>893</v>
      </c>
      <c r="D534" s="13" t="s">
        <v>315</v>
      </c>
      <c r="E534" s="14">
        <v>3</v>
      </c>
      <c r="F534" s="26">
        <v>2</v>
      </c>
      <c r="G534" s="27">
        <v>1</v>
      </c>
      <c r="H534" s="28">
        <v>9</v>
      </c>
      <c r="I534" s="26">
        <v>6</v>
      </c>
      <c r="J534" s="29">
        <v>3</v>
      </c>
      <c r="K534" s="30">
        <v>0.66666666666666663</v>
      </c>
      <c r="L534" s="31">
        <v>0.66666666666666663</v>
      </c>
      <c r="M534" s="20">
        <v>50</v>
      </c>
      <c r="N534" s="21" t="s">
        <v>49</v>
      </c>
      <c r="O534" s="22">
        <v>2</v>
      </c>
      <c r="P534" s="23" t="s">
        <v>52</v>
      </c>
      <c r="Q534" s="24" t="s">
        <v>216</v>
      </c>
    </row>
    <row r="535" spans="1:17">
      <c r="A535" s="11">
        <v>534</v>
      </c>
      <c r="B535" s="12">
        <v>14539</v>
      </c>
      <c r="C535" s="13" t="s">
        <v>894</v>
      </c>
      <c r="D535" s="13" t="s">
        <v>78</v>
      </c>
      <c r="E535" s="14">
        <v>4</v>
      </c>
      <c r="F535" s="26">
        <v>0</v>
      </c>
      <c r="G535" s="27">
        <v>4</v>
      </c>
      <c r="H535" s="28">
        <v>12</v>
      </c>
      <c r="I535" s="26">
        <v>0</v>
      </c>
      <c r="J535" s="29">
        <v>12</v>
      </c>
      <c r="K535" s="30">
        <v>0</v>
      </c>
      <c r="L535" s="31">
        <v>0</v>
      </c>
      <c r="M535" s="20">
        <v>0</v>
      </c>
      <c r="N535" s="21" t="s">
        <v>58</v>
      </c>
      <c r="O535" s="22">
        <v>3</v>
      </c>
      <c r="P535" s="23" t="s">
        <v>52</v>
      </c>
      <c r="Q535" s="24" t="s">
        <v>216</v>
      </c>
    </row>
    <row r="536" spans="1:17">
      <c r="A536" s="11">
        <v>535</v>
      </c>
      <c r="B536" s="12">
        <v>24192</v>
      </c>
      <c r="C536" s="13" t="s">
        <v>895</v>
      </c>
      <c r="D536" s="13" t="s">
        <v>192</v>
      </c>
      <c r="E536" s="14">
        <v>16</v>
      </c>
      <c r="F536" s="26">
        <v>12</v>
      </c>
      <c r="G536" s="27">
        <v>4</v>
      </c>
      <c r="H536" s="28">
        <v>55</v>
      </c>
      <c r="I536" s="26">
        <v>38</v>
      </c>
      <c r="J536" s="29">
        <v>17</v>
      </c>
      <c r="K536" s="30">
        <v>0.75</v>
      </c>
      <c r="L536" s="31">
        <v>0.69090909090909092</v>
      </c>
      <c r="M536" s="20">
        <v>66.900000000000006</v>
      </c>
      <c r="N536" s="21" t="s">
        <v>58</v>
      </c>
      <c r="O536" s="22">
        <v>3</v>
      </c>
      <c r="P536" s="23" t="s">
        <v>52</v>
      </c>
      <c r="Q536" s="24">
        <v>635</v>
      </c>
    </row>
    <row r="537" spans="1:17">
      <c r="A537" s="11">
        <v>536</v>
      </c>
      <c r="B537" s="12">
        <v>50405</v>
      </c>
      <c r="C537" s="13" t="s">
        <v>896</v>
      </c>
      <c r="D537" s="13" t="s">
        <v>85</v>
      </c>
      <c r="E537" s="14">
        <v>6</v>
      </c>
      <c r="F537" s="26">
        <v>2</v>
      </c>
      <c r="G537" s="27">
        <v>4</v>
      </c>
      <c r="H537" s="28">
        <v>22</v>
      </c>
      <c r="I537" s="26">
        <v>9</v>
      </c>
      <c r="J537" s="29">
        <v>13</v>
      </c>
      <c r="K537" s="30">
        <v>0.33333333333333331</v>
      </c>
      <c r="L537" s="31">
        <v>0.40909090909090912</v>
      </c>
      <c r="M537" s="20">
        <v>31.8</v>
      </c>
      <c r="N537" s="21" t="s">
        <v>58</v>
      </c>
      <c r="O537" s="22">
        <v>3</v>
      </c>
      <c r="P537" s="23" t="s">
        <v>52</v>
      </c>
      <c r="Q537" s="24" t="s">
        <v>216</v>
      </c>
    </row>
    <row r="538" spans="1:17">
      <c r="A538" s="11">
        <v>537</v>
      </c>
      <c r="B538" s="12">
        <v>3581</v>
      </c>
      <c r="C538" s="13" t="s">
        <v>897</v>
      </c>
      <c r="D538" s="13" t="s">
        <v>351</v>
      </c>
      <c r="E538" s="14">
        <v>18</v>
      </c>
      <c r="F538" s="26">
        <v>17</v>
      </c>
      <c r="G538" s="27">
        <v>1</v>
      </c>
      <c r="H538" s="28">
        <v>64</v>
      </c>
      <c r="I538" s="26">
        <v>52</v>
      </c>
      <c r="J538" s="29">
        <v>12</v>
      </c>
      <c r="K538" s="30">
        <v>0.94444444444444442</v>
      </c>
      <c r="L538" s="31">
        <v>0.8125</v>
      </c>
      <c r="M538" s="20">
        <v>82.1</v>
      </c>
      <c r="N538" s="21" t="s">
        <v>56</v>
      </c>
      <c r="O538" s="22">
        <v>5</v>
      </c>
      <c r="P538" s="23" t="s">
        <v>52</v>
      </c>
      <c r="Q538" s="24">
        <v>1011</v>
      </c>
    </row>
    <row r="539" spans="1:17">
      <c r="A539" s="11">
        <v>538</v>
      </c>
      <c r="B539" s="12">
        <v>3581</v>
      </c>
      <c r="C539" s="13" t="s">
        <v>897</v>
      </c>
      <c r="D539" s="13" t="s">
        <v>138</v>
      </c>
      <c r="E539" s="14">
        <v>2</v>
      </c>
      <c r="F539" s="26">
        <v>2</v>
      </c>
      <c r="G539" s="27">
        <v>0</v>
      </c>
      <c r="H539" s="28">
        <v>7</v>
      </c>
      <c r="I539" s="26">
        <v>6</v>
      </c>
      <c r="J539" s="29">
        <v>1</v>
      </c>
      <c r="K539" s="30">
        <v>1</v>
      </c>
      <c r="L539" s="31">
        <v>0.8571428571428571</v>
      </c>
      <c r="M539" s="20">
        <v>64.3</v>
      </c>
      <c r="N539" s="21" t="s">
        <v>47</v>
      </c>
      <c r="O539" s="22">
        <v>6</v>
      </c>
      <c r="P539" s="23" t="s">
        <v>52</v>
      </c>
      <c r="Q539" s="24" t="s">
        <v>216</v>
      </c>
    </row>
    <row r="540" spans="1:17">
      <c r="A540" s="11">
        <v>539</v>
      </c>
      <c r="B540" s="12">
        <v>23316</v>
      </c>
      <c r="C540" s="13" t="s">
        <v>898</v>
      </c>
      <c r="D540" s="13" t="s">
        <v>334</v>
      </c>
      <c r="E540" s="14">
        <v>14</v>
      </c>
      <c r="F540" s="26">
        <v>3</v>
      </c>
      <c r="G540" s="27">
        <v>11</v>
      </c>
      <c r="H540" s="28">
        <v>48</v>
      </c>
      <c r="I540" s="26">
        <v>15</v>
      </c>
      <c r="J540" s="29">
        <v>33</v>
      </c>
      <c r="K540" s="30">
        <v>0.21428571428571427</v>
      </c>
      <c r="L540" s="31">
        <v>0.3125</v>
      </c>
      <c r="M540" s="20">
        <v>24.5</v>
      </c>
      <c r="N540" s="21" t="s">
        <v>49</v>
      </c>
      <c r="O540" s="22">
        <v>2</v>
      </c>
      <c r="P540" s="23" t="s">
        <v>52</v>
      </c>
      <c r="Q540" s="24">
        <v>273</v>
      </c>
    </row>
    <row r="541" spans="1:17">
      <c r="A541" s="11">
        <v>540</v>
      </c>
      <c r="B541" s="12">
        <v>16041</v>
      </c>
      <c r="C541" s="13" t="s">
        <v>899</v>
      </c>
      <c r="D541" s="13" t="s">
        <v>124</v>
      </c>
      <c r="E541" s="14">
        <v>12</v>
      </c>
      <c r="F541" s="26">
        <v>5</v>
      </c>
      <c r="G541" s="27">
        <v>7</v>
      </c>
      <c r="H541" s="28">
        <v>48</v>
      </c>
      <c r="I541" s="26">
        <v>20</v>
      </c>
      <c r="J541" s="29">
        <v>28</v>
      </c>
      <c r="K541" s="30">
        <v>0.41666666666666669</v>
      </c>
      <c r="L541" s="31">
        <v>0.41666666666666669</v>
      </c>
      <c r="M541" s="20">
        <v>38.1</v>
      </c>
      <c r="N541" s="21" t="s">
        <v>48</v>
      </c>
      <c r="O541" s="22">
        <v>4</v>
      </c>
      <c r="P541" s="23" t="s">
        <v>52</v>
      </c>
      <c r="Q541" s="24">
        <v>641</v>
      </c>
    </row>
    <row r="542" spans="1:17">
      <c r="A542" s="11">
        <v>541</v>
      </c>
      <c r="B542" s="12">
        <v>26812</v>
      </c>
      <c r="C542" s="13" t="s">
        <v>900</v>
      </c>
      <c r="D542" s="13" t="s">
        <v>99</v>
      </c>
      <c r="E542" s="14">
        <v>1</v>
      </c>
      <c r="F542" s="26">
        <v>0</v>
      </c>
      <c r="G542" s="27">
        <v>1</v>
      </c>
      <c r="H542" s="28">
        <v>3</v>
      </c>
      <c r="I542" s="26">
        <v>0</v>
      </c>
      <c r="J542" s="29">
        <v>3</v>
      </c>
      <c r="K542" s="30">
        <v>0</v>
      </c>
      <c r="L542" s="31">
        <v>0</v>
      </c>
      <c r="M542" s="20">
        <v>0</v>
      </c>
      <c r="N542" s="21" t="s">
        <v>54</v>
      </c>
      <c r="O542" s="22">
        <v>7</v>
      </c>
      <c r="P542" s="23" t="s">
        <v>55</v>
      </c>
      <c r="Q542" s="24" t="s">
        <v>216</v>
      </c>
    </row>
    <row r="543" spans="1:17">
      <c r="A543" s="11">
        <v>542</v>
      </c>
      <c r="B543" s="12">
        <v>17906</v>
      </c>
      <c r="C543" s="13" t="s">
        <v>901</v>
      </c>
      <c r="D543" s="13" t="s">
        <v>123</v>
      </c>
      <c r="E543" s="14">
        <v>15</v>
      </c>
      <c r="F543" s="26">
        <v>5</v>
      </c>
      <c r="G543" s="27">
        <v>10</v>
      </c>
      <c r="H543" s="28">
        <v>61</v>
      </c>
      <c r="I543" s="26">
        <v>27</v>
      </c>
      <c r="J543" s="29">
        <v>34</v>
      </c>
      <c r="K543" s="30">
        <v>0.33333333333333331</v>
      </c>
      <c r="L543" s="31">
        <v>0.44262295081967212</v>
      </c>
      <c r="M543" s="20">
        <v>36.299999999999997</v>
      </c>
      <c r="N543" s="21" t="s">
        <v>58</v>
      </c>
      <c r="O543" s="22">
        <v>3</v>
      </c>
      <c r="P543" s="23" t="s">
        <v>52</v>
      </c>
      <c r="Q543" s="24">
        <v>482</v>
      </c>
    </row>
    <row r="544" spans="1:17">
      <c r="A544" s="11">
        <v>543</v>
      </c>
      <c r="B544" s="12">
        <v>16042</v>
      </c>
      <c r="C544" s="13" t="s">
        <v>902</v>
      </c>
      <c r="D544" s="13" t="s">
        <v>323</v>
      </c>
      <c r="E544" s="14">
        <v>20</v>
      </c>
      <c r="F544" s="26">
        <v>15</v>
      </c>
      <c r="G544" s="27">
        <v>5</v>
      </c>
      <c r="H544" s="28">
        <v>65</v>
      </c>
      <c r="I544" s="26">
        <v>45</v>
      </c>
      <c r="J544" s="29">
        <v>20</v>
      </c>
      <c r="K544" s="30">
        <v>0.75</v>
      </c>
      <c r="L544" s="31">
        <v>0.69230769230769229</v>
      </c>
      <c r="M544" s="20">
        <v>67.8</v>
      </c>
      <c r="N544" s="21" t="s">
        <v>49</v>
      </c>
      <c r="O544" s="22">
        <v>2</v>
      </c>
      <c r="P544" s="23" t="s">
        <v>52</v>
      </c>
      <c r="Q544" s="24">
        <v>489</v>
      </c>
    </row>
    <row r="545" spans="1:17">
      <c r="A545" s="11">
        <v>544</v>
      </c>
      <c r="B545" s="12">
        <v>16636</v>
      </c>
      <c r="C545" s="13" t="s">
        <v>903</v>
      </c>
      <c r="D545" s="13" t="s">
        <v>81</v>
      </c>
      <c r="E545" s="14">
        <v>12</v>
      </c>
      <c r="F545" s="26">
        <v>7</v>
      </c>
      <c r="G545" s="27">
        <v>5</v>
      </c>
      <c r="H545" s="28">
        <v>52</v>
      </c>
      <c r="I545" s="26">
        <v>28</v>
      </c>
      <c r="J545" s="29">
        <v>24</v>
      </c>
      <c r="K545" s="30">
        <v>0.58333333333333337</v>
      </c>
      <c r="L545" s="31">
        <v>0.53846153846153844</v>
      </c>
      <c r="M545" s="20">
        <v>51.2</v>
      </c>
      <c r="N545" s="21" t="s">
        <v>48</v>
      </c>
      <c r="O545" s="22">
        <v>4</v>
      </c>
      <c r="P545" s="23" t="s">
        <v>52</v>
      </c>
      <c r="Q545" s="24">
        <v>706</v>
      </c>
    </row>
    <row r="546" spans="1:17">
      <c r="A546" s="11">
        <v>545</v>
      </c>
      <c r="B546" s="12">
        <v>17017</v>
      </c>
      <c r="C546" s="13" t="s">
        <v>904</v>
      </c>
      <c r="D546" s="13" t="s">
        <v>94</v>
      </c>
      <c r="E546" s="14">
        <v>7</v>
      </c>
      <c r="F546" s="26">
        <v>1</v>
      </c>
      <c r="G546" s="27">
        <v>6</v>
      </c>
      <c r="H546" s="28">
        <v>27</v>
      </c>
      <c r="I546" s="26">
        <v>8</v>
      </c>
      <c r="J546" s="29">
        <v>19</v>
      </c>
      <c r="K546" s="30">
        <v>0.14285714285714285</v>
      </c>
      <c r="L546" s="31">
        <v>0.29629629629629628</v>
      </c>
      <c r="M546" s="20">
        <v>19.5</v>
      </c>
      <c r="N546" s="21" t="s">
        <v>48</v>
      </c>
      <c r="O546" s="22">
        <v>4</v>
      </c>
      <c r="P546" s="23" t="s">
        <v>52</v>
      </c>
      <c r="Q546" s="24" t="s">
        <v>216</v>
      </c>
    </row>
    <row r="547" spans="1:17">
      <c r="A547" s="11">
        <v>546</v>
      </c>
      <c r="B547" s="12">
        <v>23235</v>
      </c>
      <c r="C547" s="13" t="s">
        <v>905</v>
      </c>
      <c r="D547" s="13" t="s">
        <v>342</v>
      </c>
      <c r="E547" s="14">
        <v>9</v>
      </c>
      <c r="F547" s="26">
        <v>1</v>
      </c>
      <c r="G547" s="27">
        <v>8</v>
      </c>
      <c r="H547" s="28">
        <v>37</v>
      </c>
      <c r="I547" s="26">
        <v>11</v>
      </c>
      <c r="J547" s="29">
        <v>26</v>
      </c>
      <c r="K547" s="30">
        <v>0.1111111111111111</v>
      </c>
      <c r="L547" s="31">
        <v>0.29729729729729731</v>
      </c>
      <c r="M547" s="20">
        <v>18.8</v>
      </c>
      <c r="N547" s="21" t="s">
        <v>58</v>
      </c>
      <c r="O547" s="22">
        <v>3</v>
      </c>
      <c r="P547" s="23" t="s">
        <v>52</v>
      </c>
      <c r="Q547" s="24" t="s">
        <v>216</v>
      </c>
    </row>
    <row r="548" spans="1:17">
      <c r="A548" s="11">
        <v>547</v>
      </c>
      <c r="B548" s="12">
        <v>23305</v>
      </c>
      <c r="C548" s="13" t="s">
        <v>906</v>
      </c>
      <c r="D548" s="13" t="s">
        <v>333</v>
      </c>
      <c r="E548" s="14">
        <v>12</v>
      </c>
      <c r="F548" s="26">
        <v>4</v>
      </c>
      <c r="G548" s="27">
        <v>8</v>
      </c>
      <c r="H548" s="28">
        <v>46</v>
      </c>
      <c r="I548" s="26">
        <v>18</v>
      </c>
      <c r="J548" s="29">
        <v>28</v>
      </c>
      <c r="K548" s="30">
        <v>0.33333333333333331</v>
      </c>
      <c r="L548" s="31">
        <v>0.39130434782608697</v>
      </c>
      <c r="M548" s="20">
        <v>33.200000000000003</v>
      </c>
      <c r="N548" s="21" t="s">
        <v>49</v>
      </c>
      <c r="O548" s="22">
        <v>2</v>
      </c>
      <c r="P548" s="23" t="s">
        <v>52</v>
      </c>
      <c r="Q548" s="24">
        <v>316</v>
      </c>
    </row>
    <row r="549" spans="1:17">
      <c r="A549" s="11">
        <v>548</v>
      </c>
      <c r="B549" s="12">
        <v>16208</v>
      </c>
      <c r="C549" s="13" t="s">
        <v>907</v>
      </c>
      <c r="D549" s="13" t="s">
        <v>120</v>
      </c>
      <c r="E549" s="14">
        <v>2</v>
      </c>
      <c r="F549" s="26">
        <v>2</v>
      </c>
      <c r="G549" s="27">
        <v>0</v>
      </c>
      <c r="H549" s="28">
        <v>8</v>
      </c>
      <c r="I549" s="26">
        <v>6</v>
      </c>
      <c r="J549" s="29">
        <v>2</v>
      </c>
      <c r="K549" s="30">
        <v>1</v>
      </c>
      <c r="L549" s="31">
        <v>0.75</v>
      </c>
      <c r="M549" s="20">
        <v>60.7</v>
      </c>
      <c r="N549" s="21" t="s">
        <v>48</v>
      </c>
      <c r="O549" s="22">
        <v>4</v>
      </c>
      <c r="P549" s="23" t="s">
        <v>52</v>
      </c>
      <c r="Q549" s="24" t="s">
        <v>216</v>
      </c>
    </row>
    <row r="550" spans="1:17">
      <c r="A550" s="11">
        <v>549</v>
      </c>
      <c r="B550" s="12">
        <v>2294</v>
      </c>
      <c r="C550" s="13" t="s">
        <v>908</v>
      </c>
      <c r="D550" s="13" t="s">
        <v>129</v>
      </c>
      <c r="E550" s="14">
        <v>4</v>
      </c>
      <c r="F550" s="26">
        <v>4</v>
      </c>
      <c r="G550" s="27">
        <v>0</v>
      </c>
      <c r="H550" s="28">
        <v>15</v>
      </c>
      <c r="I550" s="26">
        <v>12</v>
      </c>
      <c r="J550" s="29">
        <v>3</v>
      </c>
      <c r="K550" s="30">
        <v>1</v>
      </c>
      <c r="L550" s="31">
        <v>0.8</v>
      </c>
      <c r="M550" s="20">
        <v>71.3</v>
      </c>
      <c r="N550" s="21" t="s">
        <v>48</v>
      </c>
      <c r="O550" s="22">
        <v>4</v>
      </c>
      <c r="P550" s="23" t="s">
        <v>52</v>
      </c>
      <c r="Q550" s="24" t="s">
        <v>216</v>
      </c>
    </row>
    <row r="551" spans="1:17">
      <c r="A551" s="11">
        <v>550</v>
      </c>
      <c r="B551" s="12">
        <v>28774</v>
      </c>
      <c r="C551" s="13" t="s">
        <v>909</v>
      </c>
      <c r="D551" s="13" t="s">
        <v>359</v>
      </c>
      <c r="E551" s="14">
        <v>4</v>
      </c>
      <c r="F551" s="26">
        <v>1</v>
      </c>
      <c r="G551" s="27">
        <v>3</v>
      </c>
      <c r="H551" s="28">
        <v>16</v>
      </c>
      <c r="I551" s="26">
        <v>6</v>
      </c>
      <c r="J551" s="29">
        <v>10</v>
      </c>
      <c r="K551" s="30">
        <v>0.25</v>
      </c>
      <c r="L551" s="31">
        <v>0.375</v>
      </c>
      <c r="M551" s="20">
        <v>25.7</v>
      </c>
      <c r="N551" s="21" t="s">
        <v>60</v>
      </c>
      <c r="O551" s="22">
        <v>1</v>
      </c>
      <c r="P551" s="23" t="s">
        <v>55</v>
      </c>
      <c r="Q551" s="24" t="s">
        <v>216</v>
      </c>
    </row>
    <row r="552" spans="1:17">
      <c r="A552" s="11">
        <v>551</v>
      </c>
      <c r="B552" s="12">
        <v>15909</v>
      </c>
      <c r="C552" s="13" t="s">
        <v>910</v>
      </c>
      <c r="D552" s="13" t="s">
        <v>147</v>
      </c>
      <c r="E552" s="14">
        <v>14</v>
      </c>
      <c r="F552" s="26">
        <v>11</v>
      </c>
      <c r="G552" s="27">
        <v>3</v>
      </c>
      <c r="H552" s="28">
        <v>54</v>
      </c>
      <c r="I552" s="26">
        <v>37</v>
      </c>
      <c r="J552" s="29">
        <v>17</v>
      </c>
      <c r="K552" s="30">
        <v>0.7857142857142857</v>
      </c>
      <c r="L552" s="31">
        <v>0.68518518518518523</v>
      </c>
      <c r="M552" s="20">
        <v>67.7</v>
      </c>
      <c r="N552" s="21" t="s">
        <v>56</v>
      </c>
      <c r="O552" s="22">
        <v>5</v>
      </c>
      <c r="P552" s="23" t="s">
        <v>52</v>
      </c>
      <c r="Q552" s="24">
        <v>939</v>
      </c>
    </row>
    <row r="553" spans="1:17">
      <c r="A553" s="11">
        <v>552</v>
      </c>
      <c r="B553" s="12">
        <v>27412</v>
      </c>
      <c r="C553" s="13" t="s">
        <v>911</v>
      </c>
      <c r="D553" s="13" t="s">
        <v>331</v>
      </c>
      <c r="E553" s="14">
        <v>2</v>
      </c>
      <c r="F553" s="26">
        <v>2</v>
      </c>
      <c r="G553" s="27">
        <v>0</v>
      </c>
      <c r="H553" s="28">
        <v>7</v>
      </c>
      <c r="I553" s="26">
        <v>6</v>
      </c>
      <c r="J553" s="29">
        <v>1</v>
      </c>
      <c r="K553" s="30">
        <v>1</v>
      </c>
      <c r="L553" s="31">
        <v>0.8571428571428571</v>
      </c>
      <c r="M553" s="20">
        <v>64.3</v>
      </c>
      <c r="N553" s="21" t="s">
        <v>49</v>
      </c>
      <c r="O553" s="22">
        <v>2</v>
      </c>
      <c r="P553" s="23" t="s">
        <v>52</v>
      </c>
      <c r="Q553" s="24" t="s">
        <v>216</v>
      </c>
    </row>
    <row r="554" spans="1:17">
      <c r="A554" s="11">
        <v>553</v>
      </c>
      <c r="B554" s="12">
        <v>27978</v>
      </c>
      <c r="C554" s="13" t="s">
        <v>912</v>
      </c>
      <c r="D554" s="13" t="s">
        <v>92</v>
      </c>
      <c r="E554" s="14">
        <v>2</v>
      </c>
      <c r="F554" s="26">
        <v>0</v>
      </c>
      <c r="G554" s="27">
        <v>2</v>
      </c>
      <c r="H554" s="28">
        <v>6</v>
      </c>
      <c r="I554" s="26">
        <v>0</v>
      </c>
      <c r="J554" s="29">
        <v>6</v>
      </c>
      <c r="K554" s="30">
        <v>0</v>
      </c>
      <c r="L554" s="31">
        <v>0</v>
      </c>
      <c r="M554" s="20">
        <v>0</v>
      </c>
      <c r="N554" s="21" t="s">
        <v>48</v>
      </c>
      <c r="O554" s="22">
        <v>4</v>
      </c>
      <c r="P554" s="23" t="s">
        <v>52</v>
      </c>
      <c r="Q554" s="24" t="s">
        <v>216</v>
      </c>
    </row>
    <row r="555" spans="1:17">
      <c r="A555" s="11">
        <v>554</v>
      </c>
      <c r="B555" s="12">
        <v>50251</v>
      </c>
      <c r="C555" s="13" t="s">
        <v>913</v>
      </c>
      <c r="D555" s="13" t="s">
        <v>339</v>
      </c>
      <c r="E555" s="14">
        <v>12</v>
      </c>
      <c r="F555" s="26">
        <v>3</v>
      </c>
      <c r="G555" s="27">
        <v>9</v>
      </c>
      <c r="H555" s="28">
        <v>39</v>
      </c>
      <c r="I555" s="26">
        <v>12</v>
      </c>
      <c r="J555" s="29">
        <v>27</v>
      </c>
      <c r="K555" s="30">
        <v>0.25</v>
      </c>
      <c r="L555" s="31">
        <v>0.30769230769230771</v>
      </c>
      <c r="M555" s="20">
        <v>25.5</v>
      </c>
      <c r="N555" s="21" t="s">
        <v>58</v>
      </c>
      <c r="O555" s="22">
        <v>3</v>
      </c>
      <c r="P555" s="23" t="s">
        <v>52</v>
      </c>
      <c r="Q555" s="24">
        <v>428</v>
      </c>
    </row>
    <row r="556" spans="1:17">
      <c r="A556" s="11">
        <v>555</v>
      </c>
      <c r="B556" s="12">
        <v>50251</v>
      </c>
      <c r="C556" s="13" t="s">
        <v>913</v>
      </c>
      <c r="D556" s="13" t="s">
        <v>317</v>
      </c>
      <c r="E556" s="14">
        <v>2</v>
      </c>
      <c r="F556" s="26">
        <v>0</v>
      </c>
      <c r="G556" s="27">
        <v>2</v>
      </c>
      <c r="H556" s="28">
        <v>9</v>
      </c>
      <c r="I556" s="26">
        <v>3</v>
      </c>
      <c r="J556" s="29">
        <v>6</v>
      </c>
      <c r="K556" s="30">
        <v>0</v>
      </c>
      <c r="L556" s="31">
        <v>0.33333333333333331</v>
      </c>
      <c r="M556" s="20">
        <v>13.9</v>
      </c>
      <c r="N556" s="21" t="s">
        <v>49</v>
      </c>
      <c r="O556" s="22">
        <v>2</v>
      </c>
      <c r="P556" s="23" t="s">
        <v>52</v>
      </c>
      <c r="Q556" s="24" t="s">
        <v>216</v>
      </c>
    </row>
    <row r="557" spans="1:17">
      <c r="A557" s="11">
        <v>556</v>
      </c>
      <c r="B557" s="12">
        <v>50537</v>
      </c>
      <c r="C557" s="13" t="s">
        <v>914</v>
      </c>
      <c r="D557" s="13" t="s">
        <v>314</v>
      </c>
      <c r="E557" s="14">
        <v>6</v>
      </c>
      <c r="F557" s="26">
        <v>2</v>
      </c>
      <c r="G557" s="27">
        <v>4</v>
      </c>
      <c r="H557" s="28">
        <v>22</v>
      </c>
      <c r="I557" s="26">
        <v>10</v>
      </c>
      <c r="J557" s="29">
        <v>12</v>
      </c>
      <c r="K557" s="30">
        <v>0.33333333333333331</v>
      </c>
      <c r="L557" s="31">
        <v>0.45454545454545453</v>
      </c>
      <c r="M557" s="20">
        <v>33.9</v>
      </c>
      <c r="N557" s="21" t="s">
        <v>49</v>
      </c>
      <c r="O557" s="22">
        <v>2</v>
      </c>
      <c r="P557" s="23" t="s">
        <v>52</v>
      </c>
      <c r="Q557" s="24" t="s">
        <v>216</v>
      </c>
    </row>
    <row r="558" spans="1:17">
      <c r="A558" s="11">
        <v>557</v>
      </c>
      <c r="B558" s="12">
        <v>24035</v>
      </c>
      <c r="C558" s="13" t="s">
        <v>915</v>
      </c>
      <c r="D558" s="13" t="s">
        <v>331</v>
      </c>
      <c r="E558" s="14">
        <v>2</v>
      </c>
      <c r="F558" s="26">
        <v>2</v>
      </c>
      <c r="G558" s="27">
        <v>0</v>
      </c>
      <c r="H558" s="28">
        <v>9</v>
      </c>
      <c r="I558" s="26">
        <v>6</v>
      </c>
      <c r="J558" s="29">
        <v>3</v>
      </c>
      <c r="K558" s="30">
        <v>1</v>
      </c>
      <c r="L558" s="31">
        <v>0.66666666666666663</v>
      </c>
      <c r="M558" s="20">
        <v>57.8</v>
      </c>
      <c r="N558" s="21" t="s">
        <v>49</v>
      </c>
      <c r="O558" s="22">
        <v>2</v>
      </c>
      <c r="P558" s="23" t="s">
        <v>52</v>
      </c>
      <c r="Q558" s="24" t="s">
        <v>216</v>
      </c>
    </row>
    <row r="559" spans="1:17">
      <c r="A559" s="11">
        <v>558</v>
      </c>
      <c r="B559" s="12">
        <v>23360</v>
      </c>
      <c r="C559" s="13" t="s">
        <v>916</v>
      </c>
      <c r="D559" s="13" t="s">
        <v>142</v>
      </c>
      <c r="E559" s="14">
        <v>4</v>
      </c>
      <c r="F559" s="26">
        <v>3</v>
      </c>
      <c r="G559" s="27">
        <v>1</v>
      </c>
      <c r="H559" s="28">
        <v>14</v>
      </c>
      <c r="I559" s="26">
        <v>10</v>
      </c>
      <c r="J559" s="29">
        <v>4</v>
      </c>
      <c r="K559" s="30">
        <v>0.75</v>
      </c>
      <c r="L559" s="31">
        <v>0.7142857142857143</v>
      </c>
      <c r="M559" s="20">
        <v>58.3</v>
      </c>
      <c r="N559" s="21" t="s">
        <v>53</v>
      </c>
      <c r="O559" s="22">
        <v>7</v>
      </c>
      <c r="P559" s="23" t="s">
        <v>52</v>
      </c>
      <c r="Q559" s="24" t="s">
        <v>216</v>
      </c>
    </row>
    <row r="560" spans="1:17">
      <c r="A560" s="11">
        <v>559</v>
      </c>
      <c r="B560" s="12">
        <v>18412</v>
      </c>
      <c r="C560" s="13" t="s">
        <v>917</v>
      </c>
      <c r="D560" s="13" t="s">
        <v>204</v>
      </c>
      <c r="E560" s="14">
        <v>14</v>
      </c>
      <c r="F560" s="26">
        <v>14</v>
      </c>
      <c r="G560" s="27">
        <v>0</v>
      </c>
      <c r="H560" s="28">
        <v>46</v>
      </c>
      <c r="I560" s="26">
        <v>42</v>
      </c>
      <c r="J560" s="29">
        <v>4</v>
      </c>
      <c r="K560" s="30">
        <v>1</v>
      </c>
      <c r="L560" s="31">
        <v>0.91304347826086951</v>
      </c>
      <c r="M560" s="20">
        <v>87.9</v>
      </c>
      <c r="N560" s="21" t="s">
        <v>59</v>
      </c>
      <c r="O560" s="22">
        <v>3</v>
      </c>
      <c r="P560" s="23" t="s">
        <v>55</v>
      </c>
      <c r="Q560" s="24">
        <v>740</v>
      </c>
    </row>
    <row r="561" spans="1:17">
      <c r="A561" s="11">
        <v>560</v>
      </c>
      <c r="B561" s="12">
        <v>18412</v>
      </c>
      <c r="C561" s="13" t="s">
        <v>917</v>
      </c>
      <c r="D561" s="13" t="s">
        <v>113</v>
      </c>
      <c r="E561" s="14">
        <v>2</v>
      </c>
      <c r="F561" s="26">
        <v>0</v>
      </c>
      <c r="G561" s="27">
        <v>2</v>
      </c>
      <c r="H561" s="28">
        <v>6</v>
      </c>
      <c r="I561" s="26">
        <v>0</v>
      </c>
      <c r="J561" s="29">
        <v>6</v>
      </c>
      <c r="K561" s="30">
        <v>0</v>
      </c>
      <c r="L561" s="31">
        <v>0</v>
      </c>
      <c r="M561" s="20">
        <v>0</v>
      </c>
      <c r="N561" s="21" t="s">
        <v>57</v>
      </c>
      <c r="O561" s="22">
        <v>5</v>
      </c>
      <c r="P561" s="23" t="s">
        <v>55</v>
      </c>
      <c r="Q561" s="24" t="s">
        <v>216</v>
      </c>
    </row>
    <row r="562" spans="1:17">
      <c r="A562" s="11">
        <v>561</v>
      </c>
      <c r="B562" s="12">
        <v>18412</v>
      </c>
      <c r="C562" s="13" t="s">
        <v>917</v>
      </c>
      <c r="D562" s="13" t="s">
        <v>339</v>
      </c>
      <c r="E562" s="14">
        <v>2</v>
      </c>
      <c r="F562" s="26">
        <v>2</v>
      </c>
      <c r="G562" s="27">
        <v>0</v>
      </c>
      <c r="H562" s="28">
        <v>7</v>
      </c>
      <c r="I562" s="26">
        <v>6</v>
      </c>
      <c r="J562" s="29">
        <v>1</v>
      </c>
      <c r="K562" s="30">
        <v>1</v>
      </c>
      <c r="L562" s="31">
        <v>0.8571428571428571</v>
      </c>
      <c r="M562" s="20">
        <v>64.3</v>
      </c>
      <c r="N562" s="21" t="s">
        <v>58</v>
      </c>
      <c r="O562" s="22">
        <v>3</v>
      </c>
      <c r="P562" s="23" t="s">
        <v>52</v>
      </c>
      <c r="Q562" s="24" t="s">
        <v>216</v>
      </c>
    </row>
    <row r="563" spans="1:17">
      <c r="A563" s="11">
        <v>562</v>
      </c>
      <c r="B563" s="12">
        <v>18412</v>
      </c>
      <c r="C563" s="13" t="s">
        <v>917</v>
      </c>
      <c r="D563" s="13" t="s">
        <v>164</v>
      </c>
      <c r="E563" s="14">
        <v>2</v>
      </c>
      <c r="F563" s="26">
        <v>1</v>
      </c>
      <c r="G563" s="27">
        <v>1</v>
      </c>
      <c r="H563" s="28">
        <v>8</v>
      </c>
      <c r="I563" s="26">
        <v>3</v>
      </c>
      <c r="J563" s="29">
        <v>5</v>
      </c>
      <c r="K563" s="30">
        <v>0.5</v>
      </c>
      <c r="L563" s="31">
        <v>0.375</v>
      </c>
      <c r="M563" s="20">
        <v>30.3</v>
      </c>
      <c r="N563" s="21" t="s">
        <v>48</v>
      </c>
      <c r="O563" s="22">
        <v>4</v>
      </c>
      <c r="P563" s="23" t="s">
        <v>52</v>
      </c>
      <c r="Q563" s="24" t="s">
        <v>216</v>
      </c>
    </row>
    <row r="564" spans="1:17">
      <c r="A564" s="11">
        <v>563</v>
      </c>
      <c r="B564" s="12">
        <v>9975</v>
      </c>
      <c r="C564" s="13" t="s">
        <v>918</v>
      </c>
      <c r="D564" s="13" t="s">
        <v>371</v>
      </c>
      <c r="E564" s="14">
        <v>11</v>
      </c>
      <c r="F564" s="26">
        <v>2</v>
      </c>
      <c r="G564" s="27">
        <v>9</v>
      </c>
      <c r="H564" s="28">
        <v>38</v>
      </c>
      <c r="I564" s="26">
        <v>11</v>
      </c>
      <c r="J564" s="29">
        <v>27</v>
      </c>
      <c r="K564" s="30">
        <v>0.18181818181818182</v>
      </c>
      <c r="L564" s="31">
        <v>0.28947368421052633</v>
      </c>
      <c r="M564" s="20">
        <v>21.6</v>
      </c>
      <c r="N564" s="21" t="s">
        <v>46</v>
      </c>
      <c r="O564" s="22">
        <v>8</v>
      </c>
      <c r="P564" s="23" t="s">
        <v>52</v>
      </c>
      <c r="Q564" s="24">
        <v>1158</v>
      </c>
    </row>
    <row r="565" spans="1:17">
      <c r="A565" s="11">
        <v>564</v>
      </c>
      <c r="B565" s="12">
        <v>4418</v>
      </c>
      <c r="C565" s="13" t="s">
        <v>919</v>
      </c>
      <c r="D565" s="13" t="s">
        <v>164</v>
      </c>
      <c r="E565" s="14">
        <v>10</v>
      </c>
      <c r="F565" s="26">
        <v>7</v>
      </c>
      <c r="G565" s="27">
        <v>3</v>
      </c>
      <c r="H565" s="28">
        <v>34</v>
      </c>
      <c r="I565" s="26">
        <v>22</v>
      </c>
      <c r="J565" s="29">
        <v>12</v>
      </c>
      <c r="K565" s="30">
        <v>0.7</v>
      </c>
      <c r="L565" s="31">
        <v>0.6470588235294118</v>
      </c>
      <c r="M565" s="20">
        <v>60.2</v>
      </c>
      <c r="N565" s="21" t="s">
        <v>48</v>
      </c>
      <c r="O565" s="22">
        <v>4</v>
      </c>
      <c r="P565" s="23" t="s">
        <v>52</v>
      </c>
      <c r="Q565" s="24">
        <v>751</v>
      </c>
    </row>
    <row r="566" spans="1:17">
      <c r="A566" s="11">
        <v>565</v>
      </c>
      <c r="B566" s="12">
        <v>3073</v>
      </c>
      <c r="C566" s="13" t="s">
        <v>920</v>
      </c>
      <c r="D566" s="13" t="s">
        <v>159</v>
      </c>
      <c r="E566" s="14">
        <v>18</v>
      </c>
      <c r="F566" s="26">
        <v>11</v>
      </c>
      <c r="G566" s="27">
        <v>7</v>
      </c>
      <c r="H566" s="28">
        <v>68</v>
      </c>
      <c r="I566" s="26">
        <v>39</v>
      </c>
      <c r="J566" s="29">
        <v>29</v>
      </c>
      <c r="K566" s="30">
        <v>0.61111111111111116</v>
      </c>
      <c r="L566" s="31">
        <v>0.57352941176470584</v>
      </c>
      <c r="M566" s="20">
        <v>55.5</v>
      </c>
      <c r="N566" s="21" t="s">
        <v>56</v>
      </c>
      <c r="O566" s="22">
        <v>5</v>
      </c>
      <c r="P566" s="23" t="s">
        <v>52</v>
      </c>
      <c r="Q566" s="24">
        <v>878</v>
      </c>
    </row>
    <row r="567" spans="1:17">
      <c r="A567" s="11">
        <v>566</v>
      </c>
      <c r="B567" s="12">
        <v>5679</v>
      </c>
      <c r="C567" s="13" t="s">
        <v>921</v>
      </c>
      <c r="D567" s="13" t="s">
        <v>159</v>
      </c>
      <c r="E567" s="14">
        <v>16</v>
      </c>
      <c r="F567" s="26">
        <v>12</v>
      </c>
      <c r="G567" s="27">
        <v>4</v>
      </c>
      <c r="H567" s="28">
        <v>64</v>
      </c>
      <c r="I567" s="26">
        <v>43</v>
      </c>
      <c r="J567" s="29">
        <v>21</v>
      </c>
      <c r="K567" s="30">
        <v>0.75</v>
      </c>
      <c r="L567" s="31">
        <v>0.671875</v>
      </c>
      <c r="M567" s="20">
        <v>66.099999999999994</v>
      </c>
      <c r="N567" s="21" t="s">
        <v>56</v>
      </c>
      <c r="O567" s="22">
        <v>5</v>
      </c>
      <c r="P567" s="23" t="s">
        <v>52</v>
      </c>
      <c r="Q567" s="24">
        <v>931</v>
      </c>
    </row>
    <row r="568" spans="1:17">
      <c r="A568" s="11">
        <v>567</v>
      </c>
      <c r="B568" s="12">
        <v>5679</v>
      </c>
      <c r="C568" s="13" t="s">
        <v>921</v>
      </c>
      <c r="D568" s="13" t="s">
        <v>352</v>
      </c>
      <c r="E568" s="14">
        <v>6</v>
      </c>
      <c r="F568" s="26">
        <v>1</v>
      </c>
      <c r="G568" s="27">
        <v>5</v>
      </c>
      <c r="H568" s="28">
        <v>23</v>
      </c>
      <c r="I568" s="26">
        <v>7</v>
      </c>
      <c r="J568" s="29">
        <v>16</v>
      </c>
      <c r="K568" s="30">
        <v>0.16666666666666666</v>
      </c>
      <c r="L568" s="31">
        <v>0.30434782608695654</v>
      </c>
      <c r="M568" s="20">
        <v>20.5</v>
      </c>
      <c r="N568" s="21" t="s">
        <v>47</v>
      </c>
      <c r="O568" s="22">
        <v>6</v>
      </c>
      <c r="P568" s="23" t="s">
        <v>52</v>
      </c>
      <c r="Q568" s="24" t="s">
        <v>216</v>
      </c>
    </row>
    <row r="569" spans="1:17">
      <c r="A569" s="11">
        <v>568</v>
      </c>
      <c r="B569" s="12">
        <v>15621</v>
      </c>
      <c r="C569" s="13" t="s">
        <v>922</v>
      </c>
      <c r="D569" s="13" t="s">
        <v>371</v>
      </c>
      <c r="E569" s="14">
        <v>1</v>
      </c>
      <c r="F569" s="26">
        <v>0</v>
      </c>
      <c r="G569" s="27">
        <v>1</v>
      </c>
      <c r="H569" s="28">
        <v>3</v>
      </c>
      <c r="I569" s="26">
        <v>0</v>
      </c>
      <c r="J569" s="29">
        <v>3</v>
      </c>
      <c r="K569" s="30">
        <v>0</v>
      </c>
      <c r="L569" s="31">
        <v>0</v>
      </c>
      <c r="M569" s="20">
        <v>0</v>
      </c>
      <c r="N569" s="21" t="s">
        <v>46</v>
      </c>
      <c r="O569" s="22">
        <v>8</v>
      </c>
      <c r="P569" s="23" t="s">
        <v>52</v>
      </c>
      <c r="Q569" s="24" t="s">
        <v>216</v>
      </c>
    </row>
    <row r="570" spans="1:17">
      <c r="A570" s="11">
        <v>569</v>
      </c>
      <c r="B570" s="12">
        <v>927</v>
      </c>
      <c r="C570" s="13" t="s">
        <v>923</v>
      </c>
      <c r="D570" s="13" t="s">
        <v>152</v>
      </c>
      <c r="E570" s="14">
        <v>18</v>
      </c>
      <c r="F570" s="26">
        <v>8</v>
      </c>
      <c r="G570" s="27">
        <v>10</v>
      </c>
      <c r="H570" s="28">
        <v>66</v>
      </c>
      <c r="I570" s="26">
        <v>33</v>
      </c>
      <c r="J570" s="29">
        <v>33</v>
      </c>
      <c r="K570" s="30">
        <v>0.44444444444444442</v>
      </c>
      <c r="L570" s="31">
        <v>0.5</v>
      </c>
      <c r="M570" s="20">
        <v>44.4</v>
      </c>
      <c r="N570" s="21" t="s">
        <v>56</v>
      </c>
      <c r="O570" s="22">
        <v>5</v>
      </c>
      <c r="P570" s="23" t="s">
        <v>52</v>
      </c>
      <c r="Q570" s="24">
        <v>822</v>
      </c>
    </row>
    <row r="571" spans="1:17">
      <c r="A571" s="11">
        <v>570</v>
      </c>
      <c r="B571" s="12">
        <v>20529</v>
      </c>
      <c r="C571" s="13" t="s">
        <v>924</v>
      </c>
      <c r="D571" s="13" t="s">
        <v>214</v>
      </c>
      <c r="E571" s="14">
        <v>6</v>
      </c>
      <c r="F571" s="26">
        <v>4</v>
      </c>
      <c r="G571" s="27">
        <v>2</v>
      </c>
      <c r="H571" s="28">
        <v>23</v>
      </c>
      <c r="I571" s="26">
        <v>13</v>
      </c>
      <c r="J571" s="29">
        <v>10</v>
      </c>
      <c r="K571" s="30">
        <v>0.66666666666666663</v>
      </c>
      <c r="L571" s="31">
        <v>0.56521739130434778</v>
      </c>
      <c r="M571" s="20">
        <v>52</v>
      </c>
      <c r="N571" s="21" t="s">
        <v>60</v>
      </c>
      <c r="O571" s="22">
        <v>1</v>
      </c>
      <c r="P571" s="23" t="s">
        <v>55</v>
      </c>
      <c r="Q571" s="24" t="s">
        <v>216</v>
      </c>
    </row>
    <row r="572" spans="1:17">
      <c r="A572" s="11">
        <v>571</v>
      </c>
      <c r="B572" s="12">
        <v>20529</v>
      </c>
      <c r="C572" s="13" t="s">
        <v>924</v>
      </c>
      <c r="D572" s="13" t="s">
        <v>364</v>
      </c>
      <c r="E572" s="14">
        <v>5</v>
      </c>
      <c r="F572" s="26">
        <v>0</v>
      </c>
      <c r="G572" s="27">
        <v>5</v>
      </c>
      <c r="H572" s="28">
        <v>15</v>
      </c>
      <c r="I572" s="26">
        <v>0</v>
      </c>
      <c r="J572" s="29">
        <v>15</v>
      </c>
      <c r="K572" s="30">
        <v>0</v>
      </c>
      <c r="L572" s="31">
        <v>0</v>
      </c>
      <c r="M572" s="20">
        <v>0</v>
      </c>
      <c r="N572" s="21" t="s">
        <v>59</v>
      </c>
      <c r="O572" s="22">
        <v>3</v>
      </c>
      <c r="P572" s="23" t="s">
        <v>55</v>
      </c>
      <c r="Q572" s="24" t="s">
        <v>216</v>
      </c>
    </row>
    <row r="573" spans="1:17">
      <c r="A573" s="11">
        <v>572</v>
      </c>
      <c r="B573" s="12">
        <v>20529</v>
      </c>
      <c r="C573" s="13" t="s">
        <v>924</v>
      </c>
      <c r="D573" s="13" t="s">
        <v>330</v>
      </c>
      <c r="E573" s="14">
        <v>2</v>
      </c>
      <c r="F573" s="26">
        <v>1</v>
      </c>
      <c r="G573" s="27">
        <v>1</v>
      </c>
      <c r="H573" s="28">
        <v>8</v>
      </c>
      <c r="I573" s="26">
        <v>3</v>
      </c>
      <c r="J573" s="29">
        <v>5</v>
      </c>
      <c r="K573" s="30">
        <v>0.5</v>
      </c>
      <c r="L573" s="31">
        <v>0.375</v>
      </c>
      <c r="M573" s="20">
        <v>30.3</v>
      </c>
      <c r="N573" s="21" t="s">
        <v>49</v>
      </c>
      <c r="O573" s="22">
        <v>2</v>
      </c>
      <c r="P573" s="23" t="s">
        <v>52</v>
      </c>
      <c r="Q573" s="24" t="s">
        <v>216</v>
      </c>
    </row>
    <row r="574" spans="1:17">
      <c r="A574" s="11">
        <v>573</v>
      </c>
      <c r="B574" s="12">
        <v>19605</v>
      </c>
      <c r="C574" s="13" t="s">
        <v>925</v>
      </c>
      <c r="D574" s="13" t="s">
        <v>348</v>
      </c>
      <c r="E574" s="14">
        <v>8</v>
      </c>
      <c r="F574" s="26">
        <v>4</v>
      </c>
      <c r="G574" s="27">
        <v>4</v>
      </c>
      <c r="H574" s="28">
        <v>37</v>
      </c>
      <c r="I574" s="26">
        <v>18</v>
      </c>
      <c r="J574" s="29">
        <v>19</v>
      </c>
      <c r="K574" s="30">
        <v>0.5</v>
      </c>
      <c r="L574" s="31">
        <v>0.48648648648648651</v>
      </c>
      <c r="M574" s="20">
        <v>43.6</v>
      </c>
      <c r="N574" s="21" t="s">
        <v>58</v>
      </c>
      <c r="O574" s="22">
        <v>3</v>
      </c>
      <c r="P574" s="23" t="s">
        <v>52</v>
      </c>
      <c r="Q574" s="24" t="s">
        <v>216</v>
      </c>
    </row>
    <row r="575" spans="1:17">
      <c r="A575" s="11">
        <v>574</v>
      </c>
      <c r="B575" s="12">
        <v>15964</v>
      </c>
      <c r="C575" s="13" t="s">
        <v>926</v>
      </c>
      <c r="D575" s="13" t="s">
        <v>119</v>
      </c>
      <c r="E575" s="14">
        <v>10</v>
      </c>
      <c r="F575" s="26">
        <v>2</v>
      </c>
      <c r="G575" s="27">
        <v>8</v>
      </c>
      <c r="H575" s="28">
        <v>38</v>
      </c>
      <c r="I575" s="26">
        <v>13</v>
      </c>
      <c r="J575" s="29">
        <v>25</v>
      </c>
      <c r="K575" s="30">
        <v>0.2</v>
      </c>
      <c r="L575" s="31">
        <v>0.34210526315789475</v>
      </c>
      <c r="M575" s="20">
        <v>24.7</v>
      </c>
      <c r="N575" s="21" t="s">
        <v>58</v>
      </c>
      <c r="O575" s="22">
        <v>3</v>
      </c>
      <c r="P575" s="23" t="s">
        <v>52</v>
      </c>
      <c r="Q575" s="24">
        <v>424</v>
      </c>
    </row>
    <row r="576" spans="1:17">
      <c r="A576" s="11">
        <v>575</v>
      </c>
      <c r="B576" s="12">
        <v>4449</v>
      </c>
      <c r="C576" s="13" t="s">
        <v>927</v>
      </c>
      <c r="D576" s="13" t="s">
        <v>85</v>
      </c>
      <c r="E576" s="14">
        <v>12</v>
      </c>
      <c r="F576" s="26">
        <v>9</v>
      </c>
      <c r="G576" s="27">
        <v>3</v>
      </c>
      <c r="H576" s="28">
        <v>41</v>
      </c>
      <c r="I576" s="26">
        <v>29</v>
      </c>
      <c r="J576" s="29">
        <v>12</v>
      </c>
      <c r="K576" s="30">
        <v>0.75</v>
      </c>
      <c r="L576" s="31">
        <v>0.70731707317073167</v>
      </c>
      <c r="M576" s="20">
        <v>66.3</v>
      </c>
      <c r="N576" s="21" t="s">
        <v>58</v>
      </c>
      <c r="O576" s="22">
        <v>3</v>
      </c>
      <c r="P576" s="23" t="s">
        <v>52</v>
      </c>
      <c r="Q576" s="24">
        <v>632</v>
      </c>
    </row>
    <row r="577" spans="1:17">
      <c r="A577" s="11">
        <v>576</v>
      </c>
      <c r="B577" s="12">
        <v>50252</v>
      </c>
      <c r="C577" s="13" t="s">
        <v>928</v>
      </c>
      <c r="D577" s="13" t="s">
        <v>121</v>
      </c>
      <c r="E577" s="14">
        <v>14</v>
      </c>
      <c r="F577" s="26">
        <v>7</v>
      </c>
      <c r="G577" s="27">
        <v>7</v>
      </c>
      <c r="H577" s="28">
        <v>57</v>
      </c>
      <c r="I577" s="26">
        <v>31</v>
      </c>
      <c r="J577" s="29">
        <v>26</v>
      </c>
      <c r="K577" s="30">
        <v>0.5</v>
      </c>
      <c r="L577" s="31">
        <v>0.54385964912280704</v>
      </c>
      <c r="M577" s="20">
        <v>48.3</v>
      </c>
      <c r="N577" s="21" t="s">
        <v>48</v>
      </c>
      <c r="O577" s="22">
        <v>4</v>
      </c>
      <c r="P577" s="23" t="s">
        <v>52</v>
      </c>
      <c r="Q577" s="24">
        <v>692</v>
      </c>
    </row>
    <row r="578" spans="1:17">
      <c r="A578" s="11">
        <v>577</v>
      </c>
      <c r="B578" s="12">
        <v>50542</v>
      </c>
      <c r="C578" s="13" t="s">
        <v>929</v>
      </c>
      <c r="D578" s="13" t="s">
        <v>330</v>
      </c>
      <c r="E578" s="14">
        <v>7</v>
      </c>
      <c r="F578" s="26">
        <v>0</v>
      </c>
      <c r="G578" s="27">
        <v>7</v>
      </c>
      <c r="H578" s="28">
        <v>25</v>
      </c>
      <c r="I578" s="26">
        <v>4</v>
      </c>
      <c r="J578" s="29">
        <v>21</v>
      </c>
      <c r="K578" s="30">
        <v>0</v>
      </c>
      <c r="L578" s="31">
        <v>0.16</v>
      </c>
      <c r="M578" s="20">
        <v>7.4</v>
      </c>
      <c r="N578" s="21" t="s">
        <v>49</v>
      </c>
      <c r="O578" s="22">
        <v>2</v>
      </c>
      <c r="P578" s="23" t="s">
        <v>52</v>
      </c>
      <c r="Q578" s="24" t="s">
        <v>216</v>
      </c>
    </row>
    <row r="579" spans="1:17">
      <c r="A579" s="11">
        <v>578</v>
      </c>
      <c r="B579" s="12">
        <v>50542</v>
      </c>
      <c r="C579" s="13" t="s">
        <v>929</v>
      </c>
      <c r="D579" s="13" t="s">
        <v>214</v>
      </c>
      <c r="E579" s="14">
        <v>6</v>
      </c>
      <c r="F579" s="26">
        <v>1</v>
      </c>
      <c r="G579" s="27">
        <v>5</v>
      </c>
      <c r="H579" s="28">
        <v>22</v>
      </c>
      <c r="I579" s="26">
        <v>6</v>
      </c>
      <c r="J579" s="29">
        <v>16</v>
      </c>
      <c r="K579" s="30">
        <v>0.16666666666666666</v>
      </c>
      <c r="L579" s="31">
        <v>0.27272727272727271</v>
      </c>
      <c r="M579" s="20">
        <v>19</v>
      </c>
      <c r="N579" s="21" t="s">
        <v>60</v>
      </c>
      <c r="O579" s="22">
        <v>1</v>
      </c>
      <c r="P579" s="23" t="s">
        <v>55</v>
      </c>
      <c r="Q579" s="24" t="s">
        <v>216</v>
      </c>
    </row>
    <row r="580" spans="1:17">
      <c r="A580" s="11">
        <v>579</v>
      </c>
      <c r="B580" s="12">
        <v>23292</v>
      </c>
      <c r="C580" s="13" t="s">
        <v>930</v>
      </c>
      <c r="D580" s="13" t="s">
        <v>331</v>
      </c>
      <c r="E580" s="14">
        <v>2</v>
      </c>
      <c r="F580" s="26">
        <v>0</v>
      </c>
      <c r="G580" s="27">
        <v>2</v>
      </c>
      <c r="H580" s="28">
        <v>7</v>
      </c>
      <c r="I580" s="26">
        <v>1</v>
      </c>
      <c r="J580" s="29">
        <v>6</v>
      </c>
      <c r="K580" s="30">
        <v>0</v>
      </c>
      <c r="L580" s="31">
        <v>0.14285714285714285</v>
      </c>
      <c r="M580" s="20">
        <v>5.7</v>
      </c>
      <c r="N580" s="21" t="s">
        <v>49</v>
      </c>
      <c r="O580" s="22">
        <v>2</v>
      </c>
      <c r="P580" s="23" t="s">
        <v>52</v>
      </c>
      <c r="Q580" s="24" t="s">
        <v>216</v>
      </c>
    </row>
    <row r="581" spans="1:17">
      <c r="A581" s="11">
        <v>580</v>
      </c>
      <c r="B581" s="12">
        <v>671</v>
      </c>
      <c r="C581" s="13" t="s">
        <v>931</v>
      </c>
      <c r="D581" s="13" t="s">
        <v>71</v>
      </c>
      <c r="E581" s="14">
        <v>8</v>
      </c>
      <c r="F581" s="26">
        <v>3</v>
      </c>
      <c r="G581" s="27">
        <v>5</v>
      </c>
      <c r="H581" s="28">
        <v>33</v>
      </c>
      <c r="I581" s="26">
        <v>14</v>
      </c>
      <c r="J581" s="29">
        <v>19</v>
      </c>
      <c r="K581" s="30">
        <v>0.375</v>
      </c>
      <c r="L581" s="31">
        <v>0.42424242424242425</v>
      </c>
      <c r="M581" s="20">
        <v>35.4</v>
      </c>
      <c r="N581" s="21" t="s">
        <v>48</v>
      </c>
      <c r="O581" s="22">
        <v>4</v>
      </c>
      <c r="P581" s="23" t="s">
        <v>52</v>
      </c>
      <c r="Q581" s="24" t="s">
        <v>216</v>
      </c>
    </row>
    <row r="582" spans="1:17">
      <c r="A582" s="11">
        <v>581</v>
      </c>
      <c r="B582" s="12">
        <v>7508</v>
      </c>
      <c r="C582" s="13" t="s">
        <v>932</v>
      </c>
      <c r="D582" s="13" t="s">
        <v>141</v>
      </c>
      <c r="E582" s="14">
        <v>22</v>
      </c>
      <c r="F582" s="26">
        <v>9</v>
      </c>
      <c r="G582" s="27">
        <v>13</v>
      </c>
      <c r="H582" s="28">
        <v>87</v>
      </c>
      <c r="I582" s="26">
        <v>38</v>
      </c>
      <c r="J582" s="29">
        <v>49</v>
      </c>
      <c r="K582" s="30">
        <v>0.40909090909090912</v>
      </c>
      <c r="L582" s="31">
        <v>0.43678160919540232</v>
      </c>
      <c r="M582" s="20">
        <v>40.200000000000003</v>
      </c>
      <c r="N582" s="21" t="s">
        <v>53</v>
      </c>
      <c r="O582" s="22">
        <v>7</v>
      </c>
      <c r="P582" s="23" t="s">
        <v>52</v>
      </c>
      <c r="Q582" s="24">
        <v>1101</v>
      </c>
    </row>
    <row r="583" spans="1:17">
      <c r="A583" s="11">
        <v>582</v>
      </c>
      <c r="B583" s="12">
        <v>5878</v>
      </c>
      <c r="C583" s="13" t="s">
        <v>933</v>
      </c>
      <c r="D583" s="13" t="s">
        <v>318</v>
      </c>
      <c r="E583" s="14">
        <v>20</v>
      </c>
      <c r="F583" s="26">
        <v>11</v>
      </c>
      <c r="G583" s="27">
        <v>9</v>
      </c>
      <c r="H583" s="28">
        <v>77</v>
      </c>
      <c r="I583" s="26">
        <v>40</v>
      </c>
      <c r="J583" s="29">
        <v>37</v>
      </c>
      <c r="K583" s="30">
        <v>0.55000000000000004</v>
      </c>
      <c r="L583" s="31">
        <v>0.51948051948051943</v>
      </c>
      <c r="M583" s="20">
        <v>50.4</v>
      </c>
      <c r="N583" s="21" t="s">
        <v>56</v>
      </c>
      <c r="O583" s="22">
        <v>5</v>
      </c>
      <c r="P583" s="23" t="s">
        <v>52</v>
      </c>
      <c r="Q583" s="24">
        <v>852</v>
      </c>
    </row>
    <row r="584" spans="1:17">
      <c r="A584" s="11">
        <v>583</v>
      </c>
      <c r="B584" s="12">
        <v>27333</v>
      </c>
      <c r="C584" s="13" t="s">
        <v>934</v>
      </c>
      <c r="D584" s="13" t="s">
        <v>371</v>
      </c>
      <c r="E584" s="14">
        <v>10</v>
      </c>
      <c r="F584" s="26">
        <v>9</v>
      </c>
      <c r="G584" s="27">
        <v>1</v>
      </c>
      <c r="H584" s="28">
        <v>36</v>
      </c>
      <c r="I584" s="26">
        <v>28</v>
      </c>
      <c r="J584" s="29">
        <v>8</v>
      </c>
      <c r="K584" s="30">
        <v>0.9</v>
      </c>
      <c r="L584" s="31">
        <v>0.77777777777777779</v>
      </c>
      <c r="M584" s="20">
        <v>75</v>
      </c>
      <c r="N584" s="21" t="s">
        <v>46</v>
      </c>
      <c r="O584" s="22">
        <v>8</v>
      </c>
      <c r="P584" s="23" t="s">
        <v>52</v>
      </c>
      <c r="Q584" s="24">
        <v>1425</v>
      </c>
    </row>
    <row r="585" spans="1:17">
      <c r="A585" s="11">
        <v>584</v>
      </c>
      <c r="B585" s="12">
        <v>24011</v>
      </c>
      <c r="C585" s="13" t="s">
        <v>935</v>
      </c>
      <c r="D585" s="13" t="s">
        <v>171</v>
      </c>
      <c r="E585" s="14">
        <v>2</v>
      </c>
      <c r="F585" s="26">
        <v>1</v>
      </c>
      <c r="G585" s="27">
        <v>1</v>
      </c>
      <c r="H585" s="28">
        <v>8</v>
      </c>
      <c r="I585" s="26">
        <v>5</v>
      </c>
      <c r="J585" s="29">
        <v>3</v>
      </c>
      <c r="K585" s="30">
        <v>0.5</v>
      </c>
      <c r="L585" s="31">
        <v>0.625</v>
      </c>
      <c r="M585" s="20">
        <v>40.6</v>
      </c>
      <c r="N585" s="21" t="s">
        <v>49</v>
      </c>
      <c r="O585" s="22">
        <v>2</v>
      </c>
      <c r="P585" s="23" t="s">
        <v>52</v>
      </c>
      <c r="Q585" s="24" t="s">
        <v>216</v>
      </c>
    </row>
    <row r="586" spans="1:17">
      <c r="A586" s="11">
        <v>585</v>
      </c>
      <c r="B586" s="12">
        <v>24215</v>
      </c>
      <c r="C586" s="13" t="s">
        <v>936</v>
      </c>
      <c r="D586" s="13" t="s">
        <v>88</v>
      </c>
      <c r="E586" s="14">
        <v>4</v>
      </c>
      <c r="F586" s="26">
        <v>2</v>
      </c>
      <c r="G586" s="27">
        <v>2</v>
      </c>
      <c r="H586" s="28">
        <v>13</v>
      </c>
      <c r="I586" s="26">
        <v>7</v>
      </c>
      <c r="J586" s="29">
        <v>6</v>
      </c>
      <c r="K586" s="30">
        <v>0.5</v>
      </c>
      <c r="L586" s="31">
        <v>0.53846153846153844</v>
      </c>
      <c r="M586" s="20">
        <v>41.4</v>
      </c>
      <c r="N586" s="21" t="s">
        <v>49</v>
      </c>
      <c r="O586" s="22">
        <v>2</v>
      </c>
      <c r="P586" s="23" t="s">
        <v>52</v>
      </c>
      <c r="Q586" s="24" t="s">
        <v>216</v>
      </c>
    </row>
    <row r="587" spans="1:17">
      <c r="A587" s="11">
        <v>586</v>
      </c>
      <c r="B587" s="12">
        <v>19723</v>
      </c>
      <c r="C587" s="13" t="s">
        <v>937</v>
      </c>
      <c r="D587" s="13" t="s">
        <v>186</v>
      </c>
      <c r="E587" s="14">
        <v>18</v>
      </c>
      <c r="F587" s="26">
        <v>5</v>
      </c>
      <c r="G587" s="27">
        <v>13</v>
      </c>
      <c r="H587" s="28">
        <v>66</v>
      </c>
      <c r="I587" s="26">
        <v>21</v>
      </c>
      <c r="J587" s="29">
        <v>45</v>
      </c>
      <c r="K587" s="30">
        <v>0.27777777777777779</v>
      </c>
      <c r="L587" s="31">
        <v>0.31818181818181818</v>
      </c>
      <c r="M587" s="20">
        <v>28</v>
      </c>
      <c r="N587" s="21" t="s">
        <v>58</v>
      </c>
      <c r="O587" s="22">
        <v>3</v>
      </c>
      <c r="P587" s="23" t="s">
        <v>52</v>
      </c>
      <c r="Q587" s="24">
        <v>440</v>
      </c>
    </row>
    <row r="588" spans="1:17">
      <c r="A588" s="11">
        <v>587</v>
      </c>
      <c r="B588" s="12">
        <v>19434</v>
      </c>
      <c r="C588" s="13" t="s">
        <v>938</v>
      </c>
      <c r="D588" s="13" t="s">
        <v>186</v>
      </c>
      <c r="E588" s="14">
        <v>16</v>
      </c>
      <c r="F588" s="26">
        <v>8</v>
      </c>
      <c r="G588" s="27">
        <v>8</v>
      </c>
      <c r="H588" s="28">
        <v>62</v>
      </c>
      <c r="I588" s="26">
        <v>29</v>
      </c>
      <c r="J588" s="29">
        <v>33</v>
      </c>
      <c r="K588" s="30">
        <v>0.5</v>
      </c>
      <c r="L588" s="31">
        <v>0.46774193548387094</v>
      </c>
      <c r="M588" s="20">
        <v>45</v>
      </c>
      <c r="N588" s="21" t="s">
        <v>58</v>
      </c>
      <c r="O588" s="22">
        <v>3</v>
      </c>
      <c r="P588" s="23" t="s">
        <v>52</v>
      </c>
      <c r="Q588" s="24">
        <v>525</v>
      </c>
    </row>
    <row r="589" spans="1:17">
      <c r="A589" s="11">
        <v>588</v>
      </c>
      <c r="B589" s="12">
        <v>19434</v>
      </c>
      <c r="C589" s="13" t="s">
        <v>938</v>
      </c>
      <c r="D589" s="13" t="s">
        <v>367</v>
      </c>
      <c r="E589" s="14">
        <v>4</v>
      </c>
      <c r="F589" s="26">
        <v>0</v>
      </c>
      <c r="G589" s="27">
        <v>4</v>
      </c>
      <c r="H589" s="28">
        <v>12</v>
      </c>
      <c r="I589" s="26">
        <v>0</v>
      </c>
      <c r="J589" s="29">
        <v>12</v>
      </c>
      <c r="K589" s="30">
        <v>0</v>
      </c>
      <c r="L589" s="31">
        <v>0</v>
      </c>
      <c r="M589" s="20">
        <v>0</v>
      </c>
      <c r="N589" s="21" t="s">
        <v>57</v>
      </c>
      <c r="O589" s="22">
        <v>5</v>
      </c>
      <c r="P589" s="23" t="s">
        <v>55</v>
      </c>
      <c r="Q589" s="24" t="s">
        <v>216</v>
      </c>
    </row>
    <row r="590" spans="1:17">
      <c r="A590" s="11">
        <v>589</v>
      </c>
      <c r="B590" s="12">
        <v>19434</v>
      </c>
      <c r="C590" s="13" t="s">
        <v>938</v>
      </c>
      <c r="D590" s="13" t="s">
        <v>361</v>
      </c>
      <c r="E590" s="14">
        <v>4</v>
      </c>
      <c r="F590" s="26">
        <v>3</v>
      </c>
      <c r="G590" s="27">
        <v>1</v>
      </c>
      <c r="H590" s="28">
        <v>13</v>
      </c>
      <c r="I590" s="26">
        <v>9</v>
      </c>
      <c r="J590" s="29">
        <v>4</v>
      </c>
      <c r="K590" s="30">
        <v>0.75</v>
      </c>
      <c r="L590" s="31">
        <v>0.69230769230769229</v>
      </c>
      <c r="M590" s="20">
        <v>57.1</v>
      </c>
      <c r="N590" s="21" t="s">
        <v>59</v>
      </c>
      <c r="O590" s="22">
        <v>3</v>
      </c>
      <c r="P590" s="23" t="s">
        <v>55</v>
      </c>
      <c r="Q590" s="24" t="s">
        <v>216</v>
      </c>
    </row>
    <row r="591" spans="1:17">
      <c r="A591" s="11">
        <v>590</v>
      </c>
      <c r="B591" s="12">
        <v>19423</v>
      </c>
      <c r="C591" s="13" t="s">
        <v>939</v>
      </c>
      <c r="D591" s="13" t="s">
        <v>97</v>
      </c>
      <c r="E591" s="14">
        <v>15</v>
      </c>
      <c r="F591" s="26">
        <v>3</v>
      </c>
      <c r="G591" s="27">
        <v>12</v>
      </c>
      <c r="H591" s="28">
        <v>52</v>
      </c>
      <c r="I591" s="26">
        <v>12</v>
      </c>
      <c r="J591" s="29">
        <v>40</v>
      </c>
      <c r="K591" s="30">
        <v>0.2</v>
      </c>
      <c r="L591" s="31">
        <v>0.23076923076923078</v>
      </c>
      <c r="M591" s="20">
        <v>20</v>
      </c>
      <c r="N591" s="21" t="s">
        <v>48</v>
      </c>
      <c r="O591" s="22">
        <v>4</v>
      </c>
      <c r="P591" s="23" t="s">
        <v>52</v>
      </c>
      <c r="Q591" s="24">
        <v>550</v>
      </c>
    </row>
    <row r="592" spans="1:17">
      <c r="A592" s="11">
        <v>591</v>
      </c>
      <c r="B592" s="12">
        <v>17386</v>
      </c>
      <c r="C592" s="13" t="s">
        <v>940</v>
      </c>
      <c r="D592" s="13" t="s">
        <v>321</v>
      </c>
      <c r="E592" s="14">
        <v>13</v>
      </c>
      <c r="F592" s="26">
        <v>5</v>
      </c>
      <c r="G592" s="27">
        <v>8</v>
      </c>
      <c r="H592" s="28">
        <v>45</v>
      </c>
      <c r="I592" s="26">
        <v>20</v>
      </c>
      <c r="J592" s="29">
        <v>25</v>
      </c>
      <c r="K592" s="30">
        <v>0.38461538461538464</v>
      </c>
      <c r="L592" s="31">
        <v>0.44444444444444442</v>
      </c>
      <c r="M592" s="20">
        <v>38.1</v>
      </c>
      <c r="N592" s="21" t="s">
        <v>49</v>
      </c>
      <c r="O592" s="22">
        <v>2</v>
      </c>
      <c r="P592" s="23" t="s">
        <v>52</v>
      </c>
      <c r="Q592" s="24">
        <v>341</v>
      </c>
    </row>
    <row r="593" spans="1:17">
      <c r="A593" s="11">
        <v>592</v>
      </c>
      <c r="B593" s="12">
        <v>17346</v>
      </c>
      <c r="C593" s="13" t="s">
        <v>941</v>
      </c>
      <c r="D593" s="13" t="s">
        <v>321</v>
      </c>
      <c r="E593" s="14">
        <v>15</v>
      </c>
      <c r="F593" s="26">
        <v>6</v>
      </c>
      <c r="G593" s="27">
        <v>9</v>
      </c>
      <c r="H593" s="28">
        <v>51</v>
      </c>
      <c r="I593" s="26">
        <v>21</v>
      </c>
      <c r="J593" s="29">
        <v>30</v>
      </c>
      <c r="K593" s="30">
        <v>0.4</v>
      </c>
      <c r="L593" s="31">
        <v>0.41176470588235292</v>
      </c>
      <c r="M593" s="20">
        <v>37.6</v>
      </c>
      <c r="N593" s="21" t="s">
        <v>49</v>
      </c>
      <c r="O593" s="22">
        <v>2</v>
      </c>
      <c r="P593" s="23" t="s">
        <v>52</v>
      </c>
      <c r="Q593" s="24">
        <v>338</v>
      </c>
    </row>
    <row r="594" spans="1:17">
      <c r="A594" s="11">
        <v>593</v>
      </c>
      <c r="B594" s="12">
        <v>8390</v>
      </c>
      <c r="C594" s="13" t="s">
        <v>942</v>
      </c>
      <c r="D594" s="13" t="s">
        <v>86</v>
      </c>
      <c r="E594" s="14">
        <v>10</v>
      </c>
      <c r="F594" s="26">
        <v>10</v>
      </c>
      <c r="G594" s="27">
        <v>0</v>
      </c>
      <c r="H594" s="28">
        <v>33</v>
      </c>
      <c r="I594" s="26">
        <v>30</v>
      </c>
      <c r="J594" s="29">
        <v>3</v>
      </c>
      <c r="K594" s="30">
        <v>1</v>
      </c>
      <c r="L594" s="31">
        <v>0.90909090909090906</v>
      </c>
      <c r="M594" s="20">
        <v>85.2</v>
      </c>
      <c r="N594" s="21" t="s">
        <v>48</v>
      </c>
      <c r="O594" s="22">
        <v>4</v>
      </c>
      <c r="P594" s="23" t="s">
        <v>52</v>
      </c>
      <c r="Q594" s="24">
        <v>876</v>
      </c>
    </row>
    <row r="595" spans="1:17">
      <c r="A595" s="11">
        <v>594</v>
      </c>
      <c r="B595" s="12">
        <v>23283</v>
      </c>
      <c r="C595" s="13" t="s">
        <v>943</v>
      </c>
      <c r="D595" s="13" t="s">
        <v>349</v>
      </c>
      <c r="E595" s="14">
        <v>17</v>
      </c>
      <c r="F595" s="26">
        <v>11</v>
      </c>
      <c r="G595" s="27">
        <v>6</v>
      </c>
      <c r="H595" s="28">
        <v>65</v>
      </c>
      <c r="I595" s="26">
        <v>35</v>
      </c>
      <c r="J595" s="29">
        <v>30</v>
      </c>
      <c r="K595" s="30">
        <v>0.6470588235294118</v>
      </c>
      <c r="L595" s="31">
        <v>0.53846153846153844</v>
      </c>
      <c r="M595" s="20">
        <v>55.2</v>
      </c>
      <c r="N595" s="21" t="s">
        <v>58</v>
      </c>
      <c r="O595" s="22">
        <v>3</v>
      </c>
      <c r="P595" s="23" t="s">
        <v>52</v>
      </c>
      <c r="Q595" s="24">
        <v>576</v>
      </c>
    </row>
    <row r="596" spans="1:17">
      <c r="A596" s="11">
        <v>595</v>
      </c>
      <c r="B596" s="12">
        <v>18156</v>
      </c>
      <c r="C596" s="13" t="s">
        <v>944</v>
      </c>
      <c r="D596" s="13" t="s">
        <v>348</v>
      </c>
      <c r="E596" s="14">
        <v>8</v>
      </c>
      <c r="F596" s="26">
        <v>2</v>
      </c>
      <c r="G596" s="27">
        <v>6</v>
      </c>
      <c r="H596" s="28">
        <v>32</v>
      </c>
      <c r="I596" s="26">
        <v>11</v>
      </c>
      <c r="J596" s="29">
        <v>21</v>
      </c>
      <c r="K596" s="30">
        <v>0.25</v>
      </c>
      <c r="L596" s="31">
        <v>0.34375</v>
      </c>
      <c r="M596" s="20">
        <v>26.4</v>
      </c>
      <c r="N596" s="21" t="s">
        <v>58</v>
      </c>
      <c r="O596" s="22">
        <v>3</v>
      </c>
      <c r="P596" s="23" t="s">
        <v>52</v>
      </c>
      <c r="Q596" s="24" t="s">
        <v>216</v>
      </c>
    </row>
    <row r="597" spans="1:17">
      <c r="A597" s="11">
        <v>596</v>
      </c>
      <c r="B597" s="12">
        <v>17317</v>
      </c>
      <c r="C597" s="13" t="s">
        <v>945</v>
      </c>
      <c r="D597" s="13" t="s">
        <v>96</v>
      </c>
      <c r="E597" s="14">
        <v>8</v>
      </c>
      <c r="F597" s="26">
        <v>4</v>
      </c>
      <c r="G597" s="27">
        <v>4</v>
      </c>
      <c r="H597" s="28">
        <v>29</v>
      </c>
      <c r="I597" s="26">
        <v>14</v>
      </c>
      <c r="J597" s="29">
        <v>15</v>
      </c>
      <c r="K597" s="30">
        <v>0.5</v>
      </c>
      <c r="L597" s="31">
        <v>0.48275862068965519</v>
      </c>
      <c r="M597" s="20">
        <v>43.1</v>
      </c>
      <c r="N597" s="21" t="s">
        <v>58</v>
      </c>
      <c r="O597" s="22">
        <v>3</v>
      </c>
      <c r="P597" s="23" t="s">
        <v>52</v>
      </c>
      <c r="Q597" s="24" t="s">
        <v>216</v>
      </c>
    </row>
    <row r="598" spans="1:17">
      <c r="A598" s="11">
        <v>597</v>
      </c>
      <c r="B598" s="12">
        <v>18410</v>
      </c>
      <c r="C598" s="13" t="s">
        <v>946</v>
      </c>
      <c r="D598" s="13" t="s">
        <v>360</v>
      </c>
      <c r="E598" s="14">
        <v>13</v>
      </c>
      <c r="F598" s="26">
        <v>11</v>
      </c>
      <c r="G598" s="27">
        <v>2</v>
      </c>
      <c r="H598" s="28">
        <v>52</v>
      </c>
      <c r="I598" s="26">
        <v>35</v>
      </c>
      <c r="J598" s="29">
        <v>17</v>
      </c>
      <c r="K598" s="30">
        <v>0.84615384615384615</v>
      </c>
      <c r="L598" s="31">
        <v>0.67307692307692313</v>
      </c>
      <c r="M598" s="20">
        <v>69.400000000000006</v>
      </c>
      <c r="N598" s="21" t="s">
        <v>59</v>
      </c>
      <c r="O598" s="22">
        <v>3</v>
      </c>
      <c r="P598" s="23" t="s">
        <v>55</v>
      </c>
      <c r="Q598" s="24">
        <v>647</v>
      </c>
    </row>
    <row r="599" spans="1:17">
      <c r="A599" s="11">
        <v>598</v>
      </c>
      <c r="B599" s="12">
        <v>18410</v>
      </c>
      <c r="C599" s="13" t="s">
        <v>946</v>
      </c>
      <c r="D599" s="13" t="s">
        <v>128</v>
      </c>
      <c r="E599" s="14">
        <v>8</v>
      </c>
      <c r="F599" s="26">
        <v>4</v>
      </c>
      <c r="G599" s="27">
        <v>4</v>
      </c>
      <c r="H599" s="28">
        <v>33</v>
      </c>
      <c r="I599" s="26">
        <v>17</v>
      </c>
      <c r="J599" s="29">
        <v>16</v>
      </c>
      <c r="K599" s="30">
        <v>0.5</v>
      </c>
      <c r="L599" s="31">
        <v>0.51515151515151514</v>
      </c>
      <c r="M599" s="20">
        <v>44.8</v>
      </c>
      <c r="N599" s="21" t="s">
        <v>58</v>
      </c>
      <c r="O599" s="22">
        <v>3</v>
      </c>
      <c r="P599" s="23" t="s">
        <v>52</v>
      </c>
      <c r="Q599" s="24" t="s">
        <v>216</v>
      </c>
    </row>
    <row r="600" spans="1:17">
      <c r="A600" s="11">
        <v>599</v>
      </c>
      <c r="B600" s="12">
        <v>24127</v>
      </c>
      <c r="C600" s="13" t="s">
        <v>947</v>
      </c>
      <c r="D600" s="13" t="s">
        <v>310</v>
      </c>
      <c r="E600" s="14">
        <v>2</v>
      </c>
      <c r="F600" s="26">
        <v>0</v>
      </c>
      <c r="G600" s="27">
        <v>2</v>
      </c>
      <c r="H600" s="28">
        <v>6</v>
      </c>
      <c r="I600" s="26">
        <v>0</v>
      </c>
      <c r="J600" s="29">
        <v>6</v>
      </c>
      <c r="K600" s="30">
        <v>0</v>
      </c>
      <c r="L600" s="31">
        <v>0</v>
      </c>
      <c r="M600" s="20">
        <v>0</v>
      </c>
      <c r="N600" s="21" t="s">
        <v>48</v>
      </c>
      <c r="O600" s="22">
        <v>4</v>
      </c>
      <c r="P600" s="23" t="s">
        <v>52</v>
      </c>
      <c r="Q600" s="24" t="s">
        <v>216</v>
      </c>
    </row>
    <row r="601" spans="1:17">
      <c r="A601" s="11">
        <v>600</v>
      </c>
      <c r="B601" s="12">
        <v>18482</v>
      </c>
      <c r="C601" s="13" t="s">
        <v>948</v>
      </c>
      <c r="D601" s="13" t="s">
        <v>319</v>
      </c>
      <c r="E601" s="14">
        <v>21</v>
      </c>
      <c r="F601" s="26">
        <v>8</v>
      </c>
      <c r="G601" s="27">
        <v>13</v>
      </c>
      <c r="H601" s="28">
        <v>81</v>
      </c>
      <c r="I601" s="26">
        <v>35</v>
      </c>
      <c r="J601" s="29">
        <v>46</v>
      </c>
      <c r="K601" s="30">
        <v>0.38095238095238093</v>
      </c>
      <c r="L601" s="31">
        <v>0.43209876543209874</v>
      </c>
      <c r="M601" s="20">
        <v>38.6</v>
      </c>
      <c r="N601" s="21" t="s">
        <v>56</v>
      </c>
      <c r="O601" s="22">
        <v>5</v>
      </c>
      <c r="P601" s="23" t="s">
        <v>52</v>
      </c>
      <c r="Q601" s="24">
        <v>793</v>
      </c>
    </row>
    <row r="602" spans="1:17">
      <c r="A602" s="11">
        <v>601</v>
      </c>
      <c r="B602" s="12">
        <v>6679</v>
      </c>
      <c r="C602" s="13" t="s">
        <v>949</v>
      </c>
      <c r="D602" s="13" t="s">
        <v>90</v>
      </c>
      <c r="E602" s="14">
        <v>8</v>
      </c>
      <c r="F602" s="26">
        <v>6</v>
      </c>
      <c r="G602" s="27">
        <v>2</v>
      </c>
      <c r="H602" s="28">
        <v>32</v>
      </c>
      <c r="I602" s="26">
        <v>22</v>
      </c>
      <c r="J602" s="29">
        <v>10</v>
      </c>
      <c r="K602" s="30">
        <v>0.75</v>
      </c>
      <c r="L602" s="31">
        <v>0.6875</v>
      </c>
      <c r="M602" s="20">
        <v>63.1</v>
      </c>
      <c r="N602" s="21" t="s">
        <v>48</v>
      </c>
      <c r="O602" s="22">
        <v>4</v>
      </c>
      <c r="P602" s="23" t="s">
        <v>52</v>
      </c>
      <c r="Q602" s="24" t="s">
        <v>216</v>
      </c>
    </row>
    <row r="603" spans="1:17">
      <c r="A603" s="11">
        <v>602</v>
      </c>
      <c r="B603" s="12">
        <v>83</v>
      </c>
      <c r="C603" s="13" t="s">
        <v>950</v>
      </c>
      <c r="D603" s="13" t="s">
        <v>71</v>
      </c>
      <c r="E603" s="14">
        <v>8</v>
      </c>
      <c r="F603" s="26">
        <v>0</v>
      </c>
      <c r="G603" s="27">
        <v>8</v>
      </c>
      <c r="H603" s="28">
        <v>31</v>
      </c>
      <c r="I603" s="26">
        <v>7</v>
      </c>
      <c r="J603" s="29">
        <v>24</v>
      </c>
      <c r="K603" s="30">
        <v>0</v>
      </c>
      <c r="L603" s="31">
        <v>0.22580645161290322</v>
      </c>
      <c r="M603" s="20">
        <v>10.6</v>
      </c>
      <c r="N603" s="21" t="s">
        <v>48</v>
      </c>
      <c r="O603" s="22">
        <v>4</v>
      </c>
      <c r="P603" s="23" t="s">
        <v>52</v>
      </c>
      <c r="Q603" s="24" t="s">
        <v>216</v>
      </c>
    </row>
    <row r="604" spans="1:17">
      <c r="A604" s="11">
        <v>603</v>
      </c>
      <c r="B604" s="12">
        <v>20104</v>
      </c>
      <c r="C604" s="13" t="s">
        <v>951</v>
      </c>
      <c r="D604" s="13" t="s">
        <v>309</v>
      </c>
      <c r="E604" s="14">
        <v>8</v>
      </c>
      <c r="F604" s="26">
        <v>0</v>
      </c>
      <c r="G604" s="27">
        <v>8</v>
      </c>
      <c r="H604" s="28">
        <v>26</v>
      </c>
      <c r="I604" s="26">
        <v>2</v>
      </c>
      <c r="J604" s="29">
        <v>24</v>
      </c>
      <c r="K604" s="30">
        <v>0</v>
      </c>
      <c r="L604" s="31">
        <v>7.6923076923076927E-2</v>
      </c>
      <c r="M604" s="20">
        <v>3.6</v>
      </c>
      <c r="N604" s="21" t="s">
        <v>48</v>
      </c>
      <c r="O604" s="22">
        <v>4</v>
      </c>
      <c r="P604" s="23" t="s">
        <v>52</v>
      </c>
      <c r="Q604" s="24" t="s">
        <v>216</v>
      </c>
    </row>
    <row r="605" spans="1:17">
      <c r="A605" s="11">
        <v>604</v>
      </c>
      <c r="B605" s="12">
        <v>20104</v>
      </c>
      <c r="C605" s="13" t="s">
        <v>951</v>
      </c>
      <c r="D605" s="13" t="s">
        <v>320</v>
      </c>
      <c r="E605" s="14">
        <v>2</v>
      </c>
      <c r="F605" s="26">
        <v>0</v>
      </c>
      <c r="G605" s="27">
        <v>2</v>
      </c>
      <c r="H605" s="28">
        <v>7</v>
      </c>
      <c r="I605" s="26">
        <v>1</v>
      </c>
      <c r="J605" s="29">
        <v>6</v>
      </c>
      <c r="K605" s="30">
        <v>0</v>
      </c>
      <c r="L605" s="31">
        <v>0.14285714285714285</v>
      </c>
      <c r="M605" s="20">
        <v>5.7</v>
      </c>
      <c r="N605" s="21" t="s">
        <v>56</v>
      </c>
      <c r="O605" s="22">
        <v>5</v>
      </c>
      <c r="P605" s="23" t="s">
        <v>52</v>
      </c>
      <c r="Q605" s="24" t="s">
        <v>216</v>
      </c>
    </row>
    <row r="606" spans="1:17">
      <c r="A606" s="11">
        <v>605</v>
      </c>
      <c r="B606" s="12">
        <v>50605</v>
      </c>
      <c r="C606" s="13" t="s">
        <v>952</v>
      </c>
      <c r="D606" s="13" t="s">
        <v>322</v>
      </c>
      <c r="E606" s="14">
        <v>17</v>
      </c>
      <c r="F606" s="26">
        <v>13</v>
      </c>
      <c r="G606" s="27">
        <v>4</v>
      </c>
      <c r="H606" s="28">
        <v>59</v>
      </c>
      <c r="I606" s="26">
        <v>43</v>
      </c>
      <c r="J606" s="29">
        <v>16</v>
      </c>
      <c r="K606" s="30">
        <v>0.76470588235294112</v>
      </c>
      <c r="L606" s="31">
        <v>0.72881355932203384</v>
      </c>
      <c r="M606" s="20">
        <v>69.7</v>
      </c>
      <c r="N606" s="21" t="s">
        <v>49</v>
      </c>
      <c r="O606" s="22">
        <v>2</v>
      </c>
      <c r="P606" s="23" t="s">
        <v>52</v>
      </c>
      <c r="Q606" s="24">
        <v>499</v>
      </c>
    </row>
    <row r="607" spans="1:17">
      <c r="A607" s="11">
        <v>606</v>
      </c>
      <c r="B607" s="12">
        <v>2071</v>
      </c>
      <c r="C607" s="13" t="s">
        <v>953</v>
      </c>
      <c r="D607" s="13" t="s">
        <v>151</v>
      </c>
      <c r="E607" s="14">
        <v>22</v>
      </c>
      <c r="F607" s="26">
        <v>17</v>
      </c>
      <c r="G607" s="27">
        <v>5</v>
      </c>
      <c r="H607" s="28">
        <v>80</v>
      </c>
      <c r="I607" s="26">
        <v>54</v>
      </c>
      <c r="J607" s="29">
        <v>26</v>
      </c>
      <c r="K607" s="30">
        <v>0.77272727272727271</v>
      </c>
      <c r="L607" s="31">
        <v>0.67500000000000004</v>
      </c>
      <c r="M607" s="20">
        <v>68.5</v>
      </c>
      <c r="N607" s="21" t="s">
        <v>56</v>
      </c>
      <c r="O607" s="22">
        <v>5</v>
      </c>
      <c r="P607" s="23" t="s">
        <v>52</v>
      </c>
      <c r="Q607" s="24">
        <v>943</v>
      </c>
    </row>
    <row r="608" spans="1:17">
      <c r="A608" s="11">
        <v>607</v>
      </c>
      <c r="B608" s="12">
        <v>20548</v>
      </c>
      <c r="C608" s="13" t="s">
        <v>954</v>
      </c>
      <c r="D608" s="13" t="s">
        <v>360</v>
      </c>
      <c r="E608" s="14">
        <v>12</v>
      </c>
      <c r="F608" s="26">
        <v>3</v>
      </c>
      <c r="G608" s="27">
        <v>9</v>
      </c>
      <c r="H608" s="28">
        <v>46</v>
      </c>
      <c r="I608" s="26">
        <v>17</v>
      </c>
      <c r="J608" s="29">
        <v>29</v>
      </c>
      <c r="K608" s="30">
        <v>0.25</v>
      </c>
      <c r="L608" s="31">
        <v>0.36956521739130432</v>
      </c>
      <c r="M608" s="20">
        <v>28.6</v>
      </c>
      <c r="N608" s="21" t="s">
        <v>59</v>
      </c>
      <c r="O608" s="22">
        <v>3</v>
      </c>
      <c r="P608" s="23" t="s">
        <v>55</v>
      </c>
      <c r="Q608" s="24">
        <v>443</v>
      </c>
    </row>
    <row r="609" spans="1:17">
      <c r="A609" s="11">
        <v>608</v>
      </c>
      <c r="B609" s="12">
        <v>20548</v>
      </c>
      <c r="C609" s="13" t="s">
        <v>954</v>
      </c>
      <c r="D609" s="13" t="s">
        <v>128</v>
      </c>
      <c r="E609" s="14">
        <v>8</v>
      </c>
      <c r="F609" s="26">
        <v>1</v>
      </c>
      <c r="G609" s="27">
        <v>7</v>
      </c>
      <c r="H609" s="28">
        <v>26</v>
      </c>
      <c r="I609" s="26">
        <v>4</v>
      </c>
      <c r="J609" s="29">
        <v>22</v>
      </c>
      <c r="K609" s="30">
        <v>0.125</v>
      </c>
      <c r="L609" s="31">
        <v>0.15384615384615385</v>
      </c>
      <c r="M609" s="20">
        <v>12.3</v>
      </c>
      <c r="N609" s="21" t="s">
        <v>58</v>
      </c>
      <c r="O609" s="22">
        <v>3</v>
      </c>
      <c r="P609" s="23" t="s">
        <v>52</v>
      </c>
      <c r="Q609" s="24" t="s">
        <v>216</v>
      </c>
    </row>
    <row r="610" spans="1:17">
      <c r="A610" s="11">
        <v>609</v>
      </c>
      <c r="B610" s="12">
        <v>8391</v>
      </c>
      <c r="C610" s="13" t="s">
        <v>955</v>
      </c>
      <c r="D610" s="13" t="s">
        <v>86</v>
      </c>
      <c r="E610" s="14">
        <v>8</v>
      </c>
      <c r="F610" s="26">
        <v>4</v>
      </c>
      <c r="G610" s="27">
        <v>4</v>
      </c>
      <c r="H610" s="28">
        <v>33</v>
      </c>
      <c r="I610" s="26">
        <v>15</v>
      </c>
      <c r="J610" s="29">
        <v>18</v>
      </c>
      <c r="K610" s="30">
        <v>0.5</v>
      </c>
      <c r="L610" s="31">
        <v>0.45454545454545453</v>
      </c>
      <c r="M610" s="20">
        <v>41.9</v>
      </c>
      <c r="N610" s="21" t="s">
        <v>48</v>
      </c>
      <c r="O610" s="22">
        <v>4</v>
      </c>
      <c r="P610" s="23" t="s">
        <v>52</v>
      </c>
      <c r="Q610" s="24" t="s">
        <v>216</v>
      </c>
    </row>
    <row r="611" spans="1:17">
      <c r="A611" s="11">
        <v>610</v>
      </c>
      <c r="B611" s="12">
        <v>7836</v>
      </c>
      <c r="C611" s="13" t="s">
        <v>956</v>
      </c>
      <c r="D611" s="13" t="s">
        <v>86</v>
      </c>
      <c r="E611" s="14">
        <v>8</v>
      </c>
      <c r="F611" s="26">
        <v>5</v>
      </c>
      <c r="G611" s="27">
        <v>3</v>
      </c>
      <c r="H611" s="28">
        <v>33</v>
      </c>
      <c r="I611" s="26">
        <v>18</v>
      </c>
      <c r="J611" s="29">
        <v>15</v>
      </c>
      <c r="K611" s="30">
        <v>0.625</v>
      </c>
      <c r="L611" s="31">
        <v>0.54545454545454541</v>
      </c>
      <c r="M611" s="20">
        <v>51.3</v>
      </c>
      <c r="N611" s="21" t="s">
        <v>48</v>
      </c>
      <c r="O611" s="22">
        <v>4</v>
      </c>
      <c r="P611" s="23" t="s">
        <v>52</v>
      </c>
      <c r="Q611" s="24" t="s">
        <v>216</v>
      </c>
    </row>
    <row r="612" spans="1:17">
      <c r="A612" s="11">
        <v>611</v>
      </c>
      <c r="B612" s="12">
        <v>50607</v>
      </c>
      <c r="C612" s="13" t="s">
        <v>957</v>
      </c>
      <c r="D612" s="13" t="s">
        <v>126</v>
      </c>
      <c r="E612" s="14">
        <v>2</v>
      </c>
      <c r="F612" s="26">
        <v>1</v>
      </c>
      <c r="G612" s="27">
        <v>1</v>
      </c>
      <c r="H612" s="28">
        <v>8</v>
      </c>
      <c r="I612" s="26">
        <v>3</v>
      </c>
      <c r="J612" s="29">
        <v>5</v>
      </c>
      <c r="K612" s="30">
        <v>0.5</v>
      </c>
      <c r="L612" s="31">
        <v>0.375</v>
      </c>
      <c r="M612" s="20">
        <v>30.3</v>
      </c>
      <c r="N612" s="21" t="s">
        <v>49</v>
      </c>
      <c r="O612" s="22">
        <v>2</v>
      </c>
      <c r="P612" s="23" t="s">
        <v>52</v>
      </c>
      <c r="Q612" s="24" t="s">
        <v>216</v>
      </c>
    </row>
    <row r="613" spans="1:17">
      <c r="A613" s="11">
        <v>612</v>
      </c>
      <c r="B613" s="12">
        <v>50604</v>
      </c>
      <c r="C613" s="13" t="s">
        <v>958</v>
      </c>
      <c r="D613" s="13" t="s">
        <v>126</v>
      </c>
      <c r="E613" s="14">
        <v>4</v>
      </c>
      <c r="F613" s="26">
        <v>1</v>
      </c>
      <c r="G613" s="27">
        <v>3</v>
      </c>
      <c r="H613" s="28">
        <v>13</v>
      </c>
      <c r="I613" s="26">
        <v>4</v>
      </c>
      <c r="J613" s="29">
        <v>9</v>
      </c>
      <c r="K613" s="30">
        <v>0.25</v>
      </c>
      <c r="L613" s="31">
        <v>0.30769230769230771</v>
      </c>
      <c r="M613" s="20">
        <v>22.4</v>
      </c>
      <c r="N613" s="21" t="s">
        <v>49</v>
      </c>
      <c r="O613" s="22">
        <v>2</v>
      </c>
      <c r="P613" s="23" t="s">
        <v>52</v>
      </c>
      <c r="Q613" s="24" t="s">
        <v>216</v>
      </c>
    </row>
    <row r="614" spans="1:17">
      <c r="A614" s="11">
        <v>613</v>
      </c>
      <c r="B614" s="12">
        <v>50604</v>
      </c>
      <c r="C614" s="13" t="s">
        <v>958</v>
      </c>
      <c r="D614" s="13" t="s">
        <v>370</v>
      </c>
      <c r="E614" s="14">
        <v>2</v>
      </c>
      <c r="F614" s="26">
        <v>0</v>
      </c>
      <c r="G614" s="27">
        <v>2</v>
      </c>
      <c r="H614" s="28">
        <v>6</v>
      </c>
      <c r="I614" s="26">
        <v>0</v>
      </c>
      <c r="J614" s="29">
        <v>6</v>
      </c>
      <c r="K614" s="30">
        <v>0</v>
      </c>
      <c r="L614" s="31">
        <v>0</v>
      </c>
      <c r="M614" s="20">
        <v>0</v>
      </c>
      <c r="N614" s="21" t="s">
        <v>54</v>
      </c>
      <c r="O614" s="22">
        <v>7</v>
      </c>
      <c r="P614" s="23" t="s">
        <v>55</v>
      </c>
      <c r="Q614" s="24" t="s">
        <v>216</v>
      </c>
    </row>
    <row r="615" spans="1:17">
      <c r="A615" s="11">
        <v>614</v>
      </c>
      <c r="B615" s="12">
        <v>28391</v>
      </c>
      <c r="C615" s="13" t="s">
        <v>959</v>
      </c>
      <c r="D615" s="13" t="s">
        <v>338</v>
      </c>
      <c r="E615" s="14">
        <v>6</v>
      </c>
      <c r="F615" s="26">
        <v>1</v>
      </c>
      <c r="G615" s="27">
        <v>5</v>
      </c>
      <c r="H615" s="28">
        <v>21</v>
      </c>
      <c r="I615" s="26">
        <v>6</v>
      </c>
      <c r="J615" s="29">
        <v>15</v>
      </c>
      <c r="K615" s="30">
        <v>0.16666666666666666</v>
      </c>
      <c r="L615" s="31">
        <v>0.2857142857142857</v>
      </c>
      <c r="M615" s="20">
        <v>19.600000000000001</v>
      </c>
      <c r="N615" s="21" t="s">
        <v>49</v>
      </c>
      <c r="O615" s="22">
        <v>2</v>
      </c>
      <c r="P615" s="23" t="s">
        <v>52</v>
      </c>
      <c r="Q615" s="24" t="s">
        <v>216</v>
      </c>
    </row>
    <row r="616" spans="1:17">
      <c r="A616" s="11">
        <v>615</v>
      </c>
      <c r="B616" s="12">
        <v>26519</v>
      </c>
      <c r="C616" s="13" t="s">
        <v>960</v>
      </c>
      <c r="D616" s="13" t="s">
        <v>312</v>
      </c>
      <c r="E616" s="14">
        <v>6</v>
      </c>
      <c r="F616" s="26">
        <v>5</v>
      </c>
      <c r="G616" s="27">
        <v>1</v>
      </c>
      <c r="H616" s="28">
        <v>20</v>
      </c>
      <c r="I616" s="26">
        <v>17</v>
      </c>
      <c r="J616" s="29">
        <v>3</v>
      </c>
      <c r="K616" s="30">
        <v>0.83333333333333337</v>
      </c>
      <c r="L616" s="31">
        <v>0.85</v>
      </c>
      <c r="M616" s="20">
        <v>71.2</v>
      </c>
      <c r="N616" s="21" t="s">
        <v>49</v>
      </c>
      <c r="O616" s="22">
        <v>2</v>
      </c>
      <c r="P616" s="23" t="s">
        <v>52</v>
      </c>
      <c r="Q616" s="24" t="s">
        <v>216</v>
      </c>
    </row>
    <row r="617" spans="1:17">
      <c r="A617" s="11">
        <v>616</v>
      </c>
      <c r="B617" s="12">
        <v>22667</v>
      </c>
      <c r="C617" s="13" t="s">
        <v>961</v>
      </c>
      <c r="D617" s="13" t="s">
        <v>324</v>
      </c>
      <c r="E617" s="14">
        <v>11</v>
      </c>
      <c r="F617" s="26">
        <v>2</v>
      </c>
      <c r="G617" s="27">
        <v>9</v>
      </c>
      <c r="H617" s="28">
        <v>41</v>
      </c>
      <c r="I617" s="26">
        <v>13</v>
      </c>
      <c r="J617" s="29">
        <v>28</v>
      </c>
      <c r="K617" s="30">
        <v>0.18181818181818182</v>
      </c>
      <c r="L617" s="31">
        <v>0.31707317073170732</v>
      </c>
      <c r="M617" s="20">
        <v>22.9</v>
      </c>
      <c r="N617" s="21" t="s">
        <v>49</v>
      </c>
      <c r="O617" s="22">
        <v>2</v>
      </c>
      <c r="P617" s="23" t="s">
        <v>52</v>
      </c>
      <c r="Q617" s="24">
        <v>265</v>
      </c>
    </row>
    <row r="618" spans="1:17">
      <c r="A618" s="11">
        <v>617</v>
      </c>
      <c r="B618" s="12">
        <v>22667</v>
      </c>
      <c r="C618" s="13" t="s">
        <v>961</v>
      </c>
      <c r="D618" s="13" t="s">
        <v>356</v>
      </c>
      <c r="E618" s="14">
        <v>6</v>
      </c>
      <c r="F618" s="26">
        <v>3</v>
      </c>
      <c r="G618" s="27">
        <v>3</v>
      </c>
      <c r="H618" s="28">
        <v>23</v>
      </c>
      <c r="I618" s="26">
        <v>11</v>
      </c>
      <c r="J618" s="29">
        <v>12</v>
      </c>
      <c r="K618" s="30">
        <v>0.5</v>
      </c>
      <c r="L618" s="31">
        <v>0.47826086956521741</v>
      </c>
      <c r="M618" s="20">
        <v>41.5</v>
      </c>
      <c r="N618" s="21" t="s">
        <v>60</v>
      </c>
      <c r="O618" s="22">
        <v>1</v>
      </c>
      <c r="P618" s="23" t="s">
        <v>55</v>
      </c>
      <c r="Q618" s="24" t="s">
        <v>216</v>
      </c>
    </row>
    <row r="619" spans="1:17">
      <c r="A619" s="11">
        <v>618</v>
      </c>
      <c r="B619" s="12">
        <v>17836</v>
      </c>
      <c r="C619" s="13" t="s">
        <v>962</v>
      </c>
      <c r="D619" s="13" t="s">
        <v>323</v>
      </c>
      <c r="E619" s="14">
        <v>9</v>
      </c>
      <c r="F619" s="26">
        <v>7</v>
      </c>
      <c r="G619" s="27">
        <v>2</v>
      </c>
      <c r="H619" s="28">
        <v>33</v>
      </c>
      <c r="I619" s="26">
        <v>22</v>
      </c>
      <c r="J619" s="29">
        <v>11</v>
      </c>
      <c r="K619" s="30">
        <v>0.77777777777777779</v>
      </c>
      <c r="L619" s="31">
        <v>0.66666666666666663</v>
      </c>
      <c r="M619" s="20">
        <v>63.9</v>
      </c>
      <c r="N619" s="21" t="s">
        <v>49</v>
      </c>
      <c r="O619" s="22">
        <v>2</v>
      </c>
      <c r="P619" s="23" t="s">
        <v>52</v>
      </c>
      <c r="Q619" s="24" t="s">
        <v>216</v>
      </c>
    </row>
    <row r="620" spans="1:17">
      <c r="A620" s="11">
        <v>619</v>
      </c>
      <c r="B620" s="12">
        <v>7949</v>
      </c>
      <c r="C620" s="13" t="s">
        <v>963</v>
      </c>
      <c r="D620" s="13" t="s">
        <v>156</v>
      </c>
      <c r="E620" s="14">
        <v>6</v>
      </c>
      <c r="F620" s="26">
        <v>3</v>
      </c>
      <c r="G620" s="27">
        <v>3</v>
      </c>
      <c r="H620" s="28">
        <v>24</v>
      </c>
      <c r="I620" s="26">
        <v>11</v>
      </c>
      <c r="J620" s="29">
        <v>13</v>
      </c>
      <c r="K620" s="30">
        <v>0.5</v>
      </c>
      <c r="L620" s="31">
        <v>0.45833333333333331</v>
      </c>
      <c r="M620" s="20">
        <v>40.700000000000003</v>
      </c>
      <c r="N620" s="21" t="s">
        <v>56</v>
      </c>
      <c r="O620" s="22">
        <v>5</v>
      </c>
      <c r="P620" s="23" t="s">
        <v>52</v>
      </c>
      <c r="Q620" s="24" t="s">
        <v>216</v>
      </c>
    </row>
    <row r="621" spans="1:17">
      <c r="A621" s="11">
        <v>620</v>
      </c>
      <c r="B621" s="12">
        <v>7949</v>
      </c>
      <c r="C621" s="13" t="s">
        <v>963</v>
      </c>
      <c r="D621" s="13" t="s">
        <v>124</v>
      </c>
      <c r="E621" s="14">
        <v>2</v>
      </c>
      <c r="F621" s="26">
        <v>2</v>
      </c>
      <c r="G621" s="27">
        <v>0</v>
      </c>
      <c r="H621" s="28">
        <v>9</v>
      </c>
      <c r="I621" s="26">
        <v>6</v>
      </c>
      <c r="J621" s="29">
        <v>3</v>
      </c>
      <c r="K621" s="30">
        <v>1</v>
      </c>
      <c r="L621" s="31">
        <v>0.66666666666666663</v>
      </c>
      <c r="M621" s="20">
        <v>57.8</v>
      </c>
      <c r="N621" s="21" t="s">
        <v>48</v>
      </c>
      <c r="O621" s="22">
        <v>4</v>
      </c>
      <c r="P621" s="23" t="s">
        <v>52</v>
      </c>
      <c r="Q621" s="24" t="s">
        <v>216</v>
      </c>
    </row>
    <row r="622" spans="1:17">
      <c r="A622" s="11">
        <v>621</v>
      </c>
      <c r="B622" s="12">
        <v>7949</v>
      </c>
      <c r="C622" s="13" t="s">
        <v>963</v>
      </c>
      <c r="D622" s="13" t="s">
        <v>369</v>
      </c>
      <c r="E622" s="14">
        <v>2</v>
      </c>
      <c r="F622" s="26">
        <v>0</v>
      </c>
      <c r="G622" s="27">
        <v>2</v>
      </c>
      <c r="H622" s="28">
        <v>6</v>
      </c>
      <c r="I622" s="26">
        <v>0</v>
      </c>
      <c r="J622" s="29">
        <v>6</v>
      </c>
      <c r="K622" s="30">
        <v>0</v>
      </c>
      <c r="L622" s="31">
        <v>0</v>
      </c>
      <c r="M622" s="20">
        <v>0</v>
      </c>
      <c r="N622" s="21" t="s">
        <v>53</v>
      </c>
      <c r="O622" s="22">
        <v>7</v>
      </c>
      <c r="P622" s="23" t="s">
        <v>52</v>
      </c>
      <c r="Q622" s="24" t="s">
        <v>216</v>
      </c>
    </row>
    <row r="623" spans="1:17">
      <c r="A623" s="11">
        <v>622</v>
      </c>
      <c r="B623" s="12">
        <v>637</v>
      </c>
      <c r="C623" s="13" t="s">
        <v>964</v>
      </c>
      <c r="D623" s="13" t="s">
        <v>156</v>
      </c>
      <c r="E623" s="14">
        <v>20</v>
      </c>
      <c r="F623" s="26">
        <v>16</v>
      </c>
      <c r="G623" s="27">
        <v>4</v>
      </c>
      <c r="H623" s="28">
        <v>82</v>
      </c>
      <c r="I623" s="26">
        <v>52</v>
      </c>
      <c r="J623" s="29">
        <v>30</v>
      </c>
      <c r="K623" s="30">
        <v>0.8</v>
      </c>
      <c r="L623" s="31">
        <v>0.63414634146341464</v>
      </c>
      <c r="M623" s="20">
        <v>67.5</v>
      </c>
      <c r="N623" s="21" t="s">
        <v>56</v>
      </c>
      <c r="O623" s="22">
        <v>5</v>
      </c>
      <c r="P623" s="23" t="s">
        <v>52</v>
      </c>
      <c r="Q623" s="24">
        <v>938</v>
      </c>
    </row>
    <row r="624" spans="1:17">
      <c r="A624" s="11">
        <v>623</v>
      </c>
      <c r="B624" s="12">
        <v>637</v>
      </c>
      <c r="C624" s="13" t="s">
        <v>964</v>
      </c>
      <c r="D624" s="13" t="s">
        <v>369</v>
      </c>
      <c r="E624" s="14">
        <v>2</v>
      </c>
      <c r="F624" s="26">
        <v>1</v>
      </c>
      <c r="G624" s="27">
        <v>1</v>
      </c>
      <c r="H624" s="28">
        <v>9</v>
      </c>
      <c r="I624" s="26">
        <v>4</v>
      </c>
      <c r="J624" s="29">
        <v>5</v>
      </c>
      <c r="K624" s="30">
        <v>0.5</v>
      </c>
      <c r="L624" s="31">
        <v>0.44444444444444442</v>
      </c>
      <c r="M624" s="20">
        <v>33.5</v>
      </c>
      <c r="N624" s="21" t="s">
        <v>53</v>
      </c>
      <c r="O624" s="22">
        <v>7</v>
      </c>
      <c r="P624" s="23" t="s">
        <v>52</v>
      </c>
      <c r="Q624" s="24" t="s">
        <v>216</v>
      </c>
    </row>
    <row r="625" spans="1:17">
      <c r="A625" s="11">
        <v>624</v>
      </c>
      <c r="B625" s="12">
        <v>16940</v>
      </c>
      <c r="C625" s="13" t="s">
        <v>965</v>
      </c>
      <c r="D625" s="13" t="s">
        <v>121</v>
      </c>
      <c r="E625" s="14">
        <v>8</v>
      </c>
      <c r="F625" s="26">
        <v>1</v>
      </c>
      <c r="G625" s="27">
        <v>7</v>
      </c>
      <c r="H625" s="28">
        <v>26</v>
      </c>
      <c r="I625" s="26">
        <v>5</v>
      </c>
      <c r="J625" s="29">
        <v>21</v>
      </c>
      <c r="K625" s="30">
        <v>0.125</v>
      </c>
      <c r="L625" s="31">
        <v>0.19230769230769232</v>
      </c>
      <c r="M625" s="20">
        <v>14.1</v>
      </c>
      <c r="N625" s="21" t="s">
        <v>48</v>
      </c>
      <c r="O625" s="22">
        <v>4</v>
      </c>
      <c r="P625" s="23" t="s">
        <v>52</v>
      </c>
      <c r="Q625" s="24" t="s">
        <v>216</v>
      </c>
    </row>
    <row r="626" spans="1:17">
      <c r="A626" s="11">
        <v>625</v>
      </c>
      <c r="B626" s="12">
        <v>16940</v>
      </c>
      <c r="C626" s="13" t="s">
        <v>965</v>
      </c>
      <c r="D626" s="13" t="s">
        <v>156</v>
      </c>
      <c r="E626" s="14">
        <v>2</v>
      </c>
      <c r="F626" s="26">
        <v>0</v>
      </c>
      <c r="G626" s="27">
        <v>2</v>
      </c>
      <c r="H626" s="28">
        <v>6</v>
      </c>
      <c r="I626" s="26">
        <v>0</v>
      </c>
      <c r="J626" s="29">
        <v>6</v>
      </c>
      <c r="K626" s="30">
        <v>0</v>
      </c>
      <c r="L626" s="31">
        <v>0</v>
      </c>
      <c r="M626" s="20">
        <v>0</v>
      </c>
      <c r="N626" s="21" t="s">
        <v>56</v>
      </c>
      <c r="O626" s="22">
        <v>5</v>
      </c>
      <c r="P626" s="23" t="s">
        <v>52</v>
      </c>
      <c r="Q626" s="24" t="s">
        <v>216</v>
      </c>
    </row>
    <row r="627" spans="1:17">
      <c r="A627" s="11">
        <v>626</v>
      </c>
      <c r="B627" s="12">
        <v>493</v>
      </c>
      <c r="C627" s="13" t="s">
        <v>966</v>
      </c>
      <c r="D627" s="13" t="s">
        <v>128</v>
      </c>
      <c r="E627" s="14">
        <v>4</v>
      </c>
      <c r="F627" s="26">
        <v>3</v>
      </c>
      <c r="G627" s="27">
        <v>1</v>
      </c>
      <c r="H627" s="28">
        <v>18</v>
      </c>
      <c r="I627" s="26">
        <v>10</v>
      </c>
      <c r="J627" s="29">
        <v>8</v>
      </c>
      <c r="K627" s="30">
        <v>0.75</v>
      </c>
      <c r="L627" s="31">
        <v>0.55555555555555558</v>
      </c>
      <c r="M627" s="20">
        <v>51.9</v>
      </c>
      <c r="N627" s="21" t="s">
        <v>58</v>
      </c>
      <c r="O627" s="22">
        <v>3</v>
      </c>
      <c r="P627" s="23" t="s">
        <v>52</v>
      </c>
      <c r="Q627" s="24" t="s">
        <v>216</v>
      </c>
    </row>
    <row r="628" spans="1:17">
      <c r="A628" s="11">
        <v>627</v>
      </c>
      <c r="B628" s="12">
        <v>23082</v>
      </c>
      <c r="C628" s="13" t="s">
        <v>967</v>
      </c>
      <c r="D628" s="13" t="s">
        <v>355</v>
      </c>
      <c r="E628" s="14">
        <v>8</v>
      </c>
      <c r="F628" s="26">
        <v>7</v>
      </c>
      <c r="G628" s="27">
        <v>1</v>
      </c>
      <c r="H628" s="28">
        <v>29</v>
      </c>
      <c r="I628" s="26">
        <v>21</v>
      </c>
      <c r="J628" s="29">
        <v>8</v>
      </c>
      <c r="K628" s="30">
        <v>0.875</v>
      </c>
      <c r="L628" s="31">
        <v>0.72413793103448276</v>
      </c>
      <c r="M628" s="20">
        <v>69.7</v>
      </c>
      <c r="N628" s="21" t="s">
        <v>60</v>
      </c>
      <c r="O628" s="22">
        <v>1</v>
      </c>
      <c r="P628" s="23" t="s">
        <v>55</v>
      </c>
      <c r="Q628" s="24" t="s">
        <v>216</v>
      </c>
    </row>
    <row r="629" spans="1:17">
      <c r="A629" s="11">
        <v>628</v>
      </c>
      <c r="B629" s="12">
        <v>23082</v>
      </c>
      <c r="C629" s="13" t="s">
        <v>967</v>
      </c>
      <c r="D629" s="13" t="s">
        <v>328</v>
      </c>
      <c r="E629" s="14">
        <v>4</v>
      </c>
      <c r="F629" s="26">
        <v>4</v>
      </c>
      <c r="G629" s="27">
        <v>0</v>
      </c>
      <c r="H629" s="28">
        <v>12</v>
      </c>
      <c r="I629" s="26">
        <v>12</v>
      </c>
      <c r="J629" s="29">
        <v>0</v>
      </c>
      <c r="K629" s="30">
        <v>1</v>
      </c>
      <c r="L629" s="31">
        <v>1</v>
      </c>
      <c r="M629" s="20">
        <v>79</v>
      </c>
      <c r="N629" s="21" t="s">
        <v>49</v>
      </c>
      <c r="O629" s="22">
        <v>2</v>
      </c>
      <c r="P629" s="23" t="s">
        <v>52</v>
      </c>
      <c r="Q629" s="24" t="s">
        <v>216</v>
      </c>
    </row>
    <row r="630" spans="1:17">
      <c r="A630" s="11">
        <v>629</v>
      </c>
      <c r="B630" s="12">
        <v>5669</v>
      </c>
      <c r="C630" s="13" t="s">
        <v>968</v>
      </c>
      <c r="D630" s="13" t="s">
        <v>163</v>
      </c>
      <c r="E630" s="14">
        <v>8</v>
      </c>
      <c r="F630" s="26">
        <v>4</v>
      </c>
      <c r="G630" s="27">
        <v>4</v>
      </c>
      <c r="H630" s="28">
        <v>34</v>
      </c>
      <c r="I630" s="26">
        <v>18</v>
      </c>
      <c r="J630" s="29">
        <v>16</v>
      </c>
      <c r="K630" s="30">
        <v>0.5</v>
      </c>
      <c r="L630" s="31">
        <v>0.52941176470588236</v>
      </c>
      <c r="M630" s="20">
        <v>45.5</v>
      </c>
      <c r="N630" s="21" t="s">
        <v>48</v>
      </c>
      <c r="O630" s="22">
        <v>4</v>
      </c>
      <c r="P630" s="23" t="s">
        <v>52</v>
      </c>
      <c r="Q630" s="24" t="s">
        <v>216</v>
      </c>
    </row>
    <row r="631" spans="1:17">
      <c r="A631" s="11">
        <v>630</v>
      </c>
      <c r="B631" s="12">
        <v>5668</v>
      </c>
      <c r="C631" s="13" t="s">
        <v>969</v>
      </c>
      <c r="D631" s="13" t="s">
        <v>163</v>
      </c>
      <c r="E631" s="14">
        <v>9</v>
      </c>
      <c r="F631" s="26">
        <v>5</v>
      </c>
      <c r="G631" s="27">
        <v>4</v>
      </c>
      <c r="H631" s="28">
        <v>35</v>
      </c>
      <c r="I631" s="26">
        <v>18</v>
      </c>
      <c r="J631" s="29">
        <v>17</v>
      </c>
      <c r="K631" s="30">
        <v>0.55555555555555558</v>
      </c>
      <c r="L631" s="31">
        <v>0.51428571428571423</v>
      </c>
      <c r="M631" s="20">
        <v>47.5</v>
      </c>
      <c r="N631" s="21" t="s">
        <v>48</v>
      </c>
      <c r="O631" s="22">
        <v>4</v>
      </c>
      <c r="P631" s="23" t="s">
        <v>52</v>
      </c>
      <c r="Q631" s="24" t="s">
        <v>216</v>
      </c>
    </row>
    <row r="632" spans="1:17">
      <c r="A632" s="11">
        <v>631</v>
      </c>
      <c r="B632" s="12">
        <v>10001</v>
      </c>
      <c r="C632" s="13" t="s">
        <v>970</v>
      </c>
      <c r="D632" s="13" t="s">
        <v>142</v>
      </c>
      <c r="E632" s="14">
        <v>19</v>
      </c>
      <c r="F632" s="26">
        <v>2</v>
      </c>
      <c r="G632" s="27">
        <v>17</v>
      </c>
      <c r="H632" s="28">
        <v>68</v>
      </c>
      <c r="I632" s="26">
        <v>16</v>
      </c>
      <c r="J632" s="29">
        <v>52</v>
      </c>
      <c r="K632" s="30">
        <v>0.10526315789473684</v>
      </c>
      <c r="L632" s="31">
        <v>0.23529411764705882</v>
      </c>
      <c r="M632" s="20">
        <v>16.2</v>
      </c>
      <c r="N632" s="21" t="s">
        <v>53</v>
      </c>
      <c r="O632" s="22">
        <v>7</v>
      </c>
      <c r="P632" s="23" t="s">
        <v>52</v>
      </c>
      <c r="Q632" s="24">
        <v>981</v>
      </c>
    </row>
    <row r="633" spans="1:17">
      <c r="A633" s="11">
        <v>632</v>
      </c>
      <c r="B633" s="12">
        <v>7798</v>
      </c>
      <c r="C633" s="13" t="s">
        <v>971</v>
      </c>
      <c r="D633" s="13" t="s">
        <v>311</v>
      </c>
      <c r="E633" s="14">
        <v>12</v>
      </c>
      <c r="F633" s="26">
        <v>10</v>
      </c>
      <c r="G633" s="27">
        <v>2</v>
      </c>
      <c r="H633" s="28">
        <v>43</v>
      </c>
      <c r="I633" s="26">
        <v>32</v>
      </c>
      <c r="J633" s="29">
        <v>11</v>
      </c>
      <c r="K633" s="30">
        <v>0.83333333333333337</v>
      </c>
      <c r="L633" s="31">
        <v>0.7441860465116279</v>
      </c>
      <c r="M633" s="20">
        <v>71.7</v>
      </c>
      <c r="N633" s="21" t="s">
        <v>48</v>
      </c>
      <c r="O633" s="22">
        <v>4</v>
      </c>
      <c r="P633" s="23" t="s">
        <v>52</v>
      </c>
      <c r="Q633" s="24">
        <v>809</v>
      </c>
    </row>
    <row r="634" spans="1:17">
      <c r="A634" s="11">
        <v>633</v>
      </c>
      <c r="B634" s="12">
        <v>22448</v>
      </c>
      <c r="C634" s="13" t="s">
        <v>972</v>
      </c>
      <c r="D634" s="13" t="s">
        <v>336</v>
      </c>
      <c r="E634" s="14">
        <v>10</v>
      </c>
      <c r="F634" s="26">
        <v>5</v>
      </c>
      <c r="G634" s="27">
        <v>5</v>
      </c>
      <c r="H634" s="28">
        <v>35</v>
      </c>
      <c r="I634" s="26">
        <v>17</v>
      </c>
      <c r="J634" s="29">
        <v>18</v>
      </c>
      <c r="K634" s="30">
        <v>0.5</v>
      </c>
      <c r="L634" s="31">
        <v>0.48571428571428571</v>
      </c>
      <c r="M634" s="20">
        <v>44.2</v>
      </c>
      <c r="N634" s="21" t="s">
        <v>49</v>
      </c>
      <c r="O634" s="22">
        <v>2</v>
      </c>
      <c r="P634" s="23" t="s">
        <v>52</v>
      </c>
      <c r="Q634" s="24">
        <v>371</v>
      </c>
    </row>
    <row r="635" spans="1:17">
      <c r="A635" s="11">
        <v>634</v>
      </c>
      <c r="B635" s="12">
        <v>15530</v>
      </c>
      <c r="C635" s="13" t="s">
        <v>973</v>
      </c>
      <c r="D635" s="13" t="s">
        <v>361</v>
      </c>
      <c r="E635" s="14">
        <v>14</v>
      </c>
      <c r="F635" s="26">
        <v>9</v>
      </c>
      <c r="G635" s="27">
        <v>5</v>
      </c>
      <c r="H635" s="28">
        <v>55</v>
      </c>
      <c r="I635" s="26">
        <v>32</v>
      </c>
      <c r="J635" s="29">
        <v>23</v>
      </c>
      <c r="K635" s="30">
        <v>0.6428571428571429</v>
      </c>
      <c r="L635" s="31">
        <v>0.58181818181818179</v>
      </c>
      <c r="M635" s="20">
        <v>56.4</v>
      </c>
      <c r="N635" s="21" t="s">
        <v>59</v>
      </c>
      <c r="O635" s="22">
        <v>3</v>
      </c>
      <c r="P635" s="23" t="s">
        <v>55</v>
      </c>
      <c r="Q635" s="24">
        <v>582</v>
      </c>
    </row>
    <row r="636" spans="1:17">
      <c r="A636" s="11">
        <v>635</v>
      </c>
      <c r="B636" s="12">
        <v>15530</v>
      </c>
      <c r="C636" s="13" t="s">
        <v>973</v>
      </c>
      <c r="D636" s="13" t="s">
        <v>367</v>
      </c>
      <c r="E636" s="14">
        <v>6</v>
      </c>
      <c r="F636" s="26">
        <v>0</v>
      </c>
      <c r="G636" s="27">
        <v>6</v>
      </c>
      <c r="H636" s="28">
        <v>21</v>
      </c>
      <c r="I636" s="26">
        <v>3</v>
      </c>
      <c r="J636" s="29">
        <v>18</v>
      </c>
      <c r="K636" s="30">
        <v>0</v>
      </c>
      <c r="L636" s="31">
        <v>0.14285714285714285</v>
      </c>
      <c r="M636" s="20">
        <v>6.5</v>
      </c>
      <c r="N636" s="21" t="s">
        <v>57</v>
      </c>
      <c r="O636" s="22">
        <v>5</v>
      </c>
      <c r="P636" s="23" t="s">
        <v>55</v>
      </c>
      <c r="Q636" s="24" t="s">
        <v>216</v>
      </c>
    </row>
    <row r="637" spans="1:17">
      <c r="A637" s="11">
        <v>636</v>
      </c>
      <c r="B637" s="12">
        <v>15530</v>
      </c>
      <c r="C637" s="13" t="s">
        <v>973</v>
      </c>
      <c r="D637" s="13" t="s">
        <v>314</v>
      </c>
      <c r="E637" s="14">
        <v>2</v>
      </c>
      <c r="F637" s="26">
        <v>2</v>
      </c>
      <c r="G637" s="27">
        <v>0</v>
      </c>
      <c r="H637" s="28">
        <v>7</v>
      </c>
      <c r="I637" s="26">
        <v>6</v>
      </c>
      <c r="J637" s="29">
        <v>1</v>
      </c>
      <c r="K637" s="30">
        <v>1</v>
      </c>
      <c r="L637" s="31">
        <v>0.8571428571428571</v>
      </c>
      <c r="M637" s="20">
        <v>64.3</v>
      </c>
      <c r="N637" s="21" t="s">
        <v>49</v>
      </c>
      <c r="O637" s="22">
        <v>2</v>
      </c>
      <c r="P637" s="23" t="s">
        <v>52</v>
      </c>
      <c r="Q637" s="24" t="s">
        <v>216</v>
      </c>
    </row>
    <row r="638" spans="1:17">
      <c r="A638" s="11">
        <v>637</v>
      </c>
      <c r="B638" s="12">
        <v>22679</v>
      </c>
      <c r="C638" s="13" t="s">
        <v>974</v>
      </c>
      <c r="D638" s="13" t="s">
        <v>325</v>
      </c>
      <c r="E638" s="14">
        <v>7</v>
      </c>
      <c r="F638" s="26">
        <v>1</v>
      </c>
      <c r="G638" s="27">
        <v>6</v>
      </c>
      <c r="H638" s="28">
        <v>21</v>
      </c>
      <c r="I638" s="26">
        <v>3</v>
      </c>
      <c r="J638" s="29">
        <v>18</v>
      </c>
      <c r="K638" s="30">
        <v>0.14285714285714285</v>
      </c>
      <c r="L638" s="31">
        <v>0.14285714285714285</v>
      </c>
      <c r="M638" s="20">
        <v>12.3</v>
      </c>
      <c r="N638" s="21" t="s">
        <v>49</v>
      </c>
      <c r="O638" s="22">
        <v>2</v>
      </c>
      <c r="P638" s="23" t="s">
        <v>52</v>
      </c>
      <c r="Q638" s="24" t="s">
        <v>216</v>
      </c>
    </row>
    <row r="639" spans="1:17">
      <c r="A639" s="11">
        <v>638</v>
      </c>
      <c r="B639" s="12">
        <v>15949</v>
      </c>
      <c r="C639" s="13" t="s">
        <v>975</v>
      </c>
      <c r="D639" s="13" t="s">
        <v>119</v>
      </c>
      <c r="E639" s="14">
        <v>14</v>
      </c>
      <c r="F639" s="26">
        <v>11</v>
      </c>
      <c r="G639" s="27">
        <v>3</v>
      </c>
      <c r="H639" s="28">
        <v>49</v>
      </c>
      <c r="I639" s="26">
        <v>34</v>
      </c>
      <c r="J639" s="29">
        <v>15</v>
      </c>
      <c r="K639" s="30">
        <v>0.7857142857142857</v>
      </c>
      <c r="L639" s="31">
        <v>0.69387755102040816</v>
      </c>
      <c r="M639" s="20">
        <v>68</v>
      </c>
      <c r="N639" s="21" t="s">
        <v>58</v>
      </c>
      <c r="O639" s="22">
        <v>3</v>
      </c>
      <c r="P639" s="23" t="s">
        <v>52</v>
      </c>
      <c r="Q639" s="24">
        <v>640</v>
      </c>
    </row>
    <row r="640" spans="1:17">
      <c r="A640" s="11">
        <v>639</v>
      </c>
      <c r="B640" s="12">
        <v>22264</v>
      </c>
      <c r="C640" s="13" t="s">
        <v>976</v>
      </c>
      <c r="D640" s="13" t="s">
        <v>314</v>
      </c>
      <c r="E640" s="14">
        <v>16</v>
      </c>
      <c r="F640" s="26">
        <v>10</v>
      </c>
      <c r="G640" s="27">
        <v>6</v>
      </c>
      <c r="H640" s="28">
        <v>61</v>
      </c>
      <c r="I640" s="26">
        <v>35</v>
      </c>
      <c r="J640" s="29">
        <v>26</v>
      </c>
      <c r="K640" s="30">
        <v>0.625</v>
      </c>
      <c r="L640" s="31">
        <v>0.57377049180327866</v>
      </c>
      <c r="M640" s="20">
        <v>55.8</v>
      </c>
      <c r="N640" s="21" t="s">
        <v>49</v>
      </c>
      <c r="O640" s="22">
        <v>2</v>
      </c>
      <c r="P640" s="23" t="s">
        <v>52</v>
      </c>
      <c r="Q640" s="24">
        <v>429</v>
      </c>
    </row>
    <row r="641" spans="1:17">
      <c r="A641" s="11">
        <v>640</v>
      </c>
      <c r="B641" s="12">
        <v>22264</v>
      </c>
      <c r="C641" s="13" t="s">
        <v>976</v>
      </c>
      <c r="D641" s="13" t="s">
        <v>361</v>
      </c>
      <c r="E641" s="14">
        <v>14</v>
      </c>
      <c r="F641" s="26">
        <v>6</v>
      </c>
      <c r="G641" s="27">
        <v>8</v>
      </c>
      <c r="H641" s="28">
        <v>51</v>
      </c>
      <c r="I641" s="26">
        <v>21</v>
      </c>
      <c r="J641" s="29">
        <v>30</v>
      </c>
      <c r="K641" s="30">
        <v>0.42857142857142855</v>
      </c>
      <c r="L641" s="31">
        <v>0.41176470588235292</v>
      </c>
      <c r="M641" s="20">
        <v>38.700000000000003</v>
      </c>
      <c r="N641" s="21" t="s">
        <v>59</v>
      </c>
      <c r="O641" s="22">
        <v>3</v>
      </c>
      <c r="P641" s="23" t="s">
        <v>55</v>
      </c>
      <c r="Q641" s="24">
        <v>494</v>
      </c>
    </row>
    <row r="642" spans="1:17">
      <c r="A642" s="11">
        <v>641</v>
      </c>
      <c r="B642" s="12">
        <v>22336</v>
      </c>
      <c r="C642" s="13" t="s">
        <v>977</v>
      </c>
      <c r="D642" s="13" t="s">
        <v>321</v>
      </c>
      <c r="E642" s="14">
        <v>14</v>
      </c>
      <c r="F642" s="26">
        <v>10</v>
      </c>
      <c r="G642" s="27">
        <v>4</v>
      </c>
      <c r="H642" s="28">
        <v>58</v>
      </c>
      <c r="I642" s="26">
        <v>35</v>
      </c>
      <c r="J642" s="29">
        <v>23</v>
      </c>
      <c r="K642" s="30">
        <v>0.7142857142857143</v>
      </c>
      <c r="L642" s="31">
        <v>0.60344827586206895</v>
      </c>
      <c r="M642" s="20">
        <v>60.7</v>
      </c>
      <c r="N642" s="21" t="s">
        <v>49</v>
      </c>
      <c r="O642" s="22">
        <v>2</v>
      </c>
      <c r="P642" s="23" t="s">
        <v>52</v>
      </c>
      <c r="Q642" s="24">
        <v>454</v>
      </c>
    </row>
    <row r="643" spans="1:17">
      <c r="A643" s="11">
        <v>642</v>
      </c>
      <c r="B643" s="12">
        <v>3292</v>
      </c>
      <c r="C643" s="13" t="s">
        <v>978</v>
      </c>
      <c r="D643" s="13" t="s">
        <v>352</v>
      </c>
      <c r="E643" s="14">
        <v>22</v>
      </c>
      <c r="F643" s="26">
        <v>4</v>
      </c>
      <c r="G643" s="27">
        <v>18</v>
      </c>
      <c r="H643" s="28">
        <v>82</v>
      </c>
      <c r="I643" s="26">
        <v>25</v>
      </c>
      <c r="J643" s="29">
        <v>57</v>
      </c>
      <c r="K643" s="30">
        <v>0.18181818181818182</v>
      </c>
      <c r="L643" s="31">
        <v>0.3048780487804878</v>
      </c>
      <c r="M643" s="20">
        <v>23.2</v>
      </c>
      <c r="N643" s="21" t="s">
        <v>47</v>
      </c>
      <c r="O643" s="22">
        <v>6</v>
      </c>
      <c r="P643" s="23" t="s">
        <v>52</v>
      </c>
      <c r="Q643" s="24">
        <v>866</v>
      </c>
    </row>
    <row r="644" spans="1:17">
      <c r="A644" s="11">
        <v>643</v>
      </c>
      <c r="B644" s="12">
        <v>15710</v>
      </c>
      <c r="C644" s="13" t="s">
        <v>979</v>
      </c>
      <c r="D644" s="13" t="s">
        <v>340</v>
      </c>
      <c r="E644" s="14">
        <v>13</v>
      </c>
      <c r="F644" s="26">
        <v>8</v>
      </c>
      <c r="G644" s="27">
        <v>5</v>
      </c>
      <c r="H644" s="28">
        <v>45</v>
      </c>
      <c r="I644" s="26">
        <v>26</v>
      </c>
      <c r="J644" s="29">
        <v>19</v>
      </c>
      <c r="K644" s="30">
        <v>0.61538461538461542</v>
      </c>
      <c r="L644" s="31">
        <v>0.57777777777777772</v>
      </c>
      <c r="M644" s="20">
        <v>54.6</v>
      </c>
      <c r="N644" s="21" t="s">
        <v>58</v>
      </c>
      <c r="O644" s="22">
        <v>3</v>
      </c>
      <c r="P644" s="23" t="s">
        <v>52</v>
      </c>
      <c r="Q644" s="24">
        <v>573</v>
      </c>
    </row>
    <row r="645" spans="1:17">
      <c r="A645" s="11">
        <v>644</v>
      </c>
      <c r="B645" s="12">
        <v>7492</v>
      </c>
      <c r="C645" s="13" t="s">
        <v>980</v>
      </c>
      <c r="D645" s="13" t="s">
        <v>319</v>
      </c>
      <c r="E645" s="14">
        <v>2</v>
      </c>
      <c r="F645" s="26">
        <v>0</v>
      </c>
      <c r="G645" s="27">
        <v>2</v>
      </c>
      <c r="H645" s="28">
        <v>6</v>
      </c>
      <c r="I645" s="26">
        <v>0</v>
      </c>
      <c r="J645" s="29">
        <v>6</v>
      </c>
      <c r="K645" s="30">
        <v>0</v>
      </c>
      <c r="L645" s="31">
        <v>0</v>
      </c>
      <c r="M645" s="20">
        <v>0</v>
      </c>
      <c r="N645" s="21" t="s">
        <v>56</v>
      </c>
      <c r="O645" s="22">
        <v>5</v>
      </c>
      <c r="P645" s="23" t="s">
        <v>52</v>
      </c>
      <c r="Q645" s="24" t="s">
        <v>216</v>
      </c>
    </row>
    <row r="646" spans="1:17">
      <c r="A646" s="11">
        <v>645</v>
      </c>
      <c r="B646" s="12">
        <v>16610</v>
      </c>
      <c r="C646" s="13" t="s">
        <v>981</v>
      </c>
      <c r="D646" s="13" t="s">
        <v>84</v>
      </c>
      <c r="E646" s="14">
        <v>4</v>
      </c>
      <c r="F646" s="26">
        <v>3</v>
      </c>
      <c r="G646" s="27">
        <v>1</v>
      </c>
      <c r="H646" s="28">
        <v>13</v>
      </c>
      <c r="I646" s="26">
        <v>10</v>
      </c>
      <c r="J646" s="29">
        <v>3</v>
      </c>
      <c r="K646" s="30">
        <v>0.75</v>
      </c>
      <c r="L646" s="31">
        <v>0.76923076923076927</v>
      </c>
      <c r="M646" s="20">
        <v>60.4</v>
      </c>
      <c r="N646" s="21" t="s">
        <v>48</v>
      </c>
      <c r="O646" s="22">
        <v>4</v>
      </c>
      <c r="P646" s="23" t="s">
        <v>52</v>
      </c>
      <c r="Q646" s="24" t="s">
        <v>216</v>
      </c>
    </row>
    <row r="647" spans="1:17">
      <c r="A647" s="11">
        <v>646</v>
      </c>
      <c r="B647" s="12">
        <v>27265</v>
      </c>
      <c r="C647" s="13" t="s">
        <v>982</v>
      </c>
      <c r="D647" s="13" t="s">
        <v>125</v>
      </c>
      <c r="E647" s="14">
        <v>3</v>
      </c>
      <c r="F647" s="26">
        <v>0</v>
      </c>
      <c r="G647" s="27">
        <v>3</v>
      </c>
      <c r="H647" s="28">
        <v>10</v>
      </c>
      <c r="I647" s="26">
        <v>1</v>
      </c>
      <c r="J647" s="29">
        <v>9</v>
      </c>
      <c r="K647" s="30">
        <v>0</v>
      </c>
      <c r="L647" s="31">
        <v>0.1</v>
      </c>
      <c r="M647" s="20">
        <v>4.2</v>
      </c>
      <c r="N647" s="21" t="s">
        <v>49</v>
      </c>
      <c r="O647" s="22">
        <v>2</v>
      </c>
      <c r="P647" s="23" t="s">
        <v>52</v>
      </c>
      <c r="Q647" s="24" t="s">
        <v>216</v>
      </c>
    </row>
    <row r="648" spans="1:17">
      <c r="A648" s="11">
        <v>647</v>
      </c>
      <c r="B648" s="12">
        <v>19714</v>
      </c>
      <c r="C648" s="13" t="s">
        <v>983</v>
      </c>
      <c r="D648" s="13" t="s">
        <v>144</v>
      </c>
      <c r="E648" s="14">
        <v>18</v>
      </c>
      <c r="F648" s="26">
        <v>5</v>
      </c>
      <c r="G648" s="27">
        <v>13</v>
      </c>
      <c r="H648" s="28">
        <v>67</v>
      </c>
      <c r="I648" s="26">
        <v>23</v>
      </c>
      <c r="J648" s="29">
        <v>44</v>
      </c>
      <c r="K648" s="30">
        <v>0.27777777777777779</v>
      </c>
      <c r="L648" s="31">
        <v>0.34328358208955223</v>
      </c>
      <c r="M648" s="20">
        <v>29.2</v>
      </c>
      <c r="N648" s="21" t="s">
        <v>57</v>
      </c>
      <c r="O648" s="22">
        <v>5</v>
      </c>
      <c r="P648" s="23" t="s">
        <v>55</v>
      </c>
      <c r="Q648" s="24">
        <v>746</v>
      </c>
    </row>
    <row r="649" spans="1:17">
      <c r="A649" s="11">
        <v>648</v>
      </c>
      <c r="B649" s="12">
        <v>22654</v>
      </c>
      <c r="C649" s="13" t="s">
        <v>984</v>
      </c>
      <c r="D649" s="13" t="s">
        <v>187</v>
      </c>
      <c r="E649" s="14">
        <v>15</v>
      </c>
      <c r="F649" s="26">
        <v>12</v>
      </c>
      <c r="G649" s="27">
        <v>3</v>
      </c>
      <c r="H649" s="28">
        <v>52</v>
      </c>
      <c r="I649" s="26">
        <v>39</v>
      </c>
      <c r="J649" s="29">
        <v>13</v>
      </c>
      <c r="K649" s="30">
        <v>0.8</v>
      </c>
      <c r="L649" s="31">
        <v>0.75</v>
      </c>
      <c r="M649" s="20">
        <v>71.7</v>
      </c>
      <c r="N649" s="21" t="s">
        <v>49</v>
      </c>
      <c r="O649" s="22">
        <v>2</v>
      </c>
      <c r="P649" s="23" t="s">
        <v>52</v>
      </c>
      <c r="Q649" s="24">
        <v>509</v>
      </c>
    </row>
    <row r="650" spans="1:17">
      <c r="A650" s="11">
        <v>649</v>
      </c>
      <c r="B650" s="12">
        <v>10558</v>
      </c>
      <c r="C650" s="13" t="s">
        <v>985</v>
      </c>
      <c r="D650" s="13" t="s">
        <v>319</v>
      </c>
      <c r="E650" s="14">
        <v>20</v>
      </c>
      <c r="F650" s="26">
        <v>11</v>
      </c>
      <c r="G650" s="27">
        <v>9</v>
      </c>
      <c r="H650" s="28">
        <v>69</v>
      </c>
      <c r="I650" s="26">
        <v>40</v>
      </c>
      <c r="J650" s="29">
        <v>29</v>
      </c>
      <c r="K650" s="30">
        <v>0.55000000000000004</v>
      </c>
      <c r="L650" s="31">
        <v>0.57971014492753625</v>
      </c>
      <c r="M650" s="20">
        <v>53.3</v>
      </c>
      <c r="N650" s="21" t="s">
        <v>56</v>
      </c>
      <c r="O650" s="22">
        <v>5</v>
      </c>
      <c r="P650" s="23" t="s">
        <v>52</v>
      </c>
      <c r="Q650" s="24">
        <v>867</v>
      </c>
    </row>
    <row r="651" spans="1:17">
      <c r="A651" s="11">
        <v>650</v>
      </c>
      <c r="B651" s="12">
        <v>10558</v>
      </c>
      <c r="C651" s="13" t="s">
        <v>985</v>
      </c>
      <c r="D651" s="13" t="s">
        <v>98</v>
      </c>
      <c r="E651" s="14">
        <v>2</v>
      </c>
      <c r="F651" s="26">
        <v>0</v>
      </c>
      <c r="G651" s="27">
        <v>2</v>
      </c>
      <c r="H651" s="28">
        <v>6</v>
      </c>
      <c r="I651" s="26">
        <v>0</v>
      </c>
      <c r="J651" s="29">
        <v>6</v>
      </c>
      <c r="K651" s="30">
        <v>0</v>
      </c>
      <c r="L651" s="31">
        <v>0</v>
      </c>
      <c r="M651" s="20">
        <v>0</v>
      </c>
      <c r="N651" s="21" t="s">
        <v>47</v>
      </c>
      <c r="O651" s="22">
        <v>6</v>
      </c>
      <c r="P651" s="23" t="s">
        <v>52</v>
      </c>
      <c r="Q651" s="24" t="s">
        <v>216</v>
      </c>
    </row>
    <row r="652" spans="1:17">
      <c r="A652" s="11">
        <v>651</v>
      </c>
      <c r="B652" s="12">
        <v>20943</v>
      </c>
      <c r="C652" s="13" t="s">
        <v>986</v>
      </c>
      <c r="D652" s="13" t="s">
        <v>314</v>
      </c>
      <c r="E652" s="14">
        <v>6</v>
      </c>
      <c r="F652" s="26">
        <v>2</v>
      </c>
      <c r="G652" s="27">
        <v>4</v>
      </c>
      <c r="H652" s="28">
        <v>20</v>
      </c>
      <c r="I652" s="26">
        <v>8</v>
      </c>
      <c r="J652" s="29">
        <v>12</v>
      </c>
      <c r="K652" s="30">
        <v>0.33333333333333331</v>
      </c>
      <c r="L652" s="31">
        <v>0.4</v>
      </c>
      <c r="M652" s="20">
        <v>31.2</v>
      </c>
      <c r="N652" s="21" t="s">
        <v>49</v>
      </c>
      <c r="O652" s="22">
        <v>2</v>
      </c>
      <c r="P652" s="23" t="s">
        <v>52</v>
      </c>
      <c r="Q652" s="24" t="s">
        <v>216</v>
      </c>
    </row>
    <row r="653" spans="1:17">
      <c r="A653" s="11">
        <v>652</v>
      </c>
      <c r="B653" s="12">
        <v>6625</v>
      </c>
      <c r="C653" s="13" t="s">
        <v>987</v>
      </c>
      <c r="D653" s="13" t="s">
        <v>147</v>
      </c>
      <c r="E653" s="14">
        <v>20</v>
      </c>
      <c r="F653" s="26">
        <v>17</v>
      </c>
      <c r="G653" s="27">
        <v>3</v>
      </c>
      <c r="H653" s="28">
        <v>72</v>
      </c>
      <c r="I653" s="26">
        <v>54</v>
      </c>
      <c r="J653" s="29">
        <v>18</v>
      </c>
      <c r="K653" s="30">
        <v>0.85</v>
      </c>
      <c r="L653" s="31">
        <v>0.75</v>
      </c>
      <c r="M653" s="20">
        <v>75.3</v>
      </c>
      <c r="N653" s="21" t="s">
        <v>56</v>
      </c>
      <c r="O653" s="22">
        <v>5</v>
      </c>
      <c r="P653" s="23" t="s">
        <v>52</v>
      </c>
      <c r="Q653" s="24">
        <v>977</v>
      </c>
    </row>
    <row r="654" spans="1:17">
      <c r="A654" s="11">
        <v>653</v>
      </c>
      <c r="B654" s="12">
        <v>23287</v>
      </c>
      <c r="C654" s="13" t="s">
        <v>988</v>
      </c>
      <c r="D654" s="13" t="s">
        <v>350</v>
      </c>
      <c r="E654" s="14">
        <v>6</v>
      </c>
      <c r="F654" s="26">
        <v>1</v>
      </c>
      <c r="G654" s="27">
        <v>5</v>
      </c>
      <c r="H654" s="28">
        <v>22</v>
      </c>
      <c r="I654" s="26">
        <v>7</v>
      </c>
      <c r="J654" s="29">
        <v>15</v>
      </c>
      <c r="K654" s="30">
        <v>0.16666666666666666</v>
      </c>
      <c r="L654" s="31">
        <v>0.31818181818181818</v>
      </c>
      <c r="M654" s="20">
        <v>21.1</v>
      </c>
      <c r="N654" s="21" t="s">
        <v>58</v>
      </c>
      <c r="O654" s="22">
        <v>3</v>
      </c>
      <c r="P654" s="23" t="s">
        <v>52</v>
      </c>
      <c r="Q654" s="24" t="s">
        <v>216</v>
      </c>
    </row>
    <row r="655" spans="1:17">
      <c r="A655" s="11">
        <v>654</v>
      </c>
      <c r="B655" s="12">
        <v>23234</v>
      </c>
      <c r="C655" s="13" t="s">
        <v>989</v>
      </c>
      <c r="D655" s="13" t="s">
        <v>183</v>
      </c>
      <c r="E655" s="14">
        <v>17</v>
      </c>
      <c r="F655" s="26">
        <v>14</v>
      </c>
      <c r="G655" s="27">
        <v>3</v>
      </c>
      <c r="H655" s="28">
        <v>58</v>
      </c>
      <c r="I655" s="26">
        <v>44</v>
      </c>
      <c r="J655" s="29">
        <v>14</v>
      </c>
      <c r="K655" s="30">
        <v>0.82352941176470584</v>
      </c>
      <c r="L655" s="31">
        <v>0.75862068965517238</v>
      </c>
      <c r="M655" s="20">
        <v>73.7</v>
      </c>
      <c r="N655" s="21" t="s">
        <v>58</v>
      </c>
      <c r="O655" s="22">
        <v>3</v>
      </c>
      <c r="P655" s="23" t="s">
        <v>52</v>
      </c>
      <c r="Q655" s="24">
        <v>669</v>
      </c>
    </row>
    <row r="656" spans="1:17">
      <c r="A656" s="11">
        <v>655</v>
      </c>
      <c r="B656" s="12">
        <v>27653</v>
      </c>
      <c r="C656" s="13" t="s">
        <v>990</v>
      </c>
      <c r="D656" s="13" t="s">
        <v>109</v>
      </c>
      <c r="E656" s="14">
        <v>10</v>
      </c>
      <c r="F656" s="26">
        <v>3</v>
      </c>
      <c r="G656" s="27">
        <v>7</v>
      </c>
      <c r="H656" s="28">
        <v>41</v>
      </c>
      <c r="I656" s="26">
        <v>17</v>
      </c>
      <c r="J656" s="29">
        <v>24</v>
      </c>
      <c r="K656" s="30">
        <v>0.3</v>
      </c>
      <c r="L656" s="31">
        <v>0.41463414634146339</v>
      </c>
      <c r="M656" s="20">
        <v>32.5</v>
      </c>
      <c r="N656" s="21" t="s">
        <v>49</v>
      </c>
      <c r="O656" s="22">
        <v>2</v>
      </c>
      <c r="P656" s="23" t="s">
        <v>52</v>
      </c>
      <c r="Q656" s="24">
        <v>313</v>
      </c>
    </row>
    <row r="657" spans="1:17">
      <c r="A657" s="11">
        <v>656</v>
      </c>
      <c r="B657" s="12">
        <v>27994</v>
      </c>
      <c r="C657" s="13" t="s">
        <v>991</v>
      </c>
      <c r="D657" s="13" t="s">
        <v>323</v>
      </c>
      <c r="E657" s="14">
        <v>11</v>
      </c>
      <c r="F657" s="26">
        <v>3</v>
      </c>
      <c r="G657" s="27">
        <v>8</v>
      </c>
      <c r="H657" s="28">
        <v>39</v>
      </c>
      <c r="I657" s="26">
        <v>13</v>
      </c>
      <c r="J657" s="29">
        <v>26</v>
      </c>
      <c r="K657" s="30">
        <v>0.27272727272727271</v>
      </c>
      <c r="L657" s="31">
        <v>0.33333333333333331</v>
      </c>
      <c r="M657" s="20">
        <v>27.6</v>
      </c>
      <c r="N657" s="21" t="s">
        <v>49</v>
      </c>
      <c r="O657" s="22">
        <v>2</v>
      </c>
      <c r="P657" s="23" t="s">
        <v>52</v>
      </c>
      <c r="Q657" s="24">
        <v>288</v>
      </c>
    </row>
    <row r="658" spans="1:17">
      <c r="A658" s="11">
        <v>657</v>
      </c>
      <c r="B658" s="12">
        <v>9139</v>
      </c>
      <c r="C658" s="13" t="s">
        <v>992</v>
      </c>
      <c r="D658" s="13" t="s">
        <v>202</v>
      </c>
      <c r="E658" s="14">
        <v>15</v>
      </c>
      <c r="F658" s="26">
        <v>8</v>
      </c>
      <c r="G658" s="27">
        <v>7</v>
      </c>
      <c r="H658" s="28">
        <v>55</v>
      </c>
      <c r="I658" s="26">
        <v>28</v>
      </c>
      <c r="J658" s="29">
        <v>27</v>
      </c>
      <c r="K658" s="30">
        <v>0.53333333333333333</v>
      </c>
      <c r="L658" s="31">
        <v>0.50909090909090904</v>
      </c>
      <c r="M658" s="20">
        <v>48.3</v>
      </c>
      <c r="N658" s="21" t="s">
        <v>59</v>
      </c>
      <c r="O658" s="22">
        <v>3</v>
      </c>
      <c r="P658" s="23" t="s">
        <v>55</v>
      </c>
      <c r="Q658" s="24">
        <v>542</v>
      </c>
    </row>
    <row r="659" spans="1:17">
      <c r="A659" s="11">
        <v>658</v>
      </c>
      <c r="B659" s="12">
        <v>9139</v>
      </c>
      <c r="C659" s="13" t="s">
        <v>992</v>
      </c>
      <c r="D659" s="13" t="s">
        <v>344</v>
      </c>
      <c r="E659" s="14">
        <v>11</v>
      </c>
      <c r="F659" s="26">
        <v>6</v>
      </c>
      <c r="G659" s="27">
        <v>5</v>
      </c>
      <c r="H659" s="28">
        <v>46</v>
      </c>
      <c r="I659" s="26">
        <v>23</v>
      </c>
      <c r="J659" s="29">
        <v>23</v>
      </c>
      <c r="K659" s="30">
        <v>0.54545454545454541</v>
      </c>
      <c r="L659" s="31">
        <v>0.5</v>
      </c>
      <c r="M659" s="20">
        <v>47.4</v>
      </c>
      <c r="N659" s="21" t="s">
        <v>58</v>
      </c>
      <c r="O659" s="22">
        <v>3</v>
      </c>
      <c r="P659" s="23" t="s">
        <v>52</v>
      </c>
      <c r="Q659" s="24">
        <v>537</v>
      </c>
    </row>
    <row r="660" spans="1:17">
      <c r="A660" s="11">
        <v>659</v>
      </c>
      <c r="B660" s="12">
        <v>22358</v>
      </c>
      <c r="C660" s="13" t="s">
        <v>993</v>
      </c>
      <c r="D660" s="13" t="s">
        <v>199</v>
      </c>
      <c r="E660" s="14">
        <v>10</v>
      </c>
      <c r="F660" s="26">
        <v>7</v>
      </c>
      <c r="G660" s="27">
        <v>3</v>
      </c>
      <c r="H660" s="28">
        <v>31</v>
      </c>
      <c r="I660" s="26">
        <v>22</v>
      </c>
      <c r="J660" s="29">
        <v>9</v>
      </c>
      <c r="K660" s="30">
        <v>0.7</v>
      </c>
      <c r="L660" s="31">
        <v>0.70967741935483875</v>
      </c>
      <c r="M660" s="20">
        <v>63</v>
      </c>
      <c r="N660" s="21" t="s">
        <v>49</v>
      </c>
      <c r="O660" s="22">
        <v>2</v>
      </c>
      <c r="P660" s="23" t="s">
        <v>52</v>
      </c>
      <c r="Q660" s="24">
        <v>465</v>
      </c>
    </row>
    <row r="661" spans="1:17">
      <c r="A661" s="11">
        <v>660</v>
      </c>
      <c r="B661" s="12">
        <v>50125</v>
      </c>
      <c r="C661" s="13" t="s">
        <v>994</v>
      </c>
      <c r="D661" s="13" t="s">
        <v>312</v>
      </c>
      <c r="E661" s="14">
        <v>18</v>
      </c>
      <c r="F661" s="26">
        <v>12</v>
      </c>
      <c r="G661" s="27">
        <v>6</v>
      </c>
      <c r="H661" s="28">
        <v>69</v>
      </c>
      <c r="I661" s="26">
        <v>43</v>
      </c>
      <c r="J661" s="29">
        <v>26</v>
      </c>
      <c r="K661" s="30">
        <v>0.66666666666666663</v>
      </c>
      <c r="L661" s="31">
        <v>0.62318840579710144</v>
      </c>
      <c r="M661" s="20">
        <v>60.5</v>
      </c>
      <c r="N661" s="21" t="s">
        <v>49</v>
      </c>
      <c r="O661" s="22">
        <v>2</v>
      </c>
      <c r="P661" s="23" t="s">
        <v>52</v>
      </c>
      <c r="Q661" s="24">
        <v>453</v>
      </c>
    </row>
    <row r="662" spans="1:17">
      <c r="A662" s="11">
        <v>661</v>
      </c>
      <c r="B662" s="12">
        <v>50108</v>
      </c>
      <c r="C662" s="13" t="s">
        <v>995</v>
      </c>
      <c r="D662" s="13" t="s">
        <v>183</v>
      </c>
      <c r="E662" s="14">
        <v>15</v>
      </c>
      <c r="F662" s="26">
        <v>9</v>
      </c>
      <c r="G662" s="27">
        <v>6</v>
      </c>
      <c r="H662" s="28">
        <v>55</v>
      </c>
      <c r="I662" s="26">
        <v>31</v>
      </c>
      <c r="J662" s="29">
        <v>24</v>
      </c>
      <c r="K662" s="30">
        <v>0.6</v>
      </c>
      <c r="L662" s="31">
        <v>0.5636363636363636</v>
      </c>
      <c r="M662" s="20">
        <v>53.9</v>
      </c>
      <c r="N662" s="21" t="s">
        <v>58</v>
      </c>
      <c r="O662" s="22">
        <v>3</v>
      </c>
      <c r="P662" s="23" t="s">
        <v>52</v>
      </c>
      <c r="Q662" s="24">
        <v>570</v>
      </c>
    </row>
    <row r="663" spans="1:17">
      <c r="A663" s="11">
        <v>662</v>
      </c>
      <c r="B663" s="12">
        <v>23571</v>
      </c>
      <c r="C663" s="13" t="s">
        <v>996</v>
      </c>
      <c r="D663" s="13" t="s">
        <v>332</v>
      </c>
      <c r="E663" s="14">
        <v>8</v>
      </c>
      <c r="F663" s="26">
        <v>5</v>
      </c>
      <c r="G663" s="27">
        <v>3</v>
      </c>
      <c r="H663" s="28">
        <v>28</v>
      </c>
      <c r="I663" s="26">
        <v>19</v>
      </c>
      <c r="J663" s="29">
        <v>9</v>
      </c>
      <c r="K663" s="30">
        <v>0.625</v>
      </c>
      <c r="L663" s="31">
        <v>0.6785714285714286</v>
      </c>
      <c r="M663" s="20">
        <v>57.3</v>
      </c>
      <c r="N663" s="21" t="s">
        <v>49</v>
      </c>
      <c r="O663" s="22">
        <v>2</v>
      </c>
      <c r="P663" s="23" t="s">
        <v>52</v>
      </c>
      <c r="Q663" s="24" t="s">
        <v>216</v>
      </c>
    </row>
    <row r="664" spans="1:17">
      <c r="A664" s="11">
        <v>663</v>
      </c>
      <c r="B664" s="12">
        <v>20878</v>
      </c>
      <c r="C664" s="13" t="s">
        <v>997</v>
      </c>
      <c r="D664" s="13" t="s">
        <v>78</v>
      </c>
      <c r="E664" s="14">
        <v>4</v>
      </c>
      <c r="F664" s="26">
        <v>4</v>
      </c>
      <c r="G664" s="27">
        <v>0</v>
      </c>
      <c r="H664" s="28">
        <v>17</v>
      </c>
      <c r="I664" s="26">
        <v>12</v>
      </c>
      <c r="J664" s="29">
        <v>5</v>
      </c>
      <c r="K664" s="30">
        <v>1</v>
      </c>
      <c r="L664" s="31">
        <v>0.70588235294117652</v>
      </c>
      <c r="M664" s="20">
        <v>67.5</v>
      </c>
      <c r="N664" s="21" t="s">
        <v>58</v>
      </c>
      <c r="O664" s="22">
        <v>3</v>
      </c>
      <c r="P664" s="23" t="s">
        <v>52</v>
      </c>
      <c r="Q664" s="24" t="s">
        <v>216</v>
      </c>
    </row>
    <row r="665" spans="1:17">
      <c r="A665" s="11">
        <v>664</v>
      </c>
      <c r="B665" s="12">
        <v>50143</v>
      </c>
      <c r="C665" s="13" t="s">
        <v>998</v>
      </c>
      <c r="D665" s="13" t="s">
        <v>74</v>
      </c>
      <c r="E665" s="14">
        <v>2</v>
      </c>
      <c r="F665" s="26">
        <v>1</v>
      </c>
      <c r="G665" s="27">
        <v>1</v>
      </c>
      <c r="H665" s="28">
        <v>9</v>
      </c>
      <c r="I665" s="26">
        <v>4</v>
      </c>
      <c r="J665" s="29">
        <v>5</v>
      </c>
      <c r="K665" s="30">
        <v>0.5</v>
      </c>
      <c r="L665" s="31">
        <v>0.44444444444444442</v>
      </c>
      <c r="M665" s="20">
        <v>33.5</v>
      </c>
      <c r="N665" s="21" t="s">
        <v>49</v>
      </c>
      <c r="O665" s="22">
        <v>2</v>
      </c>
      <c r="P665" s="23" t="s">
        <v>52</v>
      </c>
      <c r="Q665" s="24" t="s">
        <v>216</v>
      </c>
    </row>
    <row r="666" spans="1:17">
      <c r="A666" s="11">
        <v>665</v>
      </c>
      <c r="B666" s="12">
        <v>50368</v>
      </c>
      <c r="C666" s="13" t="s">
        <v>999</v>
      </c>
      <c r="D666" s="13" t="s">
        <v>321</v>
      </c>
      <c r="E666" s="14">
        <v>6</v>
      </c>
      <c r="F666" s="26">
        <v>6</v>
      </c>
      <c r="G666" s="27">
        <v>0</v>
      </c>
      <c r="H666" s="28">
        <v>19</v>
      </c>
      <c r="I666" s="26">
        <v>18</v>
      </c>
      <c r="J666" s="29">
        <v>1</v>
      </c>
      <c r="K666" s="30">
        <v>1</v>
      </c>
      <c r="L666" s="31">
        <v>0.94736842105263153</v>
      </c>
      <c r="M666" s="20">
        <v>82</v>
      </c>
      <c r="N666" s="21" t="s">
        <v>49</v>
      </c>
      <c r="O666" s="22">
        <v>2</v>
      </c>
      <c r="P666" s="23" t="s">
        <v>52</v>
      </c>
      <c r="Q666" s="24" t="s">
        <v>216</v>
      </c>
    </row>
    <row r="667" spans="1:17">
      <c r="A667" s="11">
        <v>666</v>
      </c>
      <c r="B667" s="12">
        <v>50262</v>
      </c>
      <c r="C667" s="13" t="s">
        <v>1000</v>
      </c>
      <c r="D667" s="13" t="s">
        <v>321</v>
      </c>
      <c r="E667" s="14">
        <v>4</v>
      </c>
      <c r="F667" s="26">
        <v>2</v>
      </c>
      <c r="G667" s="27">
        <v>2</v>
      </c>
      <c r="H667" s="28">
        <v>18</v>
      </c>
      <c r="I667" s="26">
        <v>9</v>
      </c>
      <c r="J667" s="29">
        <v>9</v>
      </c>
      <c r="K667" s="30">
        <v>0.5</v>
      </c>
      <c r="L667" s="31">
        <v>0.5</v>
      </c>
      <c r="M667" s="20">
        <v>40.5</v>
      </c>
      <c r="N667" s="21" t="s">
        <v>49</v>
      </c>
      <c r="O667" s="22">
        <v>2</v>
      </c>
      <c r="P667" s="23" t="s">
        <v>52</v>
      </c>
      <c r="Q667" s="24" t="s">
        <v>216</v>
      </c>
    </row>
    <row r="668" spans="1:17">
      <c r="A668" s="11">
        <v>667</v>
      </c>
      <c r="B668" s="12">
        <v>1149</v>
      </c>
      <c r="C668" s="13" t="s">
        <v>1001</v>
      </c>
      <c r="D668" s="13" t="s">
        <v>162</v>
      </c>
      <c r="E668" s="14">
        <v>10</v>
      </c>
      <c r="F668" s="26">
        <v>6</v>
      </c>
      <c r="G668" s="27">
        <v>4</v>
      </c>
      <c r="H668" s="28">
        <v>39</v>
      </c>
      <c r="I668" s="26">
        <v>19</v>
      </c>
      <c r="J668" s="29">
        <v>20</v>
      </c>
      <c r="K668" s="30">
        <v>0.6</v>
      </c>
      <c r="L668" s="31">
        <v>0.48717948717948717</v>
      </c>
      <c r="M668" s="20">
        <v>48.6</v>
      </c>
      <c r="N668" s="21" t="s">
        <v>48</v>
      </c>
      <c r="O668" s="22">
        <v>4</v>
      </c>
      <c r="P668" s="23" t="s">
        <v>52</v>
      </c>
      <c r="Q668" s="24">
        <v>693</v>
      </c>
    </row>
    <row r="669" spans="1:17">
      <c r="A669" s="11">
        <v>668</v>
      </c>
      <c r="B669" s="12">
        <v>26243</v>
      </c>
      <c r="C669" s="13" t="s">
        <v>1002</v>
      </c>
      <c r="D669" s="13" t="s">
        <v>130</v>
      </c>
      <c r="E669" s="14">
        <v>12</v>
      </c>
      <c r="F669" s="26">
        <v>6</v>
      </c>
      <c r="G669" s="27">
        <v>6</v>
      </c>
      <c r="H669" s="28">
        <v>49</v>
      </c>
      <c r="I669" s="26">
        <v>22</v>
      </c>
      <c r="J669" s="29">
        <v>27</v>
      </c>
      <c r="K669" s="30">
        <v>0.5</v>
      </c>
      <c r="L669" s="31">
        <v>0.44897959183673469</v>
      </c>
      <c r="M669" s="20">
        <v>43.3</v>
      </c>
      <c r="N669" s="21" t="s">
        <v>49</v>
      </c>
      <c r="O669" s="22">
        <v>2</v>
      </c>
      <c r="P669" s="23" t="s">
        <v>52</v>
      </c>
      <c r="Q669" s="24">
        <v>367</v>
      </c>
    </row>
    <row r="670" spans="1:17">
      <c r="A670" s="11">
        <v>669</v>
      </c>
      <c r="B670" s="12">
        <v>22668</v>
      </c>
      <c r="C670" s="13" t="s">
        <v>1003</v>
      </c>
      <c r="D670" s="13" t="s">
        <v>324</v>
      </c>
      <c r="E670" s="14">
        <v>7</v>
      </c>
      <c r="F670" s="26">
        <v>2</v>
      </c>
      <c r="G670" s="27">
        <v>5</v>
      </c>
      <c r="H670" s="28">
        <v>24</v>
      </c>
      <c r="I670" s="26">
        <v>7</v>
      </c>
      <c r="J670" s="29">
        <v>17</v>
      </c>
      <c r="K670" s="30">
        <v>0.2857142857142857</v>
      </c>
      <c r="L670" s="31">
        <v>0.29166666666666669</v>
      </c>
      <c r="M670" s="20">
        <v>24.9</v>
      </c>
      <c r="N670" s="21" t="s">
        <v>49</v>
      </c>
      <c r="O670" s="22">
        <v>2</v>
      </c>
      <c r="P670" s="23" t="s">
        <v>52</v>
      </c>
      <c r="Q670" s="24" t="s">
        <v>216</v>
      </c>
    </row>
    <row r="671" spans="1:17">
      <c r="A671" s="11">
        <v>670</v>
      </c>
      <c r="B671" s="12">
        <v>22668</v>
      </c>
      <c r="C671" s="13" t="s">
        <v>1003</v>
      </c>
      <c r="D671" s="13" t="s">
        <v>356</v>
      </c>
      <c r="E671" s="14">
        <v>7</v>
      </c>
      <c r="F671" s="26">
        <v>2</v>
      </c>
      <c r="G671" s="27">
        <v>5</v>
      </c>
      <c r="H671" s="28">
        <v>23</v>
      </c>
      <c r="I671" s="26">
        <v>8</v>
      </c>
      <c r="J671" s="29">
        <v>15</v>
      </c>
      <c r="K671" s="30">
        <v>0.2857142857142857</v>
      </c>
      <c r="L671" s="31">
        <v>0.34782608695652173</v>
      </c>
      <c r="M671" s="20">
        <v>27.5</v>
      </c>
      <c r="N671" s="21" t="s">
        <v>60</v>
      </c>
      <c r="O671" s="22">
        <v>1</v>
      </c>
      <c r="P671" s="23" t="s">
        <v>55</v>
      </c>
      <c r="Q671" s="24" t="s">
        <v>216</v>
      </c>
    </row>
    <row r="672" spans="1:17">
      <c r="A672" s="11">
        <v>671</v>
      </c>
      <c r="B672" s="12">
        <v>19372</v>
      </c>
      <c r="C672" s="13" t="s">
        <v>1004</v>
      </c>
      <c r="D672" s="13" t="s">
        <v>84</v>
      </c>
      <c r="E672" s="14">
        <v>13</v>
      </c>
      <c r="F672" s="26">
        <v>9</v>
      </c>
      <c r="G672" s="27">
        <v>4</v>
      </c>
      <c r="H672" s="28">
        <v>45</v>
      </c>
      <c r="I672" s="26">
        <v>29</v>
      </c>
      <c r="J672" s="29">
        <v>16</v>
      </c>
      <c r="K672" s="30">
        <v>0.69230769230769229</v>
      </c>
      <c r="L672" s="31">
        <v>0.64444444444444449</v>
      </c>
      <c r="M672" s="20">
        <v>61.2</v>
      </c>
      <c r="N672" s="21" t="s">
        <v>48</v>
      </c>
      <c r="O672" s="22">
        <v>4</v>
      </c>
      <c r="P672" s="23" t="s">
        <v>52</v>
      </c>
      <c r="Q672" s="24">
        <v>756</v>
      </c>
    </row>
    <row r="673" spans="1:17">
      <c r="A673" s="11">
        <v>672</v>
      </c>
      <c r="B673" s="12">
        <v>28283</v>
      </c>
      <c r="C673" s="13" t="s">
        <v>1005</v>
      </c>
      <c r="D673" s="13" t="s">
        <v>349</v>
      </c>
      <c r="E673" s="14">
        <v>2</v>
      </c>
      <c r="F673" s="26">
        <v>0</v>
      </c>
      <c r="G673" s="27">
        <v>2</v>
      </c>
      <c r="H673" s="28">
        <v>7</v>
      </c>
      <c r="I673" s="26">
        <v>1</v>
      </c>
      <c r="J673" s="29">
        <v>6</v>
      </c>
      <c r="K673" s="30">
        <v>0</v>
      </c>
      <c r="L673" s="31">
        <v>0.14285714285714285</v>
      </c>
      <c r="M673" s="20">
        <v>5.7</v>
      </c>
      <c r="N673" s="21" t="s">
        <v>58</v>
      </c>
      <c r="O673" s="22">
        <v>3</v>
      </c>
      <c r="P673" s="23" t="s">
        <v>52</v>
      </c>
      <c r="Q673" s="24" t="s">
        <v>216</v>
      </c>
    </row>
    <row r="674" spans="1:17">
      <c r="A674" s="11">
        <v>673</v>
      </c>
      <c r="B674" s="12">
        <v>20566</v>
      </c>
      <c r="C674" s="13" t="s">
        <v>1006</v>
      </c>
      <c r="D674" s="13" t="s">
        <v>349</v>
      </c>
      <c r="E674" s="14">
        <v>17</v>
      </c>
      <c r="F674" s="26">
        <v>9</v>
      </c>
      <c r="G674" s="27">
        <v>8</v>
      </c>
      <c r="H674" s="28">
        <v>69</v>
      </c>
      <c r="I674" s="26">
        <v>34</v>
      </c>
      <c r="J674" s="29">
        <v>35</v>
      </c>
      <c r="K674" s="30">
        <v>0.52941176470588236</v>
      </c>
      <c r="L674" s="31">
        <v>0.49275362318840582</v>
      </c>
      <c r="M674" s="20">
        <v>47.8</v>
      </c>
      <c r="N674" s="21" t="s">
        <v>58</v>
      </c>
      <c r="O674" s="22">
        <v>3</v>
      </c>
      <c r="P674" s="23" t="s">
        <v>52</v>
      </c>
      <c r="Q674" s="24">
        <v>539</v>
      </c>
    </row>
    <row r="675" spans="1:17">
      <c r="A675" s="11">
        <v>674</v>
      </c>
      <c r="B675" s="12">
        <v>3587</v>
      </c>
      <c r="C675" s="13" t="s">
        <v>1007</v>
      </c>
      <c r="D675" s="13" t="s">
        <v>97</v>
      </c>
      <c r="E675" s="14">
        <v>14</v>
      </c>
      <c r="F675" s="26">
        <v>4</v>
      </c>
      <c r="G675" s="27">
        <v>10</v>
      </c>
      <c r="H675" s="28">
        <v>48</v>
      </c>
      <c r="I675" s="26">
        <v>12</v>
      </c>
      <c r="J675" s="29">
        <v>36</v>
      </c>
      <c r="K675" s="30">
        <v>0.2857142857142857</v>
      </c>
      <c r="L675" s="31">
        <v>0.25</v>
      </c>
      <c r="M675" s="20">
        <v>24.6</v>
      </c>
      <c r="N675" s="21" t="s">
        <v>48</v>
      </c>
      <c r="O675" s="22">
        <v>4</v>
      </c>
      <c r="P675" s="23" t="s">
        <v>52</v>
      </c>
      <c r="Q675" s="24">
        <v>573</v>
      </c>
    </row>
    <row r="676" spans="1:17">
      <c r="A676" s="11">
        <v>675</v>
      </c>
      <c r="B676" s="12">
        <v>17395</v>
      </c>
      <c r="C676" s="13" t="s">
        <v>1008</v>
      </c>
      <c r="D676" s="13" t="s">
        <v>172</v>
      </c>
      <c r="E676" s="14">
        <v>16</v>
      </c>
      <c r="F676" s="26">
        <v>11</v>
      </c>
      <c r="G676" s="27">
        <v>5</v>
      </c>
      <c r="H676" s="28">
        <v>55</v>
      </c>
      <c r="I676" s="26">
        <v>35</v>
      </c>
      <c r="J676" s="29">
        <v>20</v>
      </c>
      <c r="K676" s="30">
        <v>0.6875</v>
      </c>
      <c r="L676" s="31">
        <v>0.63636363636363635</v>
      </c>
      <c r="M676" s="20">
        <v>61.5</v>
      </c>
      <c r="N676" s="21" t="s">
        <v>58</v>
      </c>
      <c r="O676" s="22">
        <v>3</v>
      </c>
      <c r="P676" s="23" t="s">
        <v>52</v>
      </c>
      <c r="Q676" s="24">
        <v>608</v>
      </c>
    </row>
    <row r="677" spans="1:17">
      <c r="A677" s="11">
        <v>676</v>
      </c>
      <c r="B677" s="12">
        <v>50043</v>
      </c>
      <c r="C677" s="13" t="s">
        <v>1009</v>
      </c>
      <c r="D677" s="13" t="s">
        <v>329</v>
      </c>
      <c r="E677" s="14">
        <v>10</v>
      </c>
      <c r="F677" s="26">
        <v>6</v>
      </c>
      <c r="G677" s="27">
        <v>4</v>
      </c>
      <c r="H677" s="28">
        <v>35</v>
      </c>
      <c r="I677" s="26">
        <v>20</v>
      </c>
      <c r="J677" s="29">
        <v>15</v>
      </c>
      <c r="K677" s="30">
        <v>0.6</v>
      </c>
      <c r="L677" s="31">
        <v>0.5714285714285714</v>
      </c>
      <c r="M677" s="20">
        <v>52.5</v>
      </c>
      <c r="N677" s="21" t="s">
        <v>49</v>
      </c>
      <c r="O677" s="22">
        <v>2</v>
      </c>
      <c r="P677" s="23" t="s">
        <v>52</v>
      </c>
      <c r="Q677" s="24">
        <v>413</v>
      </c>
    </row>
    <row r="678" spans="1:17">
      <c r="A678" s="11">
        <v>677</v>
      </c>
      <c r="B678" s="12">
        <v>50084</v>
      </c>
      <c r="C678" s="13" t="s">
        <v>1010</v>
      </c>
      <c r="D678" s="13" t="s">
        <v>123</v>
      </c>
      <c r="E678" s="14">
        <v>15</v>
      </c>
      <c r="F678" s="26">
        <v>11</v>
      </c>
      <c r="G678" s="27">
        <v>4</v>
      </c>
      <c r="H678" s="28">
        <v>57</v>
      </c>
      <c r="I678" s="26">
        <v>38</v>
      </c>
      <c r="J678" s="29">
        <v>19</v>
      </c>
      <c r="K678" s="30">
        <v>0.73333333333333328</v>
      </c>
      <c r="L678" s="31">
        <v>0.66666666666666663</v>
      </c>
      <c r="M678" s="20">
        <v>64.8</v>
      </c>
      <c r="N678" s="21" t="s">
        <v>58</v>
      </c>
      <c r="O678" s="22">
        <v>3</v>
      </c>
      <c r="P678" s="23" t="s">
        <v>52</v>
      </c>
      <c r="Q678" s="24">
        <v>624</v>
      </c>
    </row>
    <row r="679" spans="1:17">
      <c r="A679" s="11">
        <v>678</v>
      </c>
      <c r="B679" s="12">
        <v>50183</v>
      </c>
      <c r="C679" s="13" t="s">
        <v>1011</v>
      </c>
      <c r="D679" s="13" t="s">
        <v>329</v>
      </c>
      <c r="E679" s="14">
        <v>2</v>
      </c>
      <c r="F679" s="26">
        <v>1</v>
      </c>
      <c r="G679" s="27">
        <v>1</v>
      </c>
      <c r="H679" s="28">
        <v>7</v>
      </c>
      <c r="I679" s="26">
        <v>4</v>
      </c>
      <c r="J679" s="29">
        <v>3</v>
      </c>
      <c r="K679" s="30">
        <v>0.5</v>
      </c>
      <c r="L679" s="31">
        <v>0.5714285714285714</v>
      </c>
      <c r="M679" s="20">
        <v>37.9</v>
      </c>
      <c r="N679" s="21" t="s">
        <v>49</v>
      </c>
      <c r="O679" s="22">
        <v>2</v>
      </c>
      <c r="P679" s="23" t="s">
        <v>52</v>
      </c>
      <c r="Q679" s="24" t="s">
        <v>216</v>
      </c>
    </row>
    <row r="680" spans="1:17">
      <c r="A680" s="11">
        <v>679</v>
      </c>
      <c r="B680" s="12">
        <v>17232</v>
      </c>
      <c r="C680" s="13" t="s">
        <v>1012</v>
      </c>
      <c r="D680" s="13" t="s">
        <v>82</v>
      </c>
      <c r="E680" s="14">
        <v>6</v>
      </c>
      <c r="F680" s="26">
        <v>2</v>
      </c>
      <c r="G680" s="27">
        <v>4</v>
      </c>
      <c r="H680" s="28">
        <v>23</v>
      </c>
      <c r="I680" s="26">
        <v>10</v>
      </c>
      <c r="J680" s="29">
        <v>13</v>
      </c>
      <c r="K680" s="30">
        <v>0.33333333333333331</v>
      </c>
      <c r="L680" s="31">
        <v>0.43478260869565216</v>
      </c>
      <c r="M680" s="20">
        <v>33</v>
      </c>
      <c r="N680" s="21" t="s">
        <v>48</v>
      </c>
      <c r="O680" s="22">
        <v>4</v>
      </c>
      <c r="P680" s="23" t="s">
        <v>52</v>
      </c>
      <c r="Q680" s="24" t="s">
        <v>216</v>
      </c>
    </row>
    <row r="681" spans="1:17">
      <c r="A681" s="11">
        <v>680</v>
      </c>
      <c r="B681" s="12">
        <v>7734</v>
      </c>
      <c r="C681" s="13" t="s">
        <v>1013</v>
      </c>
      <c r="D681" s="13" t="s">
        <v>73</v>
      </c>
      <c r="E681" s="14">
        <v>8</v>
      </c>
      <c r="F681" s="26">
        <v>8</v>
      </c>
      <c r="G681" s="27">
        <v>0</v>
      </c>
      <c r="H681" s="28">
        <v>26</v>
      </c>
      <c r="I681" s="26">
        <v>24</v>
      </c>
      <c r="J681" s="29">
        <v>2</v>
      </c>
      <c r="K681" s="30">
        <v>1</v>
      </c>
      <c r="L681" s="31">
        <v>0.92307692307692313</v>
      </c>
      <c r="M681" s="20">
        <v>83.9</v>
      </c>
      <c r="N681" s="21" t="s">
        <v>49</v>
      </c>
      <c r="O681" s="22">
        <v>2</v>
      </c>
      <c r="P681" s="23" t="s">
        <v>52</v>
      </c>
      <c r="Q681" s="24" t="s">
        <v>216</v>
      </c>
    </row>
    <row r="682" spans="1:17">
      <c r="A682" s="11">
        <v>681</v>
      </c>
      <c r="B682" s="12">
        <v>15296</v>
      </c>
      <c r="C682" s="13" t="s">
        <v>1014</v>
      </c>
      <c r="D682" s="13" t="s">
        <v>132</v>
      </c>
      <c r="E682" s="14">
        <v>11</v>
      </c>
      <c r="F682" s="26">
        <v>3</v>
      </c>
      <c r="G682" s="27">
        <v>8</v>
      </c>
      <c r="H682" s="28">
        <v>40</v>
      </c>
      <c r="I682" s="26">
        <v>13</v>
      </c>
      <c r="J682" s="29">
        <v>27</v>
      </c>
      <c r="K682" s="30">
        <v>0.27272727272727271</v>
      </c>
      <c r="L682" s="31">
        <v>0.32500000000000001</v>
      </c>
      <c r="M682" s="20">
        <v>27.2</v>
      </c>
      <c r="N682" s="21" t="s">
        <v>48</v>
      </c>
      <c r="O682" s="22">
        <v>4</v>
      </c>
      <c r="P682" s="23" t="s">
        <v>52</v>
      </c>
      <c r="Q682" s="24">
        <v>586</v>
      </c>
    </row>
    <row r="683" spans="1:17">
      <c r="A683" s="11">
        <v>682</v>
      </c>
      <c r="B683" s="12">
        <v>17768</v>
      </c>
      <c r="C683" s="13" t="s">
        <v>1015</v>
      </c>
      <c r="D683" s="13" t="s">
        <v>90</v>
      </c>
      <c r="E683" s="14">
        <v>6</v>
      </c>
      <c r="F683" s="26">
        <v>2</v>
      </c>
      <c r="G683" s="27">
        <v>4</v>
      </c>
      <c r="H683" s="28">
        <v>24</v>
      </c>
      <c r="I683" s="26">
        <v>11</v>
      </c>
      <c r="J683" s="29">
        <v>13</v>
      </c>
      <c r="K683" s="30">
        <v>0.33333333333333331</v>
      </c>
      <c r="L683" s="31">
        <v>0.45833333333333331</v>
      </c>
      <c r="M683" s="20">
        <v>34.200000000000003</v>
      </c>
      <c r="N683" s="21" t="s">
        <v>48</v>
      </c>
      <c r="O683" s="22">
        <v>4</v>
      </c>
      <c r="P683" s="23" t="s">
        <v>52</v>
      </c>
      <c r="Q683" s="24" t="s">
        <v>216</v>
      </c>
    </row>
    <row r="684" spans="1:17">
      <c r="A684" s="11">
        <v>683</v>
      </c>
      <c r="B684" s="12">
        <v>3834</v>
      </c>
      <c r="C684" s="13" t="s">
        <v>1016</v>
      </c>
      <c r="D684" s="13" t="s">
        <v>140</v>
      </c>
      <c r="E684" s="14">
        <v>22</v>
      </c>
      <c r="F684" s="26">
        <v>11</v>
      </c>
      <c r="G684" s="27">
        <v>11</v>
      </c>
      <c r="H684" s="28">
        <v>83</v>
      </c>
      <c r="I684" s="26">
        <v>44</v>
      </c>
      <c r="J684" s="29">
        <v>39</v>
      </c>
      <c r="K684" s="30">
        <v>0.5</v>
      </c>
      <c r="L684" s="31">
        <v>0.53012048192771088</v>
      </c>
      <c r="M684" s="20">
        <v>48.9</v>
      </c>
      <c r="N684" s="21" t="s">
        <v>53</v>
      </c>
      <c r="O684" s="22">
        <v>7</v>
      </c>
      <c r="P684" s="23" t="s">
        <v>52</v>
      </c>
      <c r="Q684" s="24">
        <v>1145</v>
      </c>
    </row>
    <row r="685" spans="1:17">
      <c r="A685" s="11">
        <v>684</v>
      </c>
      <c r="B685" s="12">
        <v>22462</v>
      </c>
      <c r="C685" s="13" t="s">
        <v>1017</v>
      </c>
      <c r="D685" s="13" t="s">
        <v>337</v>
      </c>
      <c r="E685" s="14">
        <v>8</v>
      </c>
      <c r="F685" s="26">
        <v>1</v>
      </c>
      <c r="G685" s="27">
        <v>7</v>
      </c>
      <c r="H685" s="28">
        <v>25</v>
      </c>
      <c r="I685" s="26">
        <v>4</v>
      </c>
      <c r="J685" s="29">
        <v>21</v>
      </c>
      <c r="K685" s="30">
        <v>0.125</v>
      </c>
      <c r="L685" s="31">
        <v>0.16</v>
      </c>
      <c r="M685" s="20">
        <v>12.5</v>
      </c>
      <c r="N685" s="21" t="s">
        <v>49</v>
      </c>
      <c r="O685" s="22">
        <v>2</v>
      </c>
      <c r="P685" s="23" t="s">
        <v>52</v>
      </c>
      <c r="Q685" s="24" t="s">
        <v>216</v>
      </c>
    </row>
    <row r="686" spans="1:17">
      <c r="A686" s="11">
        <v>685</v>
      </c>
      <c r="B686" s="12">
        <v>22462</v>
      </c>
      <c r="C686" s="13" t="s">
        <v>1017</v>
      </c>
      <c r="D686" s="13" t="s">
        <v>336</v>
      </c>
      <c r="E686" s="14">
        <v>2</v>
      </c>
      <c r="F686" s="26">
        <v>0</v>
      </c>
      <c r="G686" s="27">
        <v>2</v>
      </c>
      <c r="H686" s="28">
        <v>6</v>
      </c>
      <c r="I686" s="26">
        <v>0</v>
      </c>
      <c r="J686" s="29">
        <v>6</v>
      </c>
      <c r="K686" s="30">
        <v>0</v>
      </c>
      <c r="L686" s="31">
        <v>0</v>
      </c>
      <c r="M686" s="20">
        <v>0</v>
      </c>
      <c r="N686" s="21" t="s">
        <v>49</v>
      </c>
      <c r="O686" s="22">
        <v>2</v>
      </c>
      <c r="P686" s="23" t="s">
        <v>52</v>
      </c>
      <c r="Q686" s="24" t="s">
        <v>216</v>
      </c>
    </row>
    <row r="687" spans="1:17">
      <c r="A687" s="11">
        <v>686</v>
      </c>
      <c r="B687" s="12">
        <v>27405</v>
      </c>
      <c r="C687" s="13" t="s">
        <v>1018</v>
      </c>
      <c r="D687" s="13" t="s">
        <v>325</v>
      </c>
      <c r="E687" s="14">
        <v>10</v>
      </c>
      <c r="F687" s="26">
        <v>5</v>
      </c>
      <c r="G687" s="27">
        <v>5</v>
      </c>
      <c r="H687" s="28">
        <v>40</v>
      </c>
      <c r="I687" s="26">
        <v>22</v>
      </c>
      <c r="J687" s="29">
        <v>18</v>
      </c>
      <c r="K687" s="30">
        <v>0.5</v>
      </c>
      <c r="L687" s="31">
        <v>0.55000000000000004</v>
      </c>
      <c r="M687" s="20">
        <v>47.4</v>
      </c>
      <c r="N687" s="21" t="s">
        <v>49</v>
      </c>
      <c r="O687" s="22">
        <v>2</v>
      </c>
      <c r="P687" s="23" t="s">
        <v>52</v>
      </c>
      <c r="Q687" s="24">
        <v>387</v>
      </c>
    </row>
    <row r="688" spans="1:17">
      <c r="A688" s="11">
        <v>687</v>
      </c>
      <c r="B688" s="12">
        <v>27405</v>
      </c>
      <c r="C688" s="13" t="s">
        <v>1018</v>
      </c>
      <c r="D688" s="13" t="s">
        <v>114</v>
      </c>
      <c r="E688" s="14">
        <v>2</v>
      </c>
      <c r="F688" s="26">
        <v>0</v>
      </c>
      <c r="G688" s="27">
        <v>2</v>
      </c>
      <c r="H688" s="28">
        <v>6</v>
      </c>
      <c r="I688" s="26">
        <v>0</v>
      </c>
      <c r="J688" s="29">
        <v>6</v>
      </c>
      <c r="K688" s="30">
        <v>0</v>
      </c>
      <c r="L688" s="31">
        <v>0</v>
      </c>
      <c r="M688" s="20">
        <v>0</v>
      </c>
      <c r="N688" s="21" t="s">
        <v>58</v>
      </c>
      <c r="O688" s="22">
        <v>3</v>
      </c>
      <c r="P688" s="23" t="s">
        <v>52</v>
      </c>
      <c r="Q688" s="24" t="s">
        <v>216</v>
      </c>
    </row>
    <row r="689" spans="1:17">
      <c r="A689" s="11">
        <v>688</v>
      </c>
      <c r="B689" s="12">
        <v>6162</v>
      </c>
      <c r="C689" s="13" t="s">
        <v>1019</v>
      </c>
      <c r="D689" s="13" t="s">
        <v>142</v>
      </c>
      <c r="E689" s="14">
        <v>22</v>
      </c>
      <c r="F689" s="26">
        <v>10</v>
      </c>
      <c r="G689" s="27">
        <v>12</v>
      </c>
      <c r="H689" s="28">
        <v>82</v>
      </c>
      <c r="I689" s="26">
        <v>36</v>
      </c>
      <c r="J689" s="29">
        <v>46</v>
      </c>
      <c r="K689" s="30">
        <v>0.45454545454545453</v>
      </c>
      <c r="L689" s="31">
        <v>0.43902439024390244</v>
      </c>
      <c r="M689" s="20">
        <v>42.3</v>
      </c>
      <c r="N689" s="21" t="s">
        <v>53</v>
      </c>
      <c r="O689" s="22">
        <v>7</v>
      </c>
      <c r="P689" s="23" t="s">
        <v>52</v>
      </c>
      <c r="Q689" s="24">
        <v>1112</v>
      </c>
    </row>
    <row r="690" spans="1:17">
      <c r="A690" s="11">
        <v>689</v>
      </c>
      <c r="B690" s="12">
        <v>6161</v>
      </c>
      <c r="C690" s="13" t="s">
        <v>1020</v>
      </c>
      <c r="D690" s="13" t="s">
        <v>307</v>
      </c>
      <c r="E690" s="14">
        <v>14</v>
      </c>
      <c r="F690" s="26">
        <v>4</v>
      </c>
      <c r="G690" s="27">
        <v>10</v>
      </c>
      <c r="H690" s="28">
        <v>49</v>
      </c>
      <c r="I690" s="26">
        <v>19</v>
      </c>
      <c r="J690" s="29">
        <v>30</v>
      </c>
      <c r="K690" s="30">
        <v>0.2857142857142857</v>
      </c>
      <c r="L690" s="31">
        <v>0.38775510204081631</v>
      </c>
      <c r="M690" s="20">
        <v>31.2</v>
      </c>
      <c r="N690" s="21" t="s">
        <v>48</v>
      </c>
      <c r="O690" s="22">
        <v>4</v>
      </c>
      <c r="P690" s="23" t="s">
        <v>52</v>
      </c>
      <c r="Q690" s="24">
        <v>606</v>
      </c>
    </row>
    <row r="691" spans="1:17">
      <c r="A691" s="11">
        <v>690</v>
      </c>
      <c r="B691" s="12">
        <v>19658</v>
      </c>
      <c r="C691" s="13" t="s">
        <v>1021</v>
      </c>
      <c r="D691" s="13" t="s">
        <v>315</v>
      </c>
      <c r="E691" s="14">
        <v>16</v>
      </c>
      <c r="F691" s="26">
        <v>6</v>
      </c>
      <c r="G691" s="27">
        <v>10</v>
      </c>
      <c r="H691" s="28">
        <v>58</v>
      </c>
      <c r="I691" s="26">
        <v>22</v>
      </c>
      <c r="J691" s="29">
        <v>36</v>
      </c>
      <c r="K691" s="30">
        <v>0.375</v>
      </c>
      <c r="L691" s="31">
        <v>0.37931034482758619</v>
      </c>
      <c r="M691" s="20">
        <v>35.1</v>
      </c>
      <c r="N691" s="21" t="s">
        <v>49</v>
      </c>
      <c r="O691" s="22">
        <v>2</v>
      </c>
      <c r="P691" s="23" t="s">
        <v>52</v>
      </c>
      <c r="Q691" s="24">
        <v>326</v>
      </c>
    </row>
    <row r="692" spans="1:17">
      <c r="A692" s="11">
        <v>691</v>
      </c>
      <c r="B692" s="12">
        <v>19658</v>
      </c>
      <c r="C692" s="13" t="s">
        <v>1021</v>
      </c>
      <c r="D692" s="13" t="s">
        <v>353</v>
      </c>
      <c r="E692" s="14">
        <v>2</v>
      </c>
      <c r="F692" s="26">
        <v>2</v>
      </c>
      <c r="G692" s="27">
        <v>0</v>
      </c>
      <c r="H692" s="28">
        <v>7</v>
      </c>
      <c r="I692" s="26">
        <v>6</v>
      </c>
      <c r="J692" s="29">
        <v>1</v>
      </c>
      <c r="K692" s="30">
        <v>1</v>
      </c>
      <c r="L692" s="31">
        <v>0.8571428571428571</v>
      </c>
      <c r="M692" s="20">
        <v>64.3</v>
      </c>
      <c r="N692" s="21" t="s">
        <v>60</v>
      </c>
      <c r="O692" s="22">
        <v>1</v>
      </c>
      <c r="P692" s="23" t="s">
        <v>55</v>
      </c>
      <c r="Q692" s="24" t="s">
        <v>216</v>
      </c>
    </row>
    <row r="693" spans="1:17">
      <c r="A693" s="11">
        <v>692</v>
      </c>
      <c r="B693" s="12">
        <v>26880</v>
      </c>
      <c r="C693" s="13" t="s">
        <v>1022</v>
      </c>
      <c r="D693" s="13" t="s">
        <v>317</v>
      </c>
      <c r="E693" s="14">
        <v>8</v>
      </c>
      <c r="F693" s="26">
        <v>1</v>
      </c>
      <c r="G693" s="27">
        <v>7</v>
      </c>
      <c r="H693" s="28">
        <v>26</v>
      </c>
      <c r="I693" s="26">
        <v>3</v>
      </c>
      <c r="J693" s="29">
        <v>23</v>
      </c>
      <c r="K693" s="30">
        <v>0.125</v>
      </c>
      <c r="L693" s="31">
        <v>0.11538461538461539</v>
      </c>
      <c r="M693" s="20">
        <v>10.5</v>
      </c>
      <c r="N693" s="21" t="s">
        <v>49</v>
      </c>
      <c r="O693" s="22">
        <v>2</v>
      </c>
      <c r="P693" s="23" t="s">
        <v>52</v>
      </c>
      <c r="Q693" s="24" t="s">
        <v>216</v>
      </c>
    </row>
    <row r="694" spans="1:17">
      <c r="A694" s="11">
        <v>693</v>
      </c>
      <c r="B694" s="12">
        <v>5716</v>
      </c>
      <c r="C694" s="13" t="s">
        <v>1023</v>
      </c>
      <c r="D694" s="13" t="s">
        <v>98</v>
      </c>
      <c r="E694" s="14">
        <v>16</v>
      </c>
      <c r="F694" s="26">
        <v>7</v>
      </c>
      <c r="G694" s="27">
        <v>9</v>
      </c>
      <c r="H694" s="28">
        <v>59</v>
      </c>
      <c r="I694" s="26">
        <v>27</v>
      </c>
      <c r="J694" s="29">
        <v>32</v>
      </c>
      <c r="K694" s="30">
        <v>0.4375</v>
      </c>
      <c r="L694" s="31">
        <v>0.4576271186440678</v>
      </c>
      <c r="M694" s="20">
        <v>41.7</v>
      </c>
      <c r="N694" s="21" t="s">
        <v>47</v>
      </c>
      <c r="O694" s="22">
        <v>6</v>
      </c>
      <c r="P694" s="23" t="s">
        <v>52</v>
      </c>
      <c r="Q694" s="24">
        <v>959</v>
      </c>
    </row>
    <row r="695" spans="1:17">
      <c r="A695" s="11">
        <v>694</v>
      </c>
      <c r="B695" s="12">
        <v>5716</v>
      </c>
      <c r="C695" s="13" t="s">
        <v>1023</v>
      </c>
      <c r="D695" s="13" t="s">
        <v>319</v>
      </c>
      <c r="E695" s="14">
        <v>4</v>
      </c>
      <c r="F695" s="26">
        <v>2</v>
      </c>
      <c r="G695" s="27">
        <v>2</v>
      </c>
      <c r="H695" s="28">
        <v>13</v>
      </c>
      <c r="I695" s="26">
        <v>6</v>
      </c>
      <c r="J695" s="29">
        <v>7</v>
      </c>
      <c r="K695" s="30">
        <v>0.5</v>
      </c>
      <c r="L695" s="31">
        <v>0.46153846153846156</v>
      </c>
      <c r="M695" s="20">
        <v>38</v>
      </c>
      <c r="N695" s="21" t="s">
        <v>56</v>
      </c>
      <c r="O695" s="22">
        <v>5</v>
      </c>
      <c r="P695" s="23" t="s">
        <v>52</v>
      </c>
      <c r="Q695" s="24" t="s">
        <v>216</v>
      </c>
    </row>
    <row r="696" spans="1:17">
      <c r="A696" s="11">
        <v>695</v>
      </c>
      <c r="B696" s="12">
        <v>20945</v>
      </c>
      <c r="C696" s="13" t="s">
        <v>1024</v>
      </c>
      <c r="D696" s="13" t="s">
        <v>361</v>
      </c>
      <c r="E696" s="14">
        <v>6</v>
      </c>
      <c r="F696" s="26">
        <v>0</v>
      </c>
      <c r="G696" s="27">
        <v>6</v>
      </c>
      <c r="H696" s="28">
        <v>20</v>
      </c>
      <c r="I696" s="26">
        <v>2</v>
      </c>
      <c r="J696" s="29">
        <v>18</v>
      </c>
      <c r="K696" s="30">
        <v>0</v>
      </c>
      <c r="L696" s="31">
        <v>0.1</v>
      </c>
      <c r="M696" s="20">
        <v>4.5999999999999996</v>
      </c>
      <c r="N696" s="21" t="s">
        <v>59</v>
      </c>
      <c r="O696" s="22">
        <v>3</v>
      </c>
      <c r="P696" s="23" t="s">
        <v>55</v>
      </c>
      <c r="Q696" s="24" t="s">
        <v>216</v>
      </c>
    </row>
    <row r="697" spans="1:17">
      <c r="A697" s="11">
        <v>696</v>
      </c>
      <c r="B697" s="12">
        <v>10552</v>
      </c>
      <c r="C697" s="13" t="s">
        <v>1025</v>
      </c>
      <c r="D697" s="13" t="s">
        <v>367</v>
      </c>
      <c r="E697" s="14">
        <v>13</v>
      </c>
      <c r="F697" s="26">
        <v>9</v>
      </c>
      <c r="G697" s="27">
        <v>4</v>
      </c>
      <c r="H697" s="28">
        <v>53</v>
      </c>
      <c r="I697" s="26">
        <v>32</v>
      </c>
      <c r="J697" s="29">
        <v>21</v>
      </c>
      <c r="K697" s="30">
        <v>0.69230769230769229</v>
      </c>
      <c r="L697" s="31">
        <v>0.60377358490566035</v>
      </c>
      <c r="M697" s="20">
        <v>59.4</v>
      </c>
      <c r="N697" s="21" t="s">
        <v>57</v>
      </c>
      <c r="O697" s="22">
        <v>5</v>
      </c>
      <c r="P697" s="23" t="s">
        <v>55</v>
      </c>
      <c r="Q697" s="24">
        <v>897</v>
      </c>
    </row>
    <row r="698" spans="1:17">
      <c r="A698" s="11">
        <v>697</v>
      </c>
      <c r="B698" s="12">
        <v>10552</v>
      </c>
      <c r="C698" s="13" t="s">
        <v>1025</v>
      </c>
      <c r="D698" s="13" t="s">
        <v>361</v>
      </c>
      <c r="E698" s="14">
        <v>6</v>
      </c>
      <c r="F698" s="26">
        <v>6</v>
      </c>
      <c r="G698" s="27">
        <v>0</v>
      </c>
      <c r="H698" s="28">
        <v>18</v>
      </c>
      <c r="I698" s="26">
        <v>18</v>
      </c>
      <c r="J698" s="29">
        <v>0</v>
      </c>
      <c r="K698" s="30">
        <v>1</v>
      </c>
      <c r="L698" s="31">
        <v>1</v>
      </c>
      <c r="M698" s="20">
        <v>84.1</v>
      </c>
      <c r="N698" s="21" t="s">
        <v>59</v>
      </c>
      <c r="O698" s="22">
        <v>3</v>
      </c>
      <c r="P698" s="23" t="s">
        <v>55</v>
      </c>
      <c r="Q698" s="24" t="s">
        <v>216</v>
      </c>
    </row>
    <row r="699" spans="1:17">
      <c r="A699" s="11">
        <v>698</v>
      </c>
      <c r="B699" s="12">
        <v>10552</v>
      </c>
      <c r="C699" s="13" t="s">
        <v>1025</v>
      </c>
      <c r="D699" s="13" t="s">
        <v>186</v>
      </c>
      <c r="E699" s="14">
        <v>2</v>
      </c>
      <c r="F699" s="26">
        <v>2</v>
      </c>
      <c r="G699" s="27">
        <v>0</v>
      </c>
      <c r="H699" s="28">
        <v>6</v>
      </c>
      <c r="I699" s="26">
        <v>6</v>
      </c>
      <c r="J699" s="29">
        <v>0</v>
      </c>
      <c r="K699" s="30">
        <v>1</v>
      </c>
      <c r="L699" s="31">
        <v>1</v>
      </c>
      <c r="M699" s="20">
        <v>68.900000000000006</v>
      </c>
      <c r="N699" s="21" t="s">
        <v>58</v>
      </c>
      <c r="O699" s="22">
        <v>3</v>
      </c>
      <c r="P699" s="23" t="s">
        <v>52</v>
      </c>
      <c r="Q699" s="24" t="s">
        <v>216</v>
      </c>
    </row>
    <row r="700" spans="1:17">
      <c r="A700" s="11">
        <v>699</v>
      </c>
      <c r="B700" s="12">
        <v>19373</v>
      </c>
      <c r="C700" s="13" t="s">
        <v>1026</v>
      </c>
      <c r="D700" s="13" t="s">
        <v>116</v>
      </c>
      <c r="E700" s="14">
        <v>10</v>
      </c>
      <c r="F700" s="26">
        <v>5</v>
      </c>
      <c r="G700" s="27">
        <v>5</v>
      </c>
      <c r="H700" s="28">
        <v>43</v>
      </c>
      <c r="I700" s="26">
        <v>23</v>
      </c>
      <c r="J700" s="29">
        <v>20</v>
      </c>
      <c r="K700" s="30">
        <v>0.5</v>
      </c>
      <c r="L700" s="31">
        <v>0.53488372093023251</v>
      </c>
      <c r="M700" s="20">
        <v>46.7</v>
      </c>
      <c r="N700" s="21" t="s">
        <v>48</v>
      </c>
      <c r="O700" s="22">
        <v>4</v>
      </c>
      <c r="P700" s="23" t="s">
        <v>52</v>
      </c>
      <c r="Q700" s="24">
        <v>684</v>
      </c>
    </row>
    <row r="701" spans="1:17">
      <c r="A701" s="11">
        <v>700</v>
      </c>
      <c r="B701" s="12">
        <v>16942</v>
      </c>
      <c r="C701" s="13" t="s">
        <v>1027</v>
      </c>
      <c r="D701" s="13" t="s">
        <v>124</v>
      </c>
      <c r="E701" s="14">
        <v>6</v>
      </c>
      <c r="F701" s="26">
        <v>1</v>
      </c>
      <c r="G701" s="27">
        <v>5</v>
      </c>
      <c r="H701" s="28">
        <v>18</v>
      </c>
      <c r="I701" s="26">
        <v>3</v>
      </c>
      <c r="J701" s="29">
        <v>15</v>
      </c>
      <c r="K701" s="30">
        <v>0.16666666666666666</v>
      </c>
      <c r="L701" s="31">
        <v>0.16666666666666666</v>
      </c>
      <c r="M701" s="20">
        <v>14</v>
      </c>
      <c r="N701" s="21" t="s">
        <v>48</v>
      </c>
      <c r="O701" s="22">
        <v>4</v>
      </c>
      <c r="P701" s="23" t="s">
        <v>52</v>
      </c>
      <c r="Q701" s="24" t="s">
        <v>216</v>
      </c>
    </row>
    <row r="702" spans="1:17">
      <c r="A702" s="11">
        <v>701</v>
      </c>
      <c r="B702" s="12">
        <v>16942</v>
      </c>
      <c r="C702" s="13" t="s">
        <v>1027</v>
      </c>
      <c r="D702" s="13" t="s">
        <v>369</v>
      </c>
      <c r="E702" s="14">
        <v>2</v>
      </c>
      <c r="F702" s="26">
        <v>0</v>
      </c>
      <c r="G702" s="27">
        <v>2</v>
      </c>
      <c r="H702" s="28">
        <v>6</v>
      </c>
      <c r="I702" s="26">
        <v>0</v>
      </c>
      <c r="J702" s="29">
        <v>6</v>
      </c>
      <c r="K702" s="30">
        <v>0</v>
      </c>
      <c r="L702" s="31">
        <v>0</v>
      </c>
      <c r="M702" s="20">
        <v>0</v>
      </c>
      <c r="N702" s="21" t="s">
        <v>53</v>
      </c>
      <c r="O702" s="22">
        <v>7</v>
      </c>
      <c r="P702" s="23" t="s">
        <v>52</v>
      </c>
      <c r="Q702" s="24" t="s">
        <v>216</v>
      </c>
    </row>
    <row r="703" spans="1:17">
      <c r="A703" s="11">
        <v>702</v>
      </c>
      <c r="B703" s="12">
        <v>15657</v>
      </c>
      <c r="C703" s="13" t="s">
        <v>1028</v>
      </c>
      <c r="D703" s="13" t="s">
        <v>340</v>
      </c>
      <c r="E703" s="14">
        <v>15</v>
      </c>
      <c r="F703" s="26">
        <v>8</v>
      </c>
      <c r="G703" s="27">
        <v>7</v>
      </c>
      <c r="H703" s="28">
        <v>54</v>
      </c>
      <c r="I703" s="26">
        <v>25</v>
      </c>
      <c r="J703" s="29">
        <v>29</v>
      </c>
      <c r="K703" s="30">
        <v>0.53333333333333333</v>
      </c>
      <c r="L703" s="31">
        <v>0.46296296296296297</v>
      </c>
      <c r="M703" s="20">
        <v>46</v>
      </c>
      <c r="N703" s="21" t="s">
        <v>58</v>
      </c>
      <c r="O703" s="22">
        <v>3</v>
      </c>
      <c r="P703" s="23" t="s">
        <v>52</v>
      </c>
      <c r="Q703" s="24">
        <v>530</v>
      </c>
    </row>
    <row r="704" spans="1:17">
      <c r="A704" s="11">
        <v>703</v>
      </c>
      <c r="B704" s="12">
        <v>26305</v>
      </c>
      <c r="C704" s="13" t="s">
        <v>1029</v>
      </c>
      <c r="D704" s="13" t="s">
        <v>336</v>
      </c>
      <c r="E704" s="14">
        <v>6</v>
      </c>
      <c r="F704" s="26">
        <v>1</v>
      </c>
      <c r="G704" s="27">
        <v>5</v>
      </c>
      <c r="H704" s="28">
        <v>21</v>
      </c>
      <c r="I704" s="26">
        <v>5</v>
      </c>
      <c r="J704" s="29">
        <v>16</v>
      </c>
      <c r="K704" s="30">
        <v>0.16666666666666666</v>
      </c>
      <c r="L704" s="31">
        <v>0.23809523809523808</v>
      </c>
      <c r="M704" s="20">
        <v>17.399999999999999</v>
      </c>
      <c r="N704" s="21" t="s">
        <v>49</v>
      </c>
      <c r="O704" s="22">
        <v>2</v>
      </c>
      <c r="P704" s="23" t="s">
        <v>52</v>
      </c>
      <c r="Q704" s="24" t="s">
        <v>216</v>
      </c>
    </row>
    <row r="705" spans="1:17">
      <c r="A705" s="11">
        <v>704</v>
      </c>
      <c r="B705" s="12">
        <v>23108</v>
      </c>
      <c r="C705" s="13" t="s">
        <v>1030</v>
      </c>
      <c r="D705" s="13" t="s">
        <v>336</v>
      </c>
      <c r="E705" s="14">
        <v>6</v>
      </c>
      <c r="F705" s="26">
        <v>3</v>
      </c>
      <c r="G705" s="27">
        <v>3</v>
      </c>
      <c r="H705" s="28">
        <v>20</v>
      </c>
      <c r="I705" s="26">
        <v>10</v>
      </c>
      <c r="J705" s="29">
        <v>10</v>
      </c>
      <c r="K705" s="30">
        <v>0.5</v>
      </c>
      <c r="L705" s="31">
        <v>0.5</v>
      </c>
      <c r="M705" s="20">
        <v>42.3</v>
      </c>
      <c r="N705" s="21" t="s">
        <v>49</v>
      </c>
      <c r="O705" s="22">
        <v>2</v>
      </c>
      <c r="P705" s="23" t="s">
        <v>52</v>
      </c>
      <c r="Q705" s="24" t="s">
        <v>216</v>
      </c>
    </row>
    <row r="706" spans="1:17">
      <c r="A706" s="11">
        <v>705</v>
      </c>
      <c r="B706" s="12">
        <v>7956</v>
      </c>
      <c r="C706" s="13" t="s">
        <v>1031</v>
      </c>
      <c r="D706" s="13" t="s">
        <v>105</v>
      </c>
      <c r="E706" s="14">
        <v>16</v>
      </c>
      <c r="F706" s="26">
        <v>3</v>
      </c>
      <c r="G706" s="27">
        <v>13</v>
      </c>
      <c r="H706" s="28">
        <v>60</v>
      </c>
      <c r="I706" s="26">
        <v>18</v>
      </c>
      <c r="J706" s="29">
        <v>42</v>
      </c>
      <c r="K706" s="30">
        <v>0.1875</v>
      </c>
      <c r="L706" s="31">
        <v>0.3</v>
      </c>
      <c r="M706" s="20">
        <v>22.9</v>
      </c>
      <c r="N706" s="21" t="s">
        <v>57</v>
      </c>
      <c r="O706" s="22">
        <v>5</v>
      </c>
      <c r="P706" s="23" t="s">
        <v>55</v>
      </c>
      <c r="Q706" s="24">
        <v>715</v>
      </c>
    </row>
    <row r="707" spans="1:17">
      <c r="A707" s="11">
        <v>706</v>
      </c>
      <c r="B707" s="12">
        <v>50506</v>
      </c>
      <c r="C707" s="13" t="s">
        <v>1032</v>
      </c>
      <c r="D707" s="13" t="s">
        <v>332</v>
      </c>
      <c r="E707" s="14">
        <v>4</v>
      </c>
      <c r="F707" s="26">
        <v>0</v>
      </c>
      <c r="G707" s="27">
        <v>4</v>
      </c>
      <c r="H707" s="28">
        <v>9</v>
      </c>
      <c r="I707" s="26">
        <v>0</v>
      </c>
      <c r="J707" s="29">
        <v>9</v>
      </c>
      <c r="K707" s="30">
        <v>0</v>
      </c>
      <c r="L707" s="31">
        <v>0</v>
      </c>
      <c r="M707" s="20">
        <v>0</v>
      </c>
      <c r="N707" s="21" t="s">
        <v>49</v>
      </c>
      <c r="O707" s="22">
        <v>2</v>
      </c>
      <c r="P707" s="23" t="s">
        <v>52</v>
      </c>
      <c r="Q707" s="24" t="s">
        <v>216</v>
      </c>
    </row>
    <row r="708" spans="1:17">
      <c r="A708" s="11">
        <v>707</v>
      </c>
      <c r="B708" s="12">
        <v>50506</v>
      </c>
      <c r="C708" s="13" t="s">
        <v>1032</v>
      </c>
      <c r="D708" s="13" t="s">
        <v>358</v>
      </c>
      <c r="E708" s="14">
        <v>3</v>
      </c>
      <c r="F708" s="26">
        <v>0</v>
      </c>
      <c r="G708" s="27">
        <v>3</v>
      </c>
      <c r="H708" s="28">
        <v>11</v>
      </c>
      <c r="I708" s="26">
        <v>2</v>
      </c>
      <c r="J708" s="29">
        <v>9</v>
      </c>
      <c r="K708" s="30">
        <v>0</v>
      </c>
      <c r="L708" s="31">
        <v>0.18181818181818182</v>
      </c>
      <c r="M708" s="20">
        <v>7.8</v>
      </c>
      <c r="N708" s="21" t="s">
        <v>60</v>
      </c>
      <c r="O708" s="22">
        <v>1</v>
      </c>
      <c r="P708" s="23" t="s">
        <v>55</v>
      </c>
      <c r="Q708" s="24" t="s">
        <v>216</v>
      </c>
    </row>
    <row r="709" spans="1:17">
      <c r="A709" s="11">
        <v>708</v>
      </c>
      <c r="B709" s="12">
        <v>20842</v>
      </c>
      <c r="C709" s="13" t="s">
        <v>1033</v>
      </c>
      <c r="D709" s="13" t="s">
        <v>348</v>
      </c>
      <c r="E709" s="14">
        <v>15</v>
      </c>
      <c r="F709" s="26">
        <v>4</v>
      </c>
      <c r="G709" s="27">
        <v>11</v>
      </c>
      <c r="H709" s="28">
        <v>57</v>
      </c>
      <c r="I709" s="26">
        <v>23</v>
      </c>
      <c r="J709" s="29">
        <v>34</v>
      </c>
      <c r="K709" s="30">
        <v>0.26666666666666666</v>
      </c>
      <c r="L709" s="31">
        <v>0.40350877192982454</v>
      </c>
      <c r="M709" s="20">
        <v>31.4</v>
      </c>
      <c r="N709" s="21" t="s">
        <v>58</v>
      </c>
      <c r="O709" s="22">
        <v>3</v>
      </c>
      <c r="P709" s="23" t="s">
        <v>52</v>
      </c>
      <c r="Q709" s="24">
        <v>457</v>
      </c>
    </row>
    <row r="710" spans="1:17">
      <c r="A710" s="11">
        <v>709</v>
      </c>
      <c r="B710" s="12">
        <v>26966</v>
      </c>
      <c r="C710" s="13" t="s">
        <v>1034</v>
      </c>
      <c r="D710" s="13" t="s">
        <v>347</v>
      </c>
      <c r="E710" s="14">
        <v>10</v>
      </c>
      <c r="F710" s="26">
        <v>2</v>
      </c>
      <c r="G710" s="27">
        <v>8</v>
      </c>
      <c r="H710" s="28">
        <v>39</v>
      </c>
      <c r="I710" s="26">
        <v>15</v>
      </c>
      <c r="J710" s="29">
        <v>24</v>
      </c>
      <c r="K710" s="30">
        <v>0.2</v>
      </c>
      <c r="L710" s="31">
        <v>0.38461538461538464</v>
      </c>
      <c r="M710" s="20">
        <v>26.8</v>
      </c>
      <c r="N710" s="21" t="s">
        <v>58</v>
      </c>
      <c r="O710" s="22">
        <v>3</v>
      </c>
      <c r="P710" s="23" t="s">
        <v>52</v>
      </c>
      <c r="Q710" s="24">
        <v>434</v>
      </c>
    </row>
    <row r="711" spans="1:17">
      <c r="A711" s="11">
        <v>710</v>
      </c>
      <c r="B711" s="12">
        <v>6012</v>
      </c>
      <c r="C711" s="13" t="s">
        <v>1035</v>
      </c>
      <c r="D711" s="13" t="s">
        <v>85</v>
      </c>
      <c r="E711" s="14">
        <v>10</v>
      </c>
      <c r="F711" s="26">
        <v>4</v>
      </c>
      <c r="G711" s="27">
        <v>6</v>
      </c>
      <c r="H711" s="28">
        <v>39</v>
      </c>
      <c r="I711" s="26">
        <v>19</v>
      </c>
      <c r="J711" s="29">
        <v>20</v>
      </c>
      <c r="K711" s="30">
        <v>0.4</v>
      </c>
      <c r="L711" s="31">
        <v>0.48717948717948717</v>
      </c>
      <c r="M711" s="20">
        <v>40.1</v>
      </c>
      <c r="N711" s="21" t="s">
        <v>58</v>
      </c>
      <c r="O711" s="22">
        <v>3</v>
      </c>
      <c r="P711" s="23" t="s">
        <v>52</v>
      </c>
      <c r="Q711" s="24">
        <v>501</v>
      </c>
    </row>
    <row r="712" spans="1:17">
      <c r="A712" s="11">
        <v>711</v>
      </c>
      <c r="B712" s="12">
        <v>24194</v>
      </c>
      <c r="C712" s="13" t="s">
        <v>1036</v>
      </c>
      <c r="D712" s="13" t="s">
        <v>192</v>
      </c>
      <c r="E712" s="14">
        <v>18</v>
      </c>
      <c r="F712" s="26">
        <v>12</v>
      </c>
      <c r="G712" s="27">
        <v>6</v>
      </c>
      <c r="H712" s="28">
        <v>66</v>
      </c>
      <c r="I712" s="26">
        <v>41</v>
      </c>
      <c r="J712" s="29">
        <v>25</v>
      </c>
      <c r="K712" s="30">
        <v>0.66666666666666663</v>
      </c>
      <c r="L712" s="31">
        <v>0.62121212121212122</v>
      </c>
      <c r="M712" s="20">
        <v>60.3</v>
      </c>
      <c r="N712" s="21" t="s">
        <v>58</v>
      </c>
      <c r="O712" s="22">
        <v>3</v>
      </c>
      <c r="P712" s="23" t="s">
        <v>52</v>
      </c>
      <c r="Q712" s="24">
        <v>602</v>
      </c>
    </row>
    <row r="713" spans="1:17">
      <c r="A713" s="11">
        <v>712</v>
      </c>
      <c r="B713" s="12">
        <v>1825</v>
      </c>
      <c r="C713" s="13" t="s">
        <v>1037</v>
      </c>
      <c r="D713" s="13" t="s">
        <v>114</v>
      </c>
      <c r="E713" s="14">
        <v>6</v>
      </c>
      <c r="F713" s="26">
        <v>4</v>
      </c>
      <c r="G713" s="27">
        <v>2</v>
      </c>
      <c r="H713" s="28">
        <v>23</v>
      </c>
      <c r="I713" s="26">
        <v>15</v>
      </c>
      <c r="J713" s="29">
        <v>8</v>
      </c>
      <c r="K713" s="30">
        <v>0.66666666666666663</v>
      </c>
      <c r="L713" s="31">
        <v>0.65217391304347827</v>
      </c>
      <c r="M713" s="20">
        <v>56</v>
      </c>
      <c r="N713" s="21" t="s">
        <v>58</v>
      </c>
      <c r="O713" s="22">
        <v>3</v>
      </c>
      <c r="P713" s="23" t="s">
        <v>52</v>
      </c>
      <c r="Q713" s="24" t="s">
        <v>216</v>
      </c>
    </row>
    <row r="714" spans="1:17">
      <c r="A714" s="11">
        <v>713</v>
      </c>
      <c r="B714" s="12">
        <v>11049</v>
      </c>
      <c r="C714" s="13" t="s">
        <v>1038</v>
      </c>
      <c r="D714" s="13" t="s">
        <v>347</v>
      </c>
      <c r="E714" s="14">
        <v>6</v>
      </c>
      <c r="F714" s="26">
        <v>0</v>
      </c>
      <c r="G714" s="27">
        <v>6</v>
      </c>
      <c r="H714" s="28">
        <v>22</v>
      </c>
      <c r="I714" s="26">
        <v>4</v>
      </c>
      <c r="J714" s="29">
        <v>18</v>
      </c>
      <c r="K714" s="30">
        <v>0</v>
      </c>
      <c r="L714" s="31">
        <v>0.18181818181818182</v>
      </c>
      <c r="M714" s="20">
        <v>8.4</v>
      </c>
      <c r="N714" s="21" t="s">
        <v>58</v>
      </c>
      <c r="O714" s="22">
        <v>3</v>
      </c>
      <c r="P714" s="23" t="s">
        <v>52</v>
      </c>
      <c r="Q714" s="24" t="s">
        <v>216</v>
      </c>
    </row>
    <row r="715" spans="1:17">
      <c r="A715" s="11">
        <v>714</v>
      </c>
      <c r="B715" s="12">
        <v>3275</v>
      </c>
      <c r="C715" s="13" t="s">
        <v>1039</v>
      </c>
      <c r="D715" s="13" t="s">
        <v>83</v>
      </c>
      <c r="E715" s="14">
        <v>14</v>
      </c>
      <c r="F715" s="26">
        <v>8</v>
      </c>
      <c r="G715" s="27">
        <v>6</v>
      </c>
      <c r="H715" s="28">
        <v>53</v>
      </c>
      <c r="I715" s="26">
        <v>28</v>
      </c>
      <c r="J715" s="29">
        <v>25</v>
      </c>
      <c r="K715" s="30">
        <v>0.5714285714285714</v>
      </c>
      <c r="L715" s="31">
        <v>0.52830188679245282</v>
      </c>
      <c r="M715" s="20">
        <v>50.7</v>
      </c>
      <c r="N715" s="21" t="s">
        <v>48</v>
      </c>
      <c r="O715" s="22">
        <v>4</v>
      </c>
      <c r="P715" s="23" t="s">
        <v>52</v>
      </c>
      <c r="Q715" s="24">
        <v>704</v>
      </c>
    </row>
    <row r="716" spans="1:17">
      <c r="A716" s="11">
        <v>715</v>
      </c>
      <c r="B716" s="12">
        <v>15613</v>
      </c>
      <c r="C716" s="13" t="s">
        <v>1040</v>
      </c>
      <c r="D716" s="13" t="s">
        <v>342</v>
      </c>
      <c r="E716" s="14">
        <v>13</v>
      </c>
      <c r="F716" s="26">
        <v>6</v>
      </c>
      <c r="G716" s="27">
        <v>7</v>
      </c>
      <c r="H716" s="28">
        <v>48</v>
      </c>
      <c r="I716" s="26">
        <v>25</v>
      </c>
      <c r="J716" s="29">
        <v>23</v>
      </c>
      <c r="K716" s="30">
        <v>0.46153846153846156</v>
      </c>
      <c r="L716" s="31">
        <v>0.52083333333333337</v>
      </c>
      <c r="M716" s="20">
        <v>45.2</v>
      </c>
      <c r="N716" s="21" t="s">
        <v>58</v>
      </c>
      <c r="O716" s="22">
        <v>3</v>
      </c>
      <c r="P716" s="23" t="s">
        <v>52</v>
      </c>
      <c r="Q716" s="24">
        <v>526</v>
      </c>
    </row>
    <row r="717" spans="1:17">
      <c r="A717" s="11">
        <v>716</v>
      </c>
      <c r="B717" s="12">
        <v>27401</v>
      </c>
      <c r="C717" s="13" t="s">
        <v>1041</v>
      </c>
      <c r="D717" s="13" t="s">
        <v>114</v>
      </c>
      <c r="E717" s="14">
        <v>8</v>
      </c>
      <c r="F717" s="26">
        <v>0</v>
      </c>
      <c r="G717" s="27">
        <v>8</v>
      </c>
      <c r="H717" s="28">
        <v>24</v>
      </c>
      <c r="I717" s="26">
        <v>0</v>
      </c>
      <c r="J717" s="29">
        <v>24</v>
      </c>
      <c r="K717" s="30">
        <v>0</v>
      </c>
      <c r="L717" s="31">
        <v>0</v>
      </c>
      <c r="M717" s="20">
        <v>0</v>
      </c>
      <c r="N717" s="21" t="s">
        <v>58</v>
      </c>
      <c r="O717" s="22">
        <v>3</v>
      </c>
      <c r="P717" s="23" t="s">
        <v>52</v>
      </c>
      <c r="Q717" s="24" t="s">
        <v>216</v>
      </c>
    </row>
    <row r="718" spans="1:17">
      <c r="A718" s="11">
        <v>717</v>
      </c>
      <c r="B718" s="12">
        <v>27401</v>
      </c>
      <c r="C718" s="13" t="s">
        <v>1041</v>
      </c>
      <c r="D718" s="13" t="s">
        <v>325</v>
      </c>
      <c r="E718" s="14">
        <v>8</v>
      </c>
      <c r="F718" s="26">
        <v>3</v>
      </c>
      <c r="G718" s="27">
        <v>5</v>
      </c>
      <c r="H718" s="28">
        <v>29</v>
      </c>
      <c r="I718" s="26">
        <v>12</v>
      </c>
      <c r="J718" s="29">
        <v>17</v>
      </c>
      <c r="K718" s="30">
        <v>0.375</v>
      </c>
      <c r="L718" s="31">
        <v>0.41379310344827586</v>
      </c>
      <c r="M718" s="20">
        <v>34.700000000000003</v>
      </c>
      <c r="N718" s="21" t="s">
        <v>49</v>
      </c>
      <c r="O718" s="22">
        <v>2</v>
      </c>
      <c r="P718" s="23" t="s">
        <v>52</v>
      </c>
      <c r="Q718" s="24" t="s">
        <v>216</v>
      </c>
    </row>
    <row r="719" spans="1:17">
      <c r="A719" s="11">
        <v>718</v>
      </c>
      <c r="B719" s="12">
        <v>16749</v>
      </c>
      <c r="C719" s="13" t="s">
        <v>1042</v>
      </c>
      <c r="D719" s="13" t="s">
        <v>76</v>
      </c>
      <c r="E719" s="14">
        <v>16</v>
      </c>
      <c r="F719" s="26">
        <v>11</v>
      </c>
      <c r="G719" s="27">
        <v>5</v>
      </c>
      <c r="H719" s="28">
        <v>58</v>
      </c>
      <c r="I719" s="26">
        <v>36</v>
      </c>
      <c r="J719" s="29">
        <v>22</v>
      </c>
      <c r="K719" s="30">
        <v>0.6875</v>
      </c>
      <c r="L719" s="31">
        <v>0.62068965517241381</v>
      </c>
      <c r="M719" s="20">
        <v>60.8</v>
      </c>
      <c r="N719" s="21" t="s">
        <v>56</v>
      </c>
      <c r="O719" s="22">
        <v>5</v>
      </c>
      <c r="P719" s="23" t="s">
        <v>52</v>
      </c>
      <c r="Q719" s="24">
        <v>904</v>
      </c>
    </row>
    <row r="720" spans="1:17">
      <c r="A720" s="11">
        <v>719</v>
      </c>
      <c r="B720" s="12">
        <v>19424</v>
      </c>
      <c r="C720" s="13" t="s">
        <v>1043</v>
      </c>
      <c r="D720" s="13" t="s">
        <v>97</v>
      </c>
      <c r="E720" s="14">
        <v>14</v>
      </c>
      <c r="F720" s="26">
        <v>11</v>
      </c>
      <c r="G720" s="27">
        <v>3</v>
      </c>
      <c r="H720" s="28">
        <v>56</v>
      </c>
      <c r="I720" s="26">
        <v>36</v>
      </c>
      <c r="J720" s="29">
        <v>20</v>
      </c>
      <c r="K720" s="30">
        <v>0.7857142857142857</v>
      </c>
      <c r="L720" s="31">
        <v>0.6428571428571429</v>
      </c>
      <c r="M720" s="20">
        <v>65.7</v>
      </c>
      <c r="N720" s="21" t="s">
        <v>48</v>
      </c>
      <c r="O720" s="22">
        <v>4</v>
      </c>
      <c r="P720" s="23" t="s">
        <v>52</v>
      </c>
      <c r="Q720" s="24">
        <v>779</v>
      </c>
    </row>
    <row r="721" spans="1:17">
      <c r="A721" s="11">
        <v>720</v>
      </c>
      <c r="B721" s="12">
        <v>19424</v>
      </c>
      <c r="C721" s="13" t="s">
        <v>1043</v>
      </c>
      <c r="D721" s="13" t="s">
        <v>319</v>
      </c>
      <c r="E721" s="14">
        <v>3</v>
      </c>
      <c r="F721" s="26">
        <v>1</v>
      </c>
      <c r="G721" s="27">
        <v>2</v>
      </c>
      <c r="H721" s="28">
        <v>13</v>
      </c>
      <c r="I721" s="26">
        <v>5</v>
      </c>
      <c r="J721" s="29">
        <v>8</v>
      </c>
      <c r="K721" s="30">
        <v>0.33333333333333331</v>
      </c>
      <c r="L721" s="31">
        <v>0.38461538461538464</v>
      </c>
      <c r="M721" s="20">
        <v>27.9</v>
      </c>
      <c r="N721" s="21" t="s">
        <v>56</v>
      </c>
      <c r="O721" s="22">
        <v>5</v>
      </c>
      <c r="P721" s="23" t="s">
        <v>52</v>
      </c>
      <c r="Q721" s="24" t="s">
        <v>216</v>
      </c>
    </row>
    <row r="722" spans="1:17">
      <c r="A722" s="11">
        <v>721</v>
      </c>
      <c r="B722" s="12">
        <v>16982</v>
      </c>
      <c r="C722" s="13" t="s">
        <v>1044</v>
      </c>
      <c r="D722" s="13" t="s">
        <v>119</v>
      </c>
      <c r="E722" s="14">
        <v>8</v>
      </c>
      <c r="F722" s="26">
        <v>4</v>
      </c>
      <c r="G722" s="27">
        <v>4</v>
      </c>
      <c r="H722" s="28">
        <v>34</v>
      </c>
      <c r="I722" s="26">
        <v>17</v>
      </c>
      <c r="J722" s="29">
        <v>17</v>
      </c>
      <c r="K722" s="30">
        <v>0.5</v>
      </c>
      <c r="L722" s="31">
        <v>0.5</v>
      </c>
      <c r="M722" s="20">
        <v>44.1</v>
      </c>
      <c r="N722" s="21" t="s">
        <v>58</v>
      </c>
      <c r="O722" s="22">
        <v>3</v>
      </c>
      <c r="P722" s="23" t="s">
        <v>52</v>
      </c>
      <c r="Q722" s="24" t="s">
        <v>216</v>
      </c>
    </row>
    <row r="723" spans="1:17">
      <c r="A723" s="11">
        <v>722</v>
      </c>
      <c r="B723" s="12">
        <v>14517</v>
      </c>
      <c r="C723" s="13" t="s">
        <v>1045</v>
      </c>
      <c r="D723" s="13" t="s">
        <v>110</v>
      </c>
      <c r="E723" s="14">
        <v>2</v>
      </c>
      <c r="F723" s="26">
        <v>0</v>
      </c>
      <c r="G723" s="27">
        <v>2</v>
      </c>
      <c r="H723" s="28">
        <v>7</v>
      </c>
      <c r="I723" s="26">
        <v>1</v>
      </c>
      <c r="J723" s="29">
        <v>6</v>
      </c>
      <c r="K723" s="30">
        <v>0</v>
      </c>
      <c r="L723" s="31">
        <v>0.14285714285714285</v>
      </c>
      <c r="M723" s="20">
        <v>5.7</v>
      </c>
      <c r="N723" s="21" t="s">
        <v>58</v>
      </c>
      <c r="O723" s="22">
        <v>3</v>
      </c>
      <c r="P723" s="23" t="s">
        <v>52</v>
      </c>
      <c r="Q723" s="24" t="s">
        <v>216</v>
      </c>
    </row>
    <row r="724" spans="1:17">
      <c r="A724" s="11">
        <v>723</v>
      </c>
      <c r="B724" s="12">
        <v>7593</v>
      </c>
      <c r="C724" s="13" t="s">
        <v>1046</v>
      </c>
      <c r="D724" s="13" t="s">
        <v>110</v>
      </c>
      <c r="E724" s="14">
        <v>16</v>
      </c>
      <c r="F724" s="26">
        <v>13</v>
      </c>
      <c r="G724" s="27">
        <v>3</v>
      </c>
      <c r="H724" s="28">
        <v>62</v>
      </c>
      <c r="I724" s="26">
        <v>44</v>
      </c>
      <c r="J724" s="29">
        <v>18</v>
      </c>
      <c r="K724" s="30">
        <v>0.8125</v>
      </c>
      <c r="L724" s="31">
        <v>0.70967741935483875</v>
      </c>
      <c r="M724" s="20">
        <v>70.7</v>
      </c>
      <c r="N724" s="21" t="s">
        <v>58</v>
      </c>
      <c r="O724" s="22">
        <v>3</v>
      </c>
      <c r="P724" s="23" t="s">
        <v>52</v>
      </c>
      <c r="Q724" s="24">
        <v>654</v>
      </c>
    </row>
    <row r="725" spans="1:17">
      <c r="A725" s="11">
        <v>724</v>
      </c>
      <c r="B725" s="12">
        <v>18703</v>
      </c>
      <c r="C725" s="13" t="s">
        <v>1047</v>
      </c>
      <c r="D725" s="13" t="s">
        <v>179</v>
      </c>
      <c r="E725" s="14">
        <v>11</v>
      </c>
      <c r="F725" s="26">
        <v>10</v>
      </c>
      <c r="G725" s="27">
        <v>1</v>
      </c>
      <c r="H725" s="28">
        <v>38</v>
      </c>
      <c r="I725" s="26">
        <v>31</v>
      </c>
      <c r="J725" s="29">
        <v>7</v>
      </c>
      <c r="K725" s="30">
        <v>0.90909090909090906</v>
      </c>
      <c r="L725" s="31">
        <v>0.81578947368421051</v>
      </c>
      <c r="M725" s="20">
        <v>77.8</v>
      </c>
      <c r="N725" s="21" t="s">
        <v>58</v>
      </c>
      <c r="O725" s="22">
        <v>3</v>
      </c>
      <c r="P725" s="23" t="s">
        <v>52</v>
      </c>
      <c r="Q725" s="24">
        <v>689</v>
      </c>
    </row>
    <row r="726" spans="1:17">
      <c r="A726" s="11">
        <v>725</v>
      </c>
      <c r="B726" s="12">
        <v>831</v>
      </c>
      <c r="C726" s="13" t="s">
        <v>1048</v>
      </c>
      <c r="D726" s="13" t="s">
        <v>85</v>
      </c>
      <c r="E726" s="14">
        <v>6</v>
      </c>
      <c r="F726" s="26">
        <v>2</v>
      </c>
      <c r="G726" s="27">
        <v>4</v>
      </c>
      <c r="H726" s="28">
        <v>20</v>
      </c>
      <c r="I726" s="26">
        <v>8</v>
      </c>
      <c r="J726" s="29">
        <v>12</v>
      </c>
      <c r="K726" s="30">
        <v>0.33333333333333331</v>
      </c>
      <c r="L726" s="31">
        <v>0.4</v>
      </c>
      <c r="M726" s="20">
        <v>31.2</v>
      </c>
      <c r="N726" s="21" t="s">
        <v>58</v>
      </c>
      <c r="O726" s="22">
        <v>3</v>
      </c>
      <c r="P726" s="23" t="s">
        <v>52</v>
      </c>
      <c r="Q726" s="24" t="s">
        <v>216</v>
      </c>
    </row>
    <row r="727" spans="1:17">
      <c r="A727" s="11">
        <v>726</v>
      </c>
      <c r="B727" s="12">
        <v>2932</v>
      </c>
      <c r="C727" s="13" t="s">
        <v>1049</v>
      </c>
      <c r="D727" s="13" t="s">
        <v>167</v>
      </c>
      <c r="E727" s="14">
        <v>8</v>
      </c>
      <c r="F727" s="26">
        <v>8</v>
      </c>
      <c r="G727" s="27">
        <v>0</v>
      </c>
      <c r="H727" s="28">
        <v>30</v>
      </c>
      <c r="I727" s="26">
        <v>24</v>
      </c>
      <c r="J727" s="29">
        <v>6</v>
      </c>
      <c r="K727" s="30">
        <v>1</v>
      </c>
      <c r="L727" s="31">
        <v>0.8</v>
      </c>
      <c r="M727" s="20">
        <v>78.5</v>
      </c>
      <c r="N727" s="21" t="s">
        <v>48</v>
      </c>
      <c r="O727" s="22">
        <v>4</v>
      </c>
      <c r="P727" s="23" t="s">
        <v>52</v>
      </c>
      <c r="Q727" s="24" t="s">
        <v>216</v>
      </c>
    </row>
    <row r="728" spans="1:17">
      <c r="A728" s="11">
        <v>727</v>
      </c>
      <c r="B728" s="12">
        <v>50005</v>
      </c>
      <c r="C728" s="13" t="s">
        <v>1050</v>
      </c>
      <c r="D728" s="13" t="s">
        <v>316</v>
      </c>
      <c r="E728" s="14">
        <v>8</v>
      </c>
      <c r="F728" s="26">
        <v>5</v>
      </c>
      <c r="G728" s="27">
        <v>3</v>
      </c>
      <c r="H728" s="28">
        <v>33</v>
      </c>
      <c r="I728" s="26">
        <v>19</v>
      </c>
      <c r="J728" s="29">
        <v>14</v>
      </c>
      <c r="K728" s="30">
        <v>0.625</v>
      </c>
      <c r="L728" s="31">
        <v>0.5757575757575758</v>
      </c>
      <c r="M728" s="20">
        <v>52.8</v>
      </c>
      <c r="N728" s="21" t="s">
        <v>49</v>
      </c>
      <c r="O728" s="22">
        <v>2</v>
      </c>
      <c r="P728" s="23" t="s">
        <v>52</v>
      </c>
      <c r="Q728" s="24" t="s">
        <v>216</v>
      </c>
    </row>
    <row r="729" spans="1:17">
      <c r="A729" s="11">
        <v>728</v>
      </c>
      <c r="B729" s="12">
        <v>442</v>
      </c>
      <c r="C729" s="13" t="s">
        <v>1051</v>
      </c>
      <c r="D729" s="13" t="s">
        <v>132</v>
      </c>
      <c r="E729" s="14">
        <v>9</v>
      </c>
      <c r="F729" s="26">
        <v>2</v>
      </c>
      <c r="G729" s="27">
        <v>7</v>
      </c>
      <c r="H729" s="28">
        <v>37</v>
      </c>
      <c r="I729" s="26">
        <v>13</v>
      </c>
      <c r="J729" s="29">
        <v>24</v>
      </c>
      <c r="K729" s="30">
        <v>0.22222222222222221</v>
      </c>
      <c r="L729" s="31">
        <v>0.35135135135135137</v>
      </c>
      <c r="M729" s="20">
        <v>25.9</v>
      </c>
      <c r="N729" s="21" t="s">
        <v>48</v>
      </c>
      <c r="O729" s="22">
        <v>4</v>
      </c>
      <c r="P729" s="23" t="s">
        <v>52</v>
      </c>
      <c r="Q729" s="24" t="s">
        <v>216</v>
      </c>
    </row>
    <row r="730" spans="1:17">
      <c r="A730" s="11">
        <v>729</v>
      </c>
      <c r="B730" s="12">
        <v>3791</v>
      </c>
      <c r="C730" s="13" t="s">
        <v>1052</v>
      </c>
      <c r="D730" s="13" t="s">
        <v>140</v>
      </c>
      <c r="E730" s="14">
        <v>22</v>
      </c>
      <c r="F730" s="26">
        <v>22</v>
      </c>
      <c r="G730" s="27">
        <v>0</v>
      </c>
      <c r="H730" s="28">
        <v>80</v>
      </c>
      <c r="I730" s="26">
        <v>66</v>
      </c>
      <c r="J730" s="29">
        <v>14</v>
      </c>
      <c r="K730" s="30">
        <v>1</v>
      </c>
      <c r="L730" s="31">
        <v>0.82499999999999996</v>
      </c>
      <c r="M730" s="20">
        <v>86.3</v>
      </c>
      <c r="N730" s="21" t="s">
        <v>53</v>
      </c>
      <c r="O730" s="22">
        <v>7</v>
      </c>
      <c r="P730" s="23" t="s">
        <v>52</v>
      </c>
      <c r="Q730" s="24">
        <v>1332</v>
      </c>
    </row>
    <row r="731" spans="1:17">
      <c r="A731" s="11">
        <v>730</v>
      </c>
      <c r="B731" s="12">
        <v>6607</v>
      </c>
      <c r="C731" s="13" t="s">
        <v>1053</v>
      </c>
      <c r="D731" s="13" t="s">
        <v>363</v>
      </c>
      <c r="E731" s="14">
        <v>5</v>
      </c>
      <c r="F731" s="26">
        <v>1</v>
      </c>
      <c r="G731" s="27">
        <v>4</v>
      </c>
      <c r="H731" s="28">
        <v>16</v>
      </c>
      <c r="I731" s="26">
        <v>4</v>
      </c>
      <c r="J731" s="29">
        <v>12</v>
      </c>
      <c r="K731" s="30">
        <v>0.2</v>
      </c>
      <c r="L731" s="31">
        <v>0.25</v>
      </c>
      <c r="M731" s="20">
        <v>18.7</v>
      </c>
      <c r="N731" s="21" t="s">
        <v>59</v>
      </c>
      <c r="O731" s="22">
        <v>3</v>
      </c>
      <c r="P731" s="23" t="s">
        <v>55</v>
      </c>
      <c r="Q731" s="24" t="s">
        <v>216</v>
      </c>
    </row>
    <row r="732" spans="1:17">
      <c r="A732" s="11">
        <v>731</v>
      </c>
      <c r="B732" s="12">
        <v>3245</v>
      </c>
      <c r="C732" s="13" t="s">
        <v>1054</v>
      </c>
      <c r="D732" s="13" t="s">
        <v>365</v>
      </c>
      <c r="E732" s="14">
        <v>16</v>
      </c>
      <c r="F732" s="26">
        <v>10</v>
      </c>
      <c r="G732" s="27">
        <v>6</v>
      </c>
      <c r="H732" s="28">
        <v>62</v>
      </c>
      <c r="I732" s="26">
        <v>35</v>
      </c>
      <c r="J732" s="29">
        <v>27</v>
      </c>
      <c r="K732" s="30">
        <v>0.625</v>
      </c>
      <c r="L732" s="31">
        <v>0.56451612903225812</v>
      </c>
      <c r="M732" s="20">
        <v>55.3</v>
      </c>
      <c r="N732" s="21" t="s">
        <v>47</v>
      </c>
      <c r="O732" s="22">
        <v>6</v>
      </c>
      <c r="P732" s="23" t="s">
        <v>52</v>
      </c>
      <c r="Q732" s="24">
        <v>1027</v>
      </c>
    </row>
    <row r="733" spans="1:17">
      <c r="A733" s="11">
        <v>732</v>
      </c>
      <c r="B733" s="12">
        <v>20658</v>
      </c>
      <c r="C733" s="13" t="s">
        <v>1055</v>
      </c>
      <c r="D733" s="13" t="s">
        <v>129</v>
      </c>
      <c r="E733" s="14">
        <v>1</v>
      </c>
      <c r="F733" s="26">
        <v>0</v>
      </c>
      <c r="G733" s="27">
        <v>1</v>
      </c>
      <c r="H733" s="28">
        <v>3</v>
      </c>
      <c r="I733" s="26">
        <v>0</v>
      </c>
      <c r="J733" s="29">
        <v>3</v>
      </c>
      <c r="K733" s="30">
        <v>0</v>
      </c>
      <c r="L733" s="31">
        <v>0</v>
      </c>
      <c r="M733" s="20">
        <v>0</v>
      </c>
      <c r="N733" s="21" t="s">
        <v>48</v>
      </c>
      <c r="O733" s="22">
        <v>4</v>
      </c>
      <c r="P733" s="23" t="s">
        <v>52</v>
      </c>
      <c r="Q733" s="24" t="s">
        <v>216</v>
      </c>
    </row>
    <row r="734" spans="1:17">
      <c r="A734" s="11">
        <v>733</v>
      </c>
      <c r="B734" s="12">
        <v>15622</v>
      </c>
      <c r="C734" s="13" t="s">
        <v>1056</v>
      </c>
      <c r="D734" s="13" t="s">
        <v>339</v>
      </c>
      <c r="E734" s="14">
        <v>4</v>
      </c>
      <c r="F734" s="26">
        <v>4</v>
      </c>
      <c r="G734" s="27">
        <v>0</v>
      </c>
      <c r="H734" s="28">
        <v>17</v>
      </c>
      <c r="I734" s="26">
        <v>12</v>
      </c>
      <c r="J734" s="29">
        <v>5</v>
      </c>
      <c r="K734" s="30">
        <v>1</v>
      </c>
      <c r="L734" s="31">
        <v>0.70588235294117652</v>
      </c>
      <c r="M734" s="20">
        <v>67.5</v>
      </c>
      <c r="N734" s="21" t="s">
        <v>58</v>
      </c>
      <c r="O734" s="22">
        <v>3</v>
      </c>
      <c r="P734" s="23" t="s">
        <v>52</v>
      </c>
      <c r="Q734" s="24" t="s">
        <v>216</v>
      </c>
    </row>
    <row r="735" spans="1:17">
      <c r="A735" s="11">
        <v>734</v>
      </c>
      <c r="B735" s="12">
        <v>15622</v>
      </c>
      <c r="C735" s="13" t="s">
        <v>1056</v>
      </c>
      <c r="D735" s="13" t="s">
        <v>164</v>
      </c>
      <c r="E735" s="14">
        <v>2</v>
      </c>
      <c r="F735" s="26">
        <v>0</v>
      </c>
      <c r="G735" s="27">
        <v>2</v>
      </c>
      <c r="H735" s="28">
        <v>9</v>
      </c>
      <c r="I735" s="26">
        <v>3</v>
      </c>
      <c r="J735" s="29">
        <v>6</v>
      </c>
      <c r="K735" s="30">
        <v>0</v>
      </c>
      <c r="L735" s="31">
        <v>0.33333333333333331</v>
      </c>
      <c r="M735" s="20">
        <v>13.9</v>
      </c>
      <c r="N735" s="21" t="s">
        <v>48</v>
      </c>
      <c r="O735" s="22">
        <v>4</v>
      </c>
      <c r="P735" s="23" t="s">
        <v>52</v>
      </c>
      <c r="Q735" s="24" t="s">
        <v>216</v>
      </c>
    </row>
    <row r="736" spans="1:17">
      <c r="A736" s="11">
        <v>735</v>
      </c>
      <c r="B736" s="12">
        <v>27075</v>
      </c>
      <c r="C736" s="13" t="s">
        <v>1057</v>
      </c>
      <c r="D736" s="13" t="s">
        <v>338</v>
      </c>
      <c r="E736" s="14">
        <v>5</v>
      </c>
      <c r="F736" s="26">
        <v>1</v>
      </c>
      <c r="G736" s="27">
        <v>4</v>
      </c>
      <c r="H736" s="28">
        <v>17</v>
      </c>
      <c r="I736" s="26">
        <v>5</v>
      </c>
      <c r="J736" s="29">
        <v>12</v>
      </c>
      <c r="K736" s="30">
        <v>0.2</v>
      </c>
      <c r="L736" s="31">
        <v>0.29411764705882354</v>
      </c>
      <c r="M736" s="20">
        <v>20.7</v>
      </c>
      <c r="N736" s="21" t="s">
        <v>49</v>
      </c>
      <c r="O736" s="22">
        <v>2</v>
      </c>
      <c r="P736" s="23" t="s">
        <v>52</v>
      </c>
      <c r="Q736" s="24" t="s">
        <v>216</v>
      </c>
    </row>
    <row r="737" spans="1:17">
      <c r="A737" s="11">
        <v>736</v>
      </c>
      <c r="B737" s="12">
        <v>7830</v>
      </c>
      <c r="C737" s="13" t="s">
        <v>1058</v>
      </c>
      <c r="D737" s="13" t="s">
        <v>318</v>
      </c>
      <c r="E737" s="14">
        <v>22</v>
      </c>
      <c r="F737" s="26">
        <v>22</v>
      </c>
      <c r="G737" s="27">
        <v>0</v>
      </c>
      <c r="H737" s="28">
        <v>70</v>
      </c>
      <c r="I737" s="26">
        <v>66</v>
      </c>
      <c r="J737" s="29">
        <v>4</v>
      </c>
      <c r="K737" s="30">
        <v>1</v>
      </c>
      <c r="L737" s="31">
        <v>0.94285714285714284</v>
      </c>
      <c r="M737" s="20">
        <v>91.9</v>
      </c>
      <c r="N737" s="21" t="s">
        <v>56</v>
      </c>
      <c r="O737" s="22">
        <v>5</v>
      </c>
      <c r="P737" s="23" t="s">
        <v>52</v>
      </c>
      <c r="Q737" s="24">
        <v>1060</v>
      </c>
    </row>
    <row r="738" spans="1:17">
      <c r="A738" s="11">
        <v>737</v>
      </c>
      <c r="B738" s="12">
        <v>16078</v>
      </c>
      <c r="C738" s="13" t="s">
        <v>1059</v>
      </c>
      <c r="D738" s="13" t="s">
        <v>138</v>
      </c>
      <c r="E738" s="14">
        <v>21</v>
      </c>
      <c r="F738" s="26">
        <v>9</v>
      </c>
      <c r="G738" s="27">
        <v>12</v>
      </c>
      <c r="H738" s="28">
        <v>79</v>
      </c>
      <c r="I738" s="26">
        <v>38</v>
      </c>
      <c r="J738" s="29">
        <v>41</v>
      </c>
      <c r="K738" s="30">
        <v>0.42857142857142855</v>
      </c>
      <c r="L738" s="31">
        <v>0.48101265822784811</v>
      </c>
      <c r="M738" s="20">
        <v>43.1</v>
      </c>
      <c r="N738" s="21" t="s">
        <v>47</v>
      </c>
      <c r="O738" s="22">
        <v>6</v>
      </c>
      <c r="P738" s="23" t="s">
        <v>52</v>
      </c>
      <c r="Q738" s="24">
        <v>966</v>
      </c>
    </row>
    <row r="739" spans="1:17">
      <c r="A739" s="11">
        <v>738</v>
      </c>
      <c r="B739" s="12">
        <v>18679</v>
      </c>
      <c r="C739" s="13" t="s">
        <v>1060</v>
      </c>
      <c r="D739" s="13" t="s">
        <v>346</v>
      </c>
      <c r="E739" s="14">
        <v>18</v>
      </c>
      <c r="F739" s="26">
        <v>10</v>
      </c>
      <c r="G739" s="27">
        <v>8</v>
      </c>
      <c r="H739" s="28">
        <v>68</v>
      </c>
      <c r="I739" s="26">
        <v>36</v>
      </c>
      <c r="J739" s="29">
        <v>32</v>
      </c>
      <c r="K739" s="30">
        <v>0.55555555555555558</v>
      </c>
      <c r="L739" s="31">
        <v>0.52941176470588236</v>
      </c>
      <c r="M739" s="20">
        <v>50.9</v>
      </c>
      <c r="N739" s="21" t="s">
        <v>58</v>
      </c>
      <c r="O739" s="22">
        <v>3</v>
      </c>
      <c r="P739" s="23" t="s">
        <v>52</v>
      </c>
      <c r="Q739" s="24">
        <v>555</v>
      </c>
    </row>
    <row r="740" spans="1:17">
      <c r="A740" s="11">
        <v>739</v>
      </c>
      <c r="B740" s="12">
        <v>22812</v>
      </c>
      <c r="C740" s="13" t="s">
        <v>1061</v>
      </c>
      <c r="D740" s="13" t="s">
        <v>168</v>
      </c>
      <c r="E740" s="14">
        <v>16</v>
      </c>
      <c r="F740" s="26">
        <v>10</v>
      </c>
      <c r="G740" s="27">
        <v>6</v>
      </c>
      <c r="H740" s="28">
        <v>61</v>
      </c>
      <c r="I740" s="26">
        <v>33</v>
      </c>
      <c r="J740" s="29">
        <v>28</v>
      </c>
      <c r="K740" s="30">
        <v>0.625</v>
      </c>
      <c r="L740" s="31">
        <v>0.54098360655737709</v>
      </c>
      <c r="M740" s="20">
        <v>54.2</v>
      </c>
      <c r="N740" s="32" t="s">
        <v>58</v>
      </c>
      <c r="O740" s="22">
        <v>3</v>
      </c>
      <c r="P740" s="23" t="s">
        <v>52</v>
      </c>
      <c r="Q740" s="24">
        <v>571</v>
      </c>
    </row>
    <row r="741" spans="1:17">
      <c r="A741" s="11">
        <v>740</v>
      </c>
      <c r="B741" s="12">
        <v>1640</v>
      </c>
      <c r="C741" s="13" t="s">
        <v>1062</v>
      </c>
      <c r="D741" s="13" t="s">
        <v>124</v>
      </c>
      <c r="E741" s="14">
        <v>2</v>
      </c>
      <c r="F741" s="26">
        <v>1</v>
      </c>
      <c r="G741" s="27">
        <v>1</v>
      </c>
      <c r="H741" s="28">
        <v>6</v>
      </c>
      <c r="I741" s="26">
        <v>3</v>
      </c>
      <c r="J741" s="29">
        <v>3</v>
      </c>
      <c r="K741" s="30">
        <v>0.5</v>
      </c>
      <c r="L741" s="31">
        <v>0.5</v>
      </c>
      <c r="M741" s="20">
        <v>34.4</v>
      </c>
      <c r="N741" s="32" t="s">
        <v>48</v>
      </c>
      <c r="O741" s="22">
        <v>4</v>
      </c>
      <c r="P741" s="23" t="s">
        <v>52</v>
      </c>
      <c r="Q741" s="24" t="s">
        <v>216</v>
      </c>
    </row>
    <row r="742" spans="1:17">
      <c r="A742" s="11">
        <v>741</v>
      </c>
      <c r="B742" s="12">
        <v>6166</v>
      </c>
      <c r="C742" s="13" t="s">
        <v>1063</v>
      </c>
      <c r="D742" s="13" t="s">
        <v>110</v>
      </c>
      <c r="E742" s="14">
        <v>14</v>
      </c>
      <c r="F742" s="26">
        <v>13</v>
      </c>
      <c r="G742" s="27">
        <v>1</v>
      </c>
      <c r="H742" s="28">
        <v>50</v>
      </c>
      <c r="I742" s="26">
        <v>39</v>
      </c>
      <c r="J742" s="29">
        <v>11</v>
      </c>
      <c r="K742" s="30">
        <v>0.9285714285714286</v>
      </c>
      <c r="L742" s="31">
        <v>0.78</v>
      </c>
      <c r="M742" s="20">
        <v>78.5</v>
      </c>
      <c r="N742" s="32" t="s">
        <v>58</v>
      </c>
      <c r="O742" s="22">
        <v>3</v>
      </c>
      <c r="P742" s="23" t="s">
        <v>52</v>
      </c>
      <c r="Q742" s="24">
        <v>693</v>
      </c>
    </row>
    <row r="743" spans="1:17">
      <c r="A743" s="11">
        <v>742</v>
      </c>
      <c r="B743" s="12">
        <v>26405</v>
      </c>
      <c r="C743" s="13" t="s">
        <v>1064</v>
      </c>
      <c r="D743" s="13" t="s">
        <v>126</v>
      </c>
      <c r="E743" s="14">
        <v>15</v>
      </c>
      <c r="F743" s="26">
        <v>9</v>
      </c>
      <c r="G743" s="27">
        <v>6</v>
      </c>
      <c r="H743" s="28">
        <v>53</v>
      </c>
      <c r="I743" s="26">
        <v>29</v>
      </c>
      <c r="J743" s="29">
        <v>24</v>
      </c>
      <c r="K743" s="30">
        <v>0.6</v>
      </c>
      <c r="L743" s="31">
        <v>0.54716981132075471</v>
      </c>
      <c r="M743" s="20">
        <v>53</v>
      </c>
      <c r="N743" s="32" t="s">
        <v>49</v>
      </c>
      <c r="O743" s="22">
        <v>2</v>
      </c>
      <c r="P743" s="23" t="s">
        <v>52</v>
      </c>
      <c r="Q743" s="24">
        <v>415</v>
      </c>
    </row>
    <row r="744" spans="1:17">
      <c r="A744" s="11">
        <v>743</v>
      </c>
      <c r="B744" s="12">
        <v>7771</v>
      </c>
      <c r="C744" s="13" t="s">
        <v>1065</v>
      </c>
      <c r="D744" s="13" t="s">
        <v>362</v>
      </c>
      <c r="E744" s="14">
        <v>20</v>
      </c>
      <c r="F744" s="26">
        <v>6</v>
      </c>
      <c r="G744" s="27">
        <v>14</v>
      </c>
      <c r="H744" s="28">
        <v>79</v>
      </c>
      <c r="I744" s="26">
        <v>33</v>
      </c>
      <c r="J744" s="29">
        <v>46</v>
      </c>
      <c r="K744" s="30">
        <v>0.3</v>
      </c>
      <c r="L744" s="31">
        <v>0.41772151898734178</v>
      </c>
      <c r="M744" s="20">
        <v>34.1</v>
      </c>
      <c r="N744" s="32" t="s">
        <v>59</v>
      </c>
      <c r="O744" s="22">
        <v>3</v>
      </c>
      <c r="P744" s="23" t="s">
        <v>55</v>
      </c>
      <c r="Q744" s="24">
        <v>471</v>
      </c>
    </row>
    <row r="745" spans="1:17">
      <c r="A745" s="11">
        <v>744</v>
      </c>
      <c r="B745" s="12">
        <v>7773</v>
      </c>
      <c r="C745" s="13" t="s">
        <v>1066</v>
      </c>
      <c r="D745" s="13" t="s">
        <v>90</v>
      </c>
      <c r="E745" s="14">
        <v>2</v>
      </c>
      <c r="F745" s="26">
        <v>0</v>
      </c>
      <c r="G745" s="27">
        <v>2</v>
      </c>
      <c r="H745" s="28">
        <v>6</v>
      </c>
      <c r="I745" s="26">
        <v>0</v>
      </c>
      <c r="J745" s="29">
        <v>6</v>
      </c>
      <c r="K745" s="30">
        <v>0</v>
      </c>
      <c r="L745" s="31">
        <v>0</v>
      </c>
      <c r="M745" s="20">
        <v>0</v>
      </c>
      <c r="N745" s="32" t="s">
        <v>48</v>
      </c>
      <c r="O745" s="22">
        <v>4</v>
      </c>
      <c r="P745" s="23" t="s">
        <v>52</v>
      </c>
      <c r="Q745" s="24" t="s">
        <v>216</v>
      </c>
    </row>
    <row r="746" spans="1:17">
      <c r="A746" s="11">
        <v>745</v>
      </c>
      <c r="B746" s="12">
        <v>27039</v>
      </c>
      <c r="C746" s="13" t="s">
        <v>1067</v>
      </c>
      <c r="D746" s="13" t="s">
        <v>326</v>
      </c>
      <c r="E746" s="14">
        <v>10</v>
      </c>
      <c r="F746" s="26">
        <v>0</v>
      </c>
      <c r="G746" s="27">
        <v>10</v>
      </c>
      <c r="H746" s="28">
        <v>31</v>
      </c>
      <c r="I746" s="26">
        <v>1</v>
      </c>
      <c r="J746" s="29">
        <v>30</v>
      </c>
      <c r="K746" s="30">
        <v>0</v>
      </c>
      <c r="L746" s="31">
        <v>3.2258064516129031E-2</v>
      </c>
      <c r="M746" s="20">
        <v>1.5</v>
      </c>
      <c r="N746" s="32" t="s">
        <v>49</v>
      </c>
      <c r="O746" s="22">
        <v>2</v>
      </c>
      <c r="P746" s="23" t="s">
        <v>52</v>
      </c>
      <c r="Q746" s="24">
        <v>158</v>
      </c>
    </row>
    <row r="747" spans="1:17">
      <c r="A747" s="11">
        <v>746</v>
      </c>
      <c r="B747" s="12">
        <v>28929</v>
      </c>
      <c r="C747" s="13" t="s">
        <v>1068</v>
      </c>
      <c r="D747" s="13" t="s">
        <v>358</v>
      </c>
      <c r="E747" s="14">
        <v>3</v>
      </c>
      <c r="F747" s="26">
        <v>0</v>
      </c>
      <c r="G747" s="27">
        <v>3</v>
      </c>
      <c r="H747" s="28">
        <v>9</v>
      </c>
      <c r="I747" s="26">
        <v>0</v>
      </c>
      <c r="J747" s="29">
        <v>9</v>
      </c>
      <c r="K747" s="30">
        <v>0</v>
      </c>
      <c r="L747" s="31">
        <v>0</v>
      </c>
      <c r="M747" s="20">
        <v>0</v>
      </c>
      <c r="N747" s="32" t="s">
        <v>60</v>
      </c>
      <c r="O747" s="22">
        <v>1</v>
      </c>
      <c r="P747" s="23" t="s">
        <v>55</v>
      </c>
      <c r="Q747" s="24" t="s">
        <v>216</v>
      </c>
    </row>
    <row r="748" spans="1:17">
      <c r="A748" s="11">
        <v>747</v>
      </c>
      <c r="B748" s="12">
        <v>24218</v>
      </c>
      <c r="C748" s="13" t="s">
        <v>1069</v>
      </c>
      <c r="D748" s="13" t="s">
        <v>199</v>
      </c>
      <c r="E748" s="14">
        <v>10</v>
      </c>
      <c r="F748" s="26">
        <v>7</v>
      </c>
      <c r="G748" s="27">
        <v>3</v>
      </c>
      <c r="H748" s="28">
        <v>35</v>
      </c>
      <c r="I748" s="26">
        <v>24</v>
      </c>
      <c r="J748" s="29">
        <v>11</v>
      </c>
      <c r="K748" s="30">
        <v>0.7</v>
      </c>
      <c r="L748" s="31">
        <v>0.68571428571428572</v>
      </c>
      <c r="M748" s="20">
        <v>62.1</v>
      </c>
      <c r="N748" s="32" t="s">
        <v>49</v>
      </c>
      <c r="O748" s="22">
        <v>2</v>
      </c>
      <c r="P748" s="23" t="s">
        <v>52</v>
      </c>
      <c r="Q748" s="24">
        <v>461</v>
      </c>
    </row>
    <row r="749" spans="1:17">
      <c r="A749" s="11">
        <v>748</v>
      </c>
      <c r="B749" s="12">
        <v>16657</v>
      </c>
      <c r="C749" s="13" t="s">
        <v>1070</v>
      </c>
      <c r="D749" s="13" t="s">
        <v>151</v>
      </c>
      <c r="E749" s="14">
        <v>18</v>
      </c>
      <c r="F749" s="26">
        <v>9</v>
      </c>
      <c r="G749" s="27">
        <v>9</v>
      </c>
      <c r="H749" s="28">
        <v>79</v>
      </c>
      <c r="I749" s="26">
        <v>40</v>
      </c>
      <c r="J749" s="29">
        <v>39</v>
      </c>
      <c r="K749" s="30">
        <v>0.5</v>
      </c>
      <c r="L749" s="31">
        <v>0.50632911392405067</v>
      </c>
      <c r="M749" s="20">
        <v>47.3</v>
      </c>
      <c r="N749" s="32" t="s">
        <v>56</v>
      </c>
      <c r="O749" s="22">
        <v>5</v>
      </c>
      <c r="P749" s="23" t="s">
        <v>52</v>
      </c>
      <c r="Q749" s="24">
        <v>837</v>
      </c>
    </row>
    <row r="750" spans="1:17">
      <c r="A750" s="11">
        <v>749</v>
      </c>
      <c r="B750" s="12">
        <v>21081</v>
      </c>
      <c r="C750" s="13" t="s">
        <v>1071</v>
      </c>
      <c r="D750" s="13" t="s">
        <v>113</v>
      </c>
      <c r="E750" s="14">
        <v>18</v>
      </c>
      <c r="F750" s="26">
        <v>13</v>
      </c>
      <c r="G750" s="27">
        <v>5</v>
      </c>
      <c r="H750" s="28">
        <v>70</v>
      </c>
      <c r="I750" s="26">
        <v>47</v>
      </c>
      <c r="J750" s="29">
        <v>23</v>
      </c>
      <c r="K750" s="30">
        <v>0.72222222222222221</v>
      </c>
      <c r="L750" s="31">
        <v>0.67142857142857137</v>
      </c>
      <c r="M750" s="20">
        <v>65.3</v>
      </c>
      <c r="N750" s="32" t="s">
        <v>57</v>
      </c>
      <c r="O750" s="22">
        <v>5</v>
      </c>
      <c r="P750" s="23" t="s">
        <v>55</v>
      </c>
      <c r="Q750" s="24">
        <v>927</v>
      </c>
    </row>
    <row r="751" spans="1:17">
      <c r="A751" s="11">
        <v>750</v>
      </c>
      <c r="B751" s="12">
        <v>10014</v>
      </c>
      <c r="C751" s="13" t="s">
        <v>1072</v>
      </c>
      <c r="D751" s="13" t="s">
        <v>114</v>
      </c>
      <c r="E751" s="14">
        <v>14</v>
      </c>
      <c r="F751" s="26">
        <v>2</v>
      </c>
      <c r="G751" s="27">
        <v>12</v>
      </c>
      <c r="H751" s="28">
        <v>49</v>
      </c>
      <c r="I751" s="26">
        <v>11</v>
      </c>
      <c r="J751" s="29">
        <v>38</v>
      </c>
      <c r="K751" s="30">
        <v>0.14285714285714285</v>
      </c>
      <c r="L751" s="31">
        <v>0.22448979591836735</v>
      </c>
      <c r="M751" s="20">
        <v>17.100000000000001</v>
      </c>
      <c r="N751" s="32" t="s">
        <v>58</v>
      </c>
      <c r="O751" s="22">
        <v>3</v>
      </c>
      <c r="P751" s="23" t="s">
        <v>52</v>
      </c>
      <c r="Q751" s="24">
        <v>386</v>
      </c>
    </row>
    <row r="752" spans="1:17">
      <c r="A752" s="11">
        <v>751</v>
      </c>
      <c r="B752" s="12">
        <v>1652</v>
      </c>
      <c r="C752" s="13" t="s">
        <v>1073</v>
      </c>
      <c r="D752" s="13" t="s">
        <v>307</v>
      </c>
      <c r="E752" s="14">
        <v>14</v>
      </c>
      <c r="F752" s="26">
        <v>10</v>
      </c>
      <c r="G752" s="27">
        <v>4</v>
      </c>
      <c r="H752" s="28">
        <v>54</v>
      </c>
      <c r="I752" s="26">
        <v>36</v>
      </c>
      <c r="J752" s="29">
        <v>18</v>
      </c>
      <c r="K752" s="30">
        <v>0.7142857142857143</v>
      </c>
      <c r="L752" s="31">
        <v>0.66666666666666663</v>
      </c>
      <c r="M752" s="20">
        <v>63.7</v>
      </c>
      <c r="N752" s="32" t="s">
        <v>48</v>
      </c>
      <c r="O752" s="22">
        <v>4</v>
      </c>
      <c r="P752" s="23" t="s">
        <v>52</v>
      </c>
      <c r="Q752" s="24">
        <v>769</v>
      </c>
    </row>
    <row r="753" spans="1:17">
      <c r="A753" s="11">
        <v>752</v>
      </c>
      <c r="B753" s="12">
        <v>19715</v>
      </c>
      <c r="C753" s="13" t="s">
        <v>1074</v>
      </c>
      <c r="D753" s="13" t="s">
        <v>180</v>
      </c>
      <c r="E753" s="14">
        <v>10</v>
      </c>
      <c r="F753" s="26">
        <v>0</v>
      </c>
      <c r="G753" s="27">
        <v>10</v>
      </c>
      <c r="H753" s="28">
        <v>36</v>
      </c>
      <c r="I753" s="26">
        <v>6</v>
      </c>
      <c r="J753" s="29">
        <v>30</v>
      </c>
      <c r="K753" s="30">
        <v>0</v>
      </c>
      <c r="L753" s="31">
        <v>0.16666666666666666</v>
      </c>
      <c r="M753" s="20">
        <v>7.9</v>
      </c>
      <c r="N753" s="32" t="s">
        <v>58</v>
      </c>
      <c r="O753" s="22">
        <v>3</v>
      </c>
      <c r="P753" s="23" t="s">
        <v>52</v>
      </c>
      <c r="Q753" s="24">
        <v>340</v>
      </c>
    </row>
    <row r="754" spans="1:17">
      <c r="A754" s="11">
        <v>753</v>
      </c>
      <c r="B754" s="12">
        <v>50041</v>
      </c>
      <c r="C754" s="13" t="s">
        <v>1075</v>
      </c>
      <c r="D754" s="13" t="s">
        <v>329</v>
      </c>
      <c r="E754" s="14">
        <v>14</v>
      </c>
      <c r="F754" s="26">
        <v>8</v>
      </c>
      <c r="G754" s="27">
        <v>6</v>
      </c>
      <c r="H754" s="28">
        <v>50</v>
      </c>
      <c r="I754" s="26">
        <v>26</v>
      </c>
      <c r="J754" s="29">
        <v>24</v>
      </c>
      <c r="K754" s="30">
        <v>0.5714285714285714</v>
      </c>
      <c r="L754" s="31">
        <v>0.52</v>
      </c>
      <c r="M754" s="20">
        <v>50.2</v>
      </c>
      <c r="N754" s="32" t="s">
        <v>49</v>
      </c>
      <c r="O754" s="22">
        <v>2</v>
      </c>
      <c r="P754" s="23" t="s">
        <v>52</v>
      </c>
      <c r="Q754" s="24">
        <v>401</v>
      </c>
    </row>
    <row r="755" spans="1:17">
      <c r="A755" s="11">
        <v>754</v>
      </c>
      <c r="B755" s="12">
        <v>4455</v>
      </c>
      <c r="C755" s="13" t="s">
        <v>1076</v>
      </c>
      <c r="D755" s="13" t="s">
        <v>81</v>
      </c>
      <c r="E755" s="14">
        <v>4</v>
      </c>
      <c r="F755" s="26">
        <v>3</v>
      </c>
      <c r="G755" s="27">
        <v>1</v>
      </c>
      <c r="H755" s="28">
        <v>14</v>
      </c>
      <c r="I755" s="26">
        <v>9</v>
      </c>
      <c r="J755" s="29">
        <v>5</v>
      </c>
      <c r="K755" s="30">
        <v>0.75</v>
      </c>
      <c r="L755" s="31">
        <v>0.6428571428571429</v>
      </c>
      <c r="M755" s="20">
        <v>55.1</v>
      </c>
      <c r="N755" s="32" t="s">
        <v>48</v>
      </c>
      <c r="O755" s="22">
        <v>4</v>
      </c>
      <c r="P755" s="23" t="s">
        <v>52</v>
      </c>
      <c r="Q755" s="24" t="s">
        <v>216</v>
      </c>
    </row>
    <row r="756" spans="1:17">
      <c r="A756" s="11">
        <v>755</v>
      </c>
      <c r="B756" s="12">
        <v>15823</v>
      </c>
      <c r="C756" s="13" t="s">
        <v>1077</v>
      </c>
      <c r="D756" s="13" t="s">
        <v>181</v>
      </c>
      <c r="E756" s="14">
        <v>1</v>
      </c>
      <c r="F756" s="26">
        <v>0</v>
      </c>
      <c r="G756" s="27">
        <v>1</v>
      </c>
      <c r="H756" s="28">
        <v>3</v>
      </c>
      <c r="I756" s="26">
        <v>0</v>
      </c>
      <c r="J756" s="29">
        <v>3</v>
      </c>
      <c r="K756" s="30">
        <v>0</v>
      </c>
      <c r="L756" s="31">
        <v>0</v>
      </c>
      <c r="M756" s="20">
        <v>0</v>
      </c>
      <c r="N756" s="32" t="s">
        <v>49</v>
      </c>
      <c r="O756" s="22">
        <v>2</v>
      </c>
      <c r="P756" s="23" t="s">
        <v>52</v>
      </c>
      <c r="Q756" s="24" t="s">
        <v>216</v>
      </c>
    </row>
    <row r="757" spans="1:17">
      <c r="A757" s="11">
        <v>756</v>
      </c>
      <c r="B757" s="12">
        <v>26520</v>
      </c>
      <c r="C757" s="13" t="s">
        <v>1078</v>
      </c>
      <c r="D757" s="13" t="s">
        <v>312</v>
      </c>
      <c r="E757" s="14">
        <v>6</v>
      </c>
      <c r="F757" s="26">
        <v>2</v>
      </c>
      <c r="G757" s="27">
        <v>4</v>
      </c>
      <c r="H757" s="28">
        <v>24</v>
      </c>
      <c r="I757" s="26">
        <v>10</v>
      </c>
      <c r="J757" s="29">
        <v>14</v>
      </c>
      <c r="K757" s="30">
        <v>0.33333333333333331</v>
      </c>
      <c r="L757" s="31">
        <v>0.41666666666666669</v>
      </c>
      <c r="M757" s="20">
        <v>32.299999999999997</v>
      </c>
      <c r="N757" s="32" t="s">
        <v>49</v>
      </c>
      <c r="O757" s="22">
        <v>2</v>
      </c>
      <c r="P757" s="23" t="s">
        <v>52</v>
      </c>
      <c r="Q757" s="24" t="s">
        <v>216</v>
      </c>
    </row>
    <row r="758" spans="1:17">
      <c r="A758" s="11">
        <v>757</v>
      </c>
      <c r="B758" s="12">
        <v>10018</v>
      </c>
      <c r="C758" s="13" t="s">
        <v>1079</v>
      </c>
      <c r="D758" s="13" t="s">
        <v>113</v>
      </c>
      <c r="E758" s="14">
        <v>16</v>
      </c>
      <c r="F758" s="26">
        <v>6</v>
      </c>
      <c r="G758" s="27">
        <v>10</v>
      </c>
      <c r="H758" s="28">
        <v>62</v>
      </c>
      <c r="I758" s="26">
        <v>26</v>
      </c>
      <c r="J758" s="29">
        <v>36</v>
      </c>
      <c r="K758" s="30">
        <v>0.375</v>
      </c>
      <c r="L758" s="31">
        <v>0.41935483870967744</v>
      </c>
      <c r="M758" s="20">
        <v>37.1</v>
      </c>
      <c r="N758" s="32" t="s">
        <v>57</v>
      </c>
      <c r="O758" s="22">
        <v>5</v>
      </c>
      <c r="P758" s="23" t="s">
        <v>55</v>
      </c>
      <c r="Q758" s="24">
        <v>786</v>
      </c>
    </row>
    <row r="759" spans="1:17">
      <c r="A759" s="11">
        <v>758</v>
      </c>
      <c r="B759" s="12">
        <v>26611</v>
      </c>
      <c r="C759" s="13" t="s">
        <v>1080</v>
      </c>
      <c r="D759" s="13" t="s">
        <v>332</v>
      </c>
      <c r="E759" s="14">
        <v>12</v>
      </c>
      <c r="F759" s="26">
        <v>7</v>
      </c>
      <c r="G759" s="27">
        <v>5</v>
      </c>
      <c r="H759" s="28">
        <v>46</v>
      </c>
      <c r="I759" s="26">
        <v>23</v>
      </c>
      <c r="J759" s="29">
        <v>23</v>
      </c>
      <c r="K759" s="30">
        <v>0.58333333333333337</v>
      </c>
      <c r="L759" s="31">
        <v>0.5</v>
      </c>
      <c r="M759" s="20">
        <v>49.3</v>
      </c>
      <c r="N759" s="32" t="s">
        <v>49</v>
      </c>
      <c r="O759" s="22">
        <v>2</v>
      </c>
      <c r="P759" s="23" t="s">
        <v>52</v>
      </c>
      <c r="Q759" s="24">
        <v>397</v>
      </c>
    </row>
    <row r="760" spans="1:17">
      <c r="A760" s="11">
        <v>759</v>
      </c>
      <c r="B760" s="12">
        <v>2320</v>
      </c>
      <c r="C760" s="13" t="s">
        <v>1081</v>
      </c>
      <c r="D760" s="13" t="s">
        <v>96</v>
      </c>
      <c r="E760" s="14">
        <v>12</v>
      </c>
      <c r="F760" s="26">
        <v>7</v>
      </c>
      <c r="G760" s="27">
        <v>5</v>
      </c>
      <c r="H760" s="28">
        <v>46</v>
      </c>
      <c r="I760" s="26">
        <v>28</v>
      </c>
      <c r="J760" s="29">
        <v>18</v>
      </c>
      <c r="K760" s="30">
        <v>0.58333333333333337</v>
      </c>
      <c r="L760" s="31">
        <v>0.60869565217391308</v>
      </c>
      <c r="M760" s="20">
        <v>54.5</v>
      </c>
      <c r="N760" s="32" t="s">
        <v>58</v>
      </c>
      <c r="O760" s="22">
        <v>3</v>
      </c>
      <c r="P760" s="23" t="s">
        <v>52</v>
      </c>
      <c r="Q760" s="24">
        <v>573</v>
      </c>
    </row>
    <row r="761" spans="1:17">
      <c r="A761" s="11">
        <v>760</v>
      </c>
      <c r="B761" s="12">
        <v>7823</v>
      </c>
      <c r="C761" s="13" t="s">
        <v>1082</v>
      </c>
      <c r="D761" s="13" t="s">
        <v>117</v>
      </c>
      <c r="E761" s="14">
        <v>6</v>
      </c>
      <c r="F761" s="26">
        <v>4</v>
      </c>
      <c r="G761" s="27">
        <v>2</v>
      </c>
      <c r="H761" s="28">
        <v>19</v>
      </c>
      <c r="I761" s="26">
        <v>12</v>
      </c>
      <c r="J761" s="29">
        <v>7</v>
      </c>
      <c r="K761" s="30">
        <v>0.66666666666666663</v>
      </c>
      <c r="L761" s="31">
        <v>0.63157894736842102</v>
      </c>
      <c r="M761" s="20">
        <v>54.6</v>
      </c>
      <c r="N761" s="32" t="s">
        <v>58</v>
      </c>
      <c r="O761" s="22">
        <v>3</v>
      </c>
      <c r="P761" s="23" t="s">
        <v>52</v>
      </c>
      <c r="Q761" s="24" t="s">
        <v>216</v>
      </c>
    </row>
    <row r="762" spans="1:17">
      <c r="A762" s="11">
        <v>761</v>
      </c>
      <c r="B762" s="12">
        <v>28280</v>
      </c>
      <c r="C762" s="13" t="s">
        <v>1083</v>
      </c>
      <c r="D762" s="13" t="s">
        <v>182</v>
      </c>
      <c r="E762" s="14">
        <v>4</v>
      </c>
      <c r="F762" s="26">
        <v>2</v>
      </c>
      <c r="G762" s="27">
        <v>2</v>
      </c>
      <c r="H762" s="28">
        <v>15</v>
      </c>
      <c r="I762" s="26">
        <v>8</v>
      </c>
      <c r="J762" s="29">
        <v>7</v>
      </c>
      <c r="K762" s="30">
        <v>0.5</v>
      </c>
      <c r="L762" s="31">
        <v>0.53333333333333333</v>
      </c>
      <c r="M762" s="20">
        <v>41.6</v>
      </c>
      <c r="N762" s="32" t="s">
        <v>49</v>
      </c>
      <c r="O762" s="22">
        <v>2</v>
      </c>
      <c r="P762" s="23" t="s">
        <v>52</v>
      </c>
      <c r="Q762" s="24" t="s">
        <v>216</v>
      </c>
    </row>
    <row r="763" spans="1:17">
      <c r="A763" s="11">
        <v>762</v>
      </c>
      <c r="B763" s="12">
        <v>23311</v>
      </c>
      <c r="C763" s="13" t="s">
        <v>1084</v>
      </c>
      <c r="D763" s="13" t="s">
        <v>333</v>
      </c>
      <c r="E763" s="14">
        <v>13</v>
      </c>
      <c r="F763" s="26">
        <v>1</v>
      </c>
      <c r="G763" s="27">
        <v>12</v>
      </c>
      <c r="H763" s="28">
        <v>42</v>
      </c>
      <c r="I763" s="26">
        <v>6</v>
      </c>
      <c r="J763" s="29">
        <v>36</v>
      </c>
      <c r="K763" s="30">
        <v>7.6923076923076927E-2</v>
      </c>
      <c r="L763" s="31">
        <v>0.14285714285714285</v>
      </c>
      <c r="M763" s="20">
        <v>10.199999999999999</v>
      </c>
      <c r="N763" s="32" t="s">
        <v>49</v>
      </c>
      <c r="O763" s="22">
        <v>2</v>
      </c>
      <c r="P763" s="23" t="s">
        <v>52</v>
      </c>
      <c r="Q763" s="24">
        <v>201</v>
      </c>
    </row>
    <row r="764" spans="1:17">
      <c r="A764" s="11">
        <v>763</v>
      </c>
      <c r="B764" s="12">
        <v>24214</v>
      </c>
      <c r="C764" s="13" t="s">
        <v>1085</v>
      </c>
      <c r="D764" s="13" t="s">
        <v>88</v>
      </c>
      <c r="E764" s="14">
        <v>2</v>
      </c>
      <c r="F764" s="26">
        <v>1</v>
      </c>
      <c r="G764" s="27">
        <v>1</v>
      </c>
      <c r="H764" s="28">
        <v>6</v>
      </c>
      <c r="I764" s="26">
        <v>3</v>
      </c>
      <c r="J764" s="29">
        <v>3</v>
      </c>
      <c r="K764" s="30">
        <v>0.5</v>
      </c>
      <c r="L764" s="31">
        <v>0.5</v>
      </c>
      <c r="M764" s="20">
        <v>34.4</v>
      </c>
      <c r="N764" s="32" t="s">
        <v>49</v>
      </c>
      <c r="O764" s="22">
        <v>2</v>
      </c>
      <c r="P764" s="23" t="s">
        <v>52</v>
      </c>
      <c r="Q764" s="24" t="s">
        <v>216</v>
      </c>
    </row>
    <row r="765" spans="1:17">
      <c r="A765" s="11">
        <v>764</v>
      </c>
      <c r="B765" s="12">
        <v>20877</v>
      </c>
      <c r="C765" s="13" t="s">
        <v>1086</v>
      </c>
      <c r="D765" s="13" t="s">
        <v>78</v>
      </c>
      <c r="E765" s="14">
        <v>8</v>
      </c>
      <c r="F765" s="26">
        <v>2</v>
      </c>
      <c r="G765" s="27">
        <v>6</v>
      </c>
      <c r="H765" s="28">
        <v>29</v>
      </c>
      <c r="I765" s="26">
        <v>11</v>
      </c>
      <c r="J765" s="29">
        <v>18</v>
      </c>
      <c r="K765" s="30">
        <v>0.25</v>
      </c>
      <c r="L765" s="31">
        <v>0.37931034482758619</v>
      </c>
      <c r="M765" s="20">
        <v>28</v>
      </c>
      <c r="N765" s="32" t="s">
        <v>58</v>
      </c>
      <c r="O765" s="22">
        <v>3</v>
      </c>
      <c r="P765" s="23" t="s">
        <v>52</v>
      </c>
      <c r="Q765" s="24" t="s">
        <v>216</v>
      </c>
    </row>
    <row r="766" spans="1:17">
      <c r="A766" s="11">
        <v>765</v>
      </c>
      <c r="B766" s="12">
        <v>16611</v>
      </c>
      <c r="C766" s="13" t="s">
        <v>1087</v>
      </c>
      <c r="D766" s="13" t="s">
        <v>126</v>
      </c>
      <c r="E766" s="14">
        <v>8</v>
      </c>
      <c r="F766" s="26">
        <v>4</v>
      </c>
      <c r="G766" s="27">
        <v>4</v>
      </c>
      <c r="H766" s="28">
        <v>27</v>
      </c>
      <c r="I766" s="26">
        <v>14</v>
      </c>
      <c r="J766" s="29">
        <v>13</v>
      </c>
      <c r="K766" s="30">
        <v>0.5</v>
      </c>
      <c r="L766" s="31">
        <v>0.51851851851851849</v>
      </c>
      <c r="M766" s="20">
        <v>44.7</v>
      </c>
      <c r="N766" s="32" t="s">
        <v>49</v>
      </c>
      <c r="O766" s="22">
        <v>2</v>
      </c>
      <c r="P766" s="23" t="s">
        <v>52</v>
      </c>
      <c r="Q766" s="24" t="s">
        <v>216</v>
      </c>
    </row>
    <row r="767" spans="1:17">
      <c r="A767" s="11">
        <v>766</v>
      </c>
      <c r="B767" s="12">
        <v>50599</v>
      </c>
      <c r="C767" s="13" t="s">
        <v>1088</v>
      </c>
      <c r="D767" s="13" t="s">
        <v>335</v>
      </c>
      <c r="E767" s="14">
        <v>12</v>
      </c>
      <c r="F767" s="26">
        <v>10</v>
      </c>
      <c r="G767" s="27">
        <v>2</v>
      </c>
      <c r="H767" s="28">
        <v>38</v>
      </c>
      <c r="I767" s="26">
        <v>30</v>
      </c>
      <c r="J767" s="29">
        <v>8</v>
      </c>
      <c r="K767" s="30">
        <v>0.83333333333333337</v>
      </c>
      <c r="L767" s="31">
        <v>0.78947368421052633</v>
      </c>
      <c r="M767" s="20">
        <v>73.7</v>
      </c>
      <c r="N767" s="32" t="s">
        <v>49</v>
      </c>
      <c r="O767" s="22">
        <v>2</v>
      </c>
      <c r="P767" s="23" t="s">
        <v>52</v>
      </c>
      <c r="Q767" s="24">
        <v>519</v>
      </c>
    </row>
    <row r="768" spans="1:17">
      <c r="A768" s="11">
        <v>767</v>
      </c>
      <c r="B768" s="12">
        <v>23245</v>
      </c>
      <c r="C768" s="13" t="s">
        <v>1089</v>
      </c>
      <c r="D768" s="13" t="s">
        <v>316</v>
      </c>
      <c r="E768" s="14">
        <v>12</v>
      </c>
      <c r="F768" s="26">
        <v>3</v>
      </c>
      <c r="G768" s="27">
        <v>9</v>
      </c>
      <c r="H768" s="28">
        <v>42</v>
      </c>
      <c r="I768" s="26">
        <v>13</v>
      </c>
      <c r="J768" s="29">
        <v>29</v>
      </c>
      <c r="K768" s="30">
        <v>0.25</v>
      </c>
      <c r="L768" s="31">
        <v>0.30952380952380953</v>
      </c>
      <c r="M768" s="20">
        <v>25.6</v>
      </c>
      <c r="N768" s="32" t="s">
        <v>49</v>
      </c>
      <c r="O768" s="22">
        <v>2</v>
      </c>
      <c r="P768" s="23" t="s">
        <v>52</v>
      </c>
      <c r="Q768" s="24">
        <v>278</v>
      </c>
    </row>
    <row r="769" spans="1:17">
      <c r="A769" s="11">
        <v>768</v>
      </c>
      <c r="B769" s="12">
        <v>731</v>
      </c>
      <c r="C769" s="13" t="s">
        <v>1090</v>
      </c>
      <c r="D769" s="13" t="s">
        <v>163</v>
      </c>
      <c r="E769" s="14">
        <v>12</v>
      </c>
      <c r="F769" s="26">
        <v>3</v>
      </c>
      <c r="G769" s="27">
        <v>9</v>
      </c>
      <c r="H769" s="28">
        <v>50</v>
      </c>
      <c r="I769" s="26">
        <v>19</v>
      </c>
      <c r="J769" s="29">
        <v>31</v>
      </c>
      <c r="K769" s="30">
        <v>0.25</v>
      </c>
      <c r="L769" s="31">
        <v>0.38</v>
      </c>
      <c r="M769" s="20">
        <v>29.1</v>
      </c>
      <c r="N769" s="32" t="s">
        <v>48</v>
      </c>
      <c r="O769" s="22">
        <v>4</v>
      </c>
      <c r="P769" s="23" t="s">
        <v>52</v>
      </c>
      <c r="Q769" s="24">
        <v>596</v>
      </c>
    </row>
    <row r="770" spans="1:17">
      <c r="A770" s="11">
        <v>769</v>
      </c>
      <c r="B770" s="12">
        <v>3243</v>
      </c>
      <c r="C770" s="13" t="s">
        <v>1091</v>
      </c>
      <c r="D770" s="13" t="s">
        <v>352</v>
      </c>
      <c r="E770" s="14">
        <v>22</v>
      </c>
      <c r="F770" s="26">
        <v>15</v>
      </c>
      <c r="G770" s="27">
        <v>7</v>
      </c>
      <c r="H770" s="28">
        <v>79</v>
      </c>
      <c r="I770" s="26">
        <v>53</v>
      </c>
      <c r="J770" s="29">
        <v>26</v>
      </c>
      <c r="K770" s="30">
        <v>0.68181818181818177</v>
      </c>
      <c r="L770" s="31">
        <v>0.67088607594936711</v>
      </c>
      <c r="M770" s="20">
        <v>64.099999999999994</v>
      </c>
      <c r="N770" s="32" t="s">
        <v>47</v>
      </c>
      <c r="O770" s="22">
        <v>6</v>
      </c>
      <c r="P770" s="23" t="s">
        <v>52</v>
      </c>
      <c r="Q770" s="24">
        <v>1071</v>
      </c>
    </row>
    <row r="771" spans="1:17">
      <c r="A771" s="11">
        <v>770</v>
      </c>
      <c r="B771" s="12">
        <v>15295</v>
      </c>
      <c r="C771" s="13" t="s">
        <v>1092</v>
      </c>
      <c r="D771" s="13" t="s">
        <v>312</v>
      </c>
      <c r="E771" s="14">
        <v>10</v>
      </c>
      <c r="F771" s="26">
        <v>10</v>
      </c>
      <c r="G771" s="27">
        <v>0</v>
      </c>
      <c r="H771" s="28">
        <v>35</v>
      </c>
      <c r="I771" s="26">
        <v>30</v>
      </c>
      <c r="J771" s="29">
        <v>5</v>
      </c>
      <c r="K771" s="30">
        <v>1</v>
      </c>
      <c r="L771" s="31">
        <v>0.8571428571428571</v>
      </c>
      <c r="M771" s="20">
        <v>82.9</v>
      </c>
      <c r="N771" s="32" t="s">
        <v>49</v>
      </c>
      <c r="O771" s="22">
        <v>2</v>
      </c>
      <c r="P771" s="23" t="s">
        <v>52</v>
      </c>
      <c r="Q771" s="24">
        <v>565</v>
      </c>
    </row>
    <row r="772" spans="1:17">
      <c r="A772" s="11">
        <v>771</v>
      </c>
      <c r="B772" s="12">
        <v>15295</v>
      </c>
      <c r="C772" s="13" t="s">
        <v>1092</v>
      </c>
      <c r="D772" s="13" t="s">
        <v>342</v>
      </c>
      <c r="E772" s="14">
        <v>2</v>
      </c>
      <c r="F772" s="26">
        <v>1</v>
      </c>
      <c r="G772" s="27">
        <v>1</v>
      </c>
      <c r="H772" s="28">
        <v>6</v>
      </c>
      <c r="I772" s="26">
        <v>3</v>
      </c>
      <c r="J772" s="29">
        <v>3</v>
      </c>
      <c r="K772" s="30">
        <v>0.5</v>
      </c>
      <c r="L772" s="31">
        <v>0.5</v>
      </c>
      <c r="M772" s="20">
        <v>34.4</v>
      </c>
      <c r="N772" s="32" t="s">
        <v>58</v>
      </c>
      <c r="O772" s="22">
        <v>3</v>
      </c>
      <c r="P772" s="23" t="s">
        <v>52</v>
      </c>
      <c r="Q772" s="24" t="s">
        <v>216</v>
      </c>
    </row>
    <row r="773" spans="1:17">
      <c r="A773" s="11">
        <v>772</v>
      </c>
      <c r="B773" s="12">
        <v>19664</v>
      </c>
      <c r="C773" s="13" t="s">
        <v>1093</v>
      </c>
      <c r="D773" s="13" t="s">
        <v>316</v>
      </c>
      <c r="E773" s="14">
        <v>10</v>
      </c>
      <c r="F773" s="26">
        <v>6</v>
      </c>
      <c r="G773" s="27">
        <v>4</v>
      </c>
      <c r="H773" s="28">
        <v>36</v>
      </c>
      <c r="I773" s="26">
        <v>22</v>
      </c>
      <c r="J773" s="29">
        <v>14</v>
      </c>
      <c r="K773" s="30">
        <v>0.6</v>
      </c>
      <c r="L773" s="31">
        <v>0.61111111111111116</v>
      </c>
      <c r="M773" s="20">
        <v>54.4</v>
      </c>
      <c r="N773" s="32" t="s">
        <v>49</v>
      </c>
      <c r="O773" s="22">
        <v>2</v>
      </c>
      <c r="P773" s="23" t="s">
        <v>52</v>
      </c>
      <c r="Q773" s="24">
        <v>422</v>
      </c>
    </row>
    <row r="774" spans="1:17">
      <c r="A774" s="11">
        <v>773</v>
      </c>
      <c r="B774" s="12">
        <v>10615</v>
      </c>
      <c r="C774" s="13" t="s">
        <v>1094</v>
      </c>
      <c r="D774" s="13" t="s">
        <v>180</v>
      </c>
      <c r="E774" s="14">
        <v>6</v>
      </c>
      <c r="F774" s="26">
        <v>0</v>
      </c>
      <c r="G774" s="27">
        <v>6</v>
      </c>
      <c r="H774" s="28">
        <v>23</v>
      </c>
      <c r="I774" s="26">
        <v>5</v>
      </c>
      <c r="J774" s="29">
        <v>18</v>
      </c>
      <c r="K774" s="30">
        <v>0</v>
      </c>
      <c r="L774" s="31">
        <v>0.21739130434782608</v>
      </c>
      <c r="M774" s="20">
        <v>10</v>
      </c>
      <c r="N774" s="32" t="s">
        <v>58</v>
      </c>
      <c r="O774" s="22">
        <v>3</v>
      </c>
      <c r="P774" s="23" t="s">
        <v>52</v>
      </c>
      <c r="Q774" s="24" t="s">
        <v>216</v>
      </c>
    </row>
    <row r="775" spans="1:17">
      <c r="A775" s="11">
        <v>774</v>
      </c>
      <c r="B775" s="12">
        <v>27416</v>
      </c>
      <c r="C775" s="13" t="s">
        <v>1095</v>
      </c>
      <c r="D775" s="13" t="s">
        <v>326</v>
      </c>
      <c r="E775" s="14">
        <v>19</v>
      </c>
      <c r="F775" s="26">
        <v>6</v>
      </c>
      <c r="G775" s="27">
        <v>13</v>
      </c>
      <c r="H775" s="28">
        <v>70</v>
      </c>
      <c r="I775" s="26">
        <v>23</v>
      </c>
      <c r="J775" s="29">
        <v>47</v>
      </c>
      <c r="K775" s="30">
        <v>0.31578947368421051</v>
      </c>
      <c r="L775" s="31">
        <v>0.32857142857142857</v>
      </c>
      <c r="M775" s="20">
        <v>30.3</v>
      </c>
      <c r="N775" s="32" t="s">
        <v>49</v>
      </c>
      <c r="O775" s="22">
        <v>2</v>
      </c>
      <c r="P775" s="23" t="s">
        <v>52</v>
      </c>
      <c r="Q775" s="24">
        <v>302</v>
      </c>
    </row>
    <row r="776" spans="1:17">
      <c r="A776" s="11">
        <v>775</v>
      </c>
      <c r="B776" s="12">
        <v>19955</v>
      </c>
      <c r="C776" s="13" t="s">
        <v>1096</v>
      </c>
      <c r="D776" s="13" t="s">
        <v>354</v>
      </c>
      <c r="E776" s="14">
        <v>5</v>
      </c>
      <c r="F776" s="26">
        <v>2</v>
      </c>
      <c r="G776" s="27">
        <v>3</v>
      </c>
      <c r="H776" s="28">
        <v>20</v>
      </c>
      <c r="I776" s="26">
        <v>10</v>
      </c>
      <c r="J776" s="29">
        <v>10</v>
      </c>
      <c r="K776" s="30">
        <v>0.4</v>
      </c>
      <c r="L776" s="31">
        <v>0.5</v>
      </c>
      <c r="M776" s="20">
        <v>37.799999999999997</v>
      </c>
      <c r="N776" s="32" t="s">
        <v>60</v>
      </c>
      <c r="O776" s="22">
        <v>1</v>
      </c>
      <c r="P776" s="23" t="s">
        <v>55</v>
      </c>
      <c r="Q776" s="24" t="s">
        <v>216</v>
      </c>
    </row>
    <row r="777" spans="1:17">
      <c r="A777" s="11">
        <v>776</v>
      </c>
      <c r="B777" s="12">
        <v>10028</v>
      </c>
      <c r="C777" s="13" t="s">
        <v>1097</v>
      </c>
      <c r="D777" s="13" t="s">
        <v>96</v>
      </c>
      <c r="E777" s="14">
        <v>10</v>
      </c>
      <c r="F777" s="26">
        <v>8</v>
      </c>
      <c r="G777" s="27">
        <v>2</v>
      </c>
      <c r="H777" s="28">
        <v>36</v>
      </c>
      <c r="I777" s="26">
        <v>26</v>
      </c>
      <c r="J777" s="29">
        <v>10</v>
      </c>
      <c r="K777" s="30">
        <v>0.8</v>
      </c>
      <c r="L777" s="31">
        <v>0.72222222222222221</v>
      </c>
      <c r="M777" s="20">
        <v>68.099999999999994</v>
      </c>
      <c r="N777" s="32" t="s">
        <v>58</v>
      </c>
      <c r="O777" s="22">
        <v>3</v>
      </c>
      <c r="P777" s="23" t="s">
        <v>52</v>
      </c>
      <c r="Q777" s="24">
        <v>641</v>
      </c>
    </row>
    <row r="778" spans="1:17">
      <c r="A778" s="11">
        <v>777</v>
      </c>
      <c r="B778" s="12">
        <v>11080</v>
      </c>
      <c r="C778" s="13" t="s">
        <v>1098</v>
      </c>
      <c r="D778" s="13" t="s">
        <v>138</v>
      </c>
      <c r="E778" s="14">
        <v>4</v>
      </c>
      <c r="F778" s="26">
        <v>3</v>
      </c>
      <c r="G778" s="27">
        <v>1</v>
      </c>
      <c r="H778" s="28">
        <v>14</v>
      </c>
      <c r="I778" s="26">
        <v>10</v>
      </c>
      <c r="J778" s="29">
        <v>4</v>
      </c>
      <c r="K778" s="30">
        <v>0.75</v>
      </c>
      <c r="L778" s="31">
        <v>0.7142857142857143</v>
      </c>
      <c r="M778" s="20">
        <v>58.3</v>
      </c>
      <c r="N778" s="32" t="s">
        <v>47</v>
      </c>
      <c r="O778" s="22">
        <v>6</v>
      </c>
      <c r="P778" s="23" t="s">
        <v>52</v>
      </c>
      <c r="Q778" s="24" t="s">
        <v>216</v>
      </c>
    </row>
    <row r="779" spans="1:17">
      <c r="A779" s="11">
        <v>778</v>
      </c>
      <c r="B779" s="12">
        <v>50228</v>
      </c>
      <c r="C779" s="13" t="s">
        <v>1099</v>
      </c>
      <c r="D779" s="13" t="s">
        <v>74</v>
      </c>
      <c r="E779" s="14">
        <v>13</v>
      </c>
      <c r="F779" s="26">
        <v>9</v>
      </c>
      <c r="G779" s="27">
        <v>4</v>
      </c>
      <c r="H779" s="28">
        <v>46</v>
      </c>
      <c r="I779" s="26">
        <v>28</v>
      </c>
      <c r="J779" s="29">
        <v>18</v>
      </c>
      <c r="K779" s="30">
        <v>0.69230769230769229</v>
      </c>
      <c r="L779" s="31">
        <v>0.60869565217391308</v>
      </c>
      <c r="M779" s="20">
        <v>59.5</v>
      </c>
      <c r="N779" s="32" t="s">
        <v>49</v>
      </c>
      <c r="O779" s="22">
        <v>2</v>
      </c>
      <c r="P779" s="23" t="s">
        <v>52</v>
      </c>
      <c r="Q779" s="24">
        <v>448</v>
      </c>
    </row>
    <row r="780" spans="1:17">
      <c r="A780" s="11">
        <v>779</v>
      </c>
      <c r="B780" s="12">
        <v>28263</v>
      </c>
      <c r="C780" s="13" t="s">
        <v>1100</v>
      </c>
      <c r="D780" s="13" t="s">
        <v>182</v>
      </c>
      <c r="E780" s="14">
        <v>16</v>
      </c>
      <c r="F780" s="26">
        <v>15</v>
      </c>
      <c r="G780" s="27">
        <v>1</v>
      </c>
      <c r="H780" s="28">
        <v>57</v>
      </c>
      <c r="I780" s="26">
        <v>45</v>
      </c>
      <c r="J780" s="29">
        <v>12</v>
      </c>
      <c r="K780" s="30">
        <v>0.9375</v>
      </c>
      <c r="L780" s="31">
        <v>0.78947368421052633</v>
      </c>
      <c r="M780" s="20">
        <v>80.099999999999994</v>
      </c>
      <c r="N780" s="32" t="s">
        <v>49</v>
      </c>
      <c r="O780" s="22">
        <v>2</v>
      </c>
      <c r="P780" s="23" t="s">
        <v>52</v>
      </c>
      <c r="Q780" s="24">
        <v>551</v>
      </c>
    </row>
    <row r="781" spans="1:17">
      <c r="A781" s="11">
        <v>780</v>
      </c>
      <c r="B781" s="12">
        <v>6466</v>
      </c>
      <c r="C781" s="13" t="s">
        <v>1101</v>
      </c>
      <c r="D781" s="13" t="s">
        <v>308</v>
      </c>
      <c r="E781" s="14">
        <v>6</v>
      </c>
      <c r="F781" s="26">
        <v>4</v>
      </c>
      <c r="G781" s="27">
        <v>2</v>
      </c>
      <c r="H781" s="28">
        <v>21</v>
      </c>
      <c r="I781" s="26">
        <v>12</v>
      </c>
      <c r="J781" s="29">
        <v>9</v>
      </c>
      <c r="K781" s="30">
        <v>0.66666666666666663</v>
      </c>
      <c r="L781" s="31">
        <v>0.5714285714285714</v>
      </c>
      <c r="M781" s="20">
        <v>52.1</v>
      </c>
      <c r="N781" s="32" t="s">
        <v>48</v>
      </c>
      <c r="O781" s="22">
        <v>4</v>
      </c>
      <c r="P781" s="23" t="s">
        <v>52</v>
      </c>
      <c r="Q781" s="24" t="s">
        <v>216</v>
      </c>
    </row>
    <row r="782" spans="1:17">
      <c r="A782" s="11">
        <v>781</v>
      </c>
      <c r="B782" s="12">
        <v>6466</v>
      </c>
      <c r="C782" s="13" t="s">
        <v>1101</v>
      </c>
      <c r="D782" s="13" t="s">
        <v>159</v>
      </c>
      <c r="E782" s="14">
        <v>2</v>
      </c>
      <c r="F782" s="26">
        <v>0</v>
      </c>
      <c r="G782" s="27">
        <v>2</v>
      </c>
      <c r="H782" s="28">
        <v>6</v>
      </c>
      <c r="I782" s="26">
        <v>0</v>
      </c>
      <c r="J782" s="29">
        <v>6</v>
      </c>
      <c r="K782" s="30">
        <v>0</v>
      </c>
      <c r="L782" s="31">
        <v>0</v>
      </c>
      <c r="M782" s="20">
        <v>0</v>
      </c>
      <c r="N782" s="32" t="s">
        <v>56</v>
      </c>
      <c r="O782" s="22">
        <v>5</v>
      </c>
      <c r="P782" s="23" t="s">
        <v>52</v>
      </c>
      <c r="Q782" s="24" t="s">
        <v>216</v>
      </c>
    </row>
    <row r="783" spans="1:17">
      <c r="A783" s="11">
        <v>782</v>
      </c>
      <c r="B783" s="12">
        <v>28262</v>
      </c>
      <c r="C783" s="13" t="s">
        <v>1102</v>
      </c>
      <c r="D783" s="13" t="s">
        <v>182</v>
      </c>
      <c r="E783" s="14">
        <v>20</v>
      </c>
      <c r="F783" s="26">
        <v>10</v>
      </c>
      <c r="G783" s="27">
        <v>10</v>
      </c>
      <c r="H783" s="28">
        <v>78</v>
      </c>
      <c r="I783" s="26">
        <v>38</v>
      </c>
      <c r="J783" s="29">
        <v>40</v>
      </c>
      <c r="K783" s="30">
        <v>0.5</v>
      </c>
      <c r="L783" s="31">
        <v>0.48717948717948717</v>
      </c>
      <c r="M783" s="20">
        <v>46.6</v>
      </c>
      <c r="N783" s="32" t="s">
        <v>49</v>
      </c>
      <c r="O783" s="22">
        <v>2</v>
      </c>
      <c r="P783" s="23" t="s">
        <v>52</v>
      </c>
      <c r="Q783" s="24">
        <v>383</v>
      </c>
    </row>
    <row r="784" spans="1:17">
      <c r="A784" s="11">
        <v>783</v>
      </c>
      <c r="B784" s="12">
        <v>22963</v>
      </c>
      <c r="C784" s="13" t="s">
        <v>1103</v>
      </c>
      <c r="D784" s="13" t="s">
        <v>94</v>
      </c>
      <c r="E784" s="14">
        <v>3</v>
      </c>
      <c r="F784" s="26">
        <v>0</v>
      </c>
      <c r="G784" s="27">
        <v>3</v>
      </c>
      <c r="H784" s="28">
        <v>9</v>
      </c>
      <c r="I784" s="26">
        <v>0</v>
      </c>
      <c r="J784" s="29">
        <v>9</v>
      </c>
      <c r="K784" s="30">
        <v>0</v>
      </c>
      <c r="L784" s="31">
        <v>0</v>
      </c>
      <c r="M784" s="20">
        <v>0</v>
      </c>
      <c r="N784" s="32" t="s">
        <v>48</v>
      </c>
      <c r="O784" s="22">
        <v>4</v>
      </c>
      <c r="P784" s="23" t="s">
        <v>52</v>
      </c>
      <c r="Q784" s="24" t="s">
        <v>216</v>
      </c>
    </row>
    <row r="785" spans="1:17">
      <c r="A785" s="11">
        <v>784</v>
      </c>
      <c r="B785" s="12">
        <v>24219</v>
      </c>
      <c r="C785" s="13" t="s">
        <v>1104</v>
      </c>
      <c r="D785" s="13" t="s">
        <v>78</v>
      </c>
      <c r="E785" s="14">
        <v>2</v>
      </c>
      <c r="F785" s="26">
        <v>0</v>
      </c>
      <c r="G785" s="27">
        <v>2</v>
      </c>
      <c r="H785" s="28">
        <v>7</v>
      </c>
      <c r="I785" s="26">
        <v>1</v>
      </c>
      <c r="J785" s="29">
        <v>6</v>
      </c>
      <c r="K785" s="30">
        <v>0</v>
      </c>
      <c r="L785" s="31">
        <v>0.14285714285714285</v>
      </c>
      <c r="M785" s="20">
        <v>5.7</v>
      </c>
      <c r="N785" s="32" t="s">
        <v>58</v>
      </c>
      <c r="O785" s="22">
        <v>3</v>
      </c>
      <c r="P785" s="23" t="s">
        <v>52</v>
      </c>
      <c r="Q785" s="24" t="s">
        <v>216</v>
      </c>
    </row>
    <row r="786" spans="1:17">
      <c r="A786" s="11">
        <v>785</v>
      </c>
      <c r="B786" s="12">
        <v>26306</v>
      </c>
      <c r="C786" s="13" t="s">
        <v>1105</v>
      </c>
      <c r="D786" s="13" t="s">
        <v>336</v>
      </c>
      <c r="E786" s="14">
        <v>8</v>
      </c>
      <c r="F786" s="26">
        <v>7</v>
      </c>
      <c r="G786" s="27">
        <v>1</v>
      </c>
      <c r="H786" s="28">
        <v>29</v>
      </c>
      <c r="I786" s="26">
        <v>21</v>
      </c>
      <c r="J786" s="29">
        <v>8</v>
      </c>
      <c r="K786" s="30">
        <v>0.875</v>
      </c>
      <c r="L786" s="31">
        <v>0.72413793103448276</v>
      </c>
      <c r="M786" s="20">
        <v>69.7</v>
      </c>
      <c r="N786" s="32" t="s">
        <v>49</v>
      </c>
      <c r="O786" s="22">
        <v>2</v>
      </c>
      <c r="P786" s="23" t="s">
        <v>52</v>
      </c>
      <c r="Q786" s="24" t="s">
        <v>216</v>
      </c>
    </row>
    <row r="787" spans="1:17">
      <c r="A787" s="11">
        <v>786</v>
      </c>
      <c r="B787" s="12">
        <v>26306</v>
      </c>
      <c r="C787" s="13" t="s">
        <v>1105</v>
      </c>
      <c r="D787" s="13" t="s">
        <v>128</v>
      </c>
      <c r="E787" s="14">
        <v>4</v>
      </c>
      <c r="F787" s="26">
        <v>0</v>
      </c>
      <c r="G787" s="27">
        <v>4</v>
      </c>
      <c r="H787" s="28">
        <v>12</v>
      </c>
      <c r="I787" s="26">
        <v>0</v>
      </c>
      <c r="J787" s="29">
        <v>12</v>
      </c>
      <c r="K787" s="30">
        <v>0</v>
      </c>
      <c r="L787" s="31">
        <v>0</v>
      </c>
      <c r="M787" s="20">
        <v>0</v>
      </c>
      <c r="N787" s="32" t="s">
        <v>58</v>
      </c>
      <c r="O787" s="22">
        <v>3</v>
      </c>
      <c r="P787" s="23" t="s">
        <v>52</v>
      </c>
      <c r="Q787" s="24" t="s">
        <v>216</v>
      </c>
    </row>
  </sheetData>
  <autoFilter ref="N1:P787"/>
  <sortState ref="A2:Q787">
    <sortCondition ref="C2:C787"/>
    <sortCondition descending="1" ref="E2:E787"/>
    <sortCondition descending="1" ref="Q2:Q787"/>
  </sortState>
  <conditionalFormatting sqref="Q2:Q787">
    <cfRule type="cellIs" dxfId="13" priority="2" stopIfTrue="1" operator="between">
      <formula>1000</formula>
      <formula>2000</formula>
    </cfRule>
    <cfRule type="cellIs" dxfId="12" priority="3" stopIfTrue="1" operator="between">
      <formula>850</formula>
      <formula>999</formula>
    </cfRule>
    <cfRule type="cellIs" dxfId="11" priority="4" stopIfTrue="1" operator="lessThanOrEqual">
      <formula>300</formula>
    </cfRule>
  </conditionalFormatting>
  <conditionalFormatting sqref="M2:M787">
    <cfRule type="cellIs" dxfId="10" priority="5" stopIfTrue="1" operator="greaterThanOrEqual">
      <formula>75</formula>
    </cfRule>
    <cfRule type="cellIs" dxfId="9" priority="6" stopIfTrue="1" operator="greaterThanOrEqual">
      <formula>60</formula>
    </cfRule>
    <cfRule type="cellIs" dxfId="8" priority="7" stopIfTrue="1" operator="lessThanOrEqual">
      <formula>25</formula>
    </cfRule>
  </conditionalFormatting>
  <conditionalFormatting sqref="B1:C1048576">
    <cfRule type="duplicateValues" dxfId="7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538DD5"/>
  </sheetPr>
  <dimension ref="A1:T939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6.7109375" defaultRowHeight="12.75" outlineLevelCol="1"/>
  <cols>
    <col min="1" max="1" width="4" style="9" bestFit="1" customWidth="1" outlineLevel="1"/>
    <col min="2" max="2" width="8.140625" style="9" bestFit="1" customWidth="1"/>
    <col min="3" max="3" width="28.28515625" style="9" bestFit="1" customWidth="1"/>
    <col min="4" max="4" width="33.5703125" style="9" bestFit="1" customWidth="1"/>
    <col min="5" max="5" width="3" style="9" bestFit="1" customWidth="1" outlineLevel="1"/>
    <col min="6" max="6" width="3.28515625" style="9" bestFit="1" customWidth="1" outlineLevel="1"/>
    <col min="7" max="7" width="3" style="9" bestFit="1" customWidth="1" outlineLevel="1"/>
    <col min="8" max="10" width="4" style="9" bestFit="1" customWidth="1" outlineLevel="1"/>
    <col min="11" max="12" width="5.28515625" style="9" bestFit="1" customWidth="1" outlineLevel="1"/>
    <col min="13" max="13" width="7.28515625" style="10" bestFit="1" customWidth="1"/>
    <col min="14" max="14" width="10.7109375" style="10" bestFit="1" customWidth="1"/>
    <col min="15" max="15" width="8.85546875" style="10" bestFit="1" customWidth="1" outlineLevel="1"/>
    <col min="16" max="16" width="8.28515625" style="10" bestFit="1" customWidth="1" outlineLevel="1"/>
    <col min="17" max="17" width="8.7109375" style="33" bestFit="1" customWidth="1"/>
    <col min="18" max="16384" width="46.7109375" style="9"/>
  </cols>
  <sheetData>
    <row r="1" spans="1:20">
      <c r="A1" s="1" t="s">
        <v>61</v>
      </c>
      <c r="B1" s="2" t="s">
        <v>6</v>
      </c>
      <c r="C1" s="3" t="s">
        <v>7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4" t="s">
        <v>69</v>
      </c>
      <c r="L1" s="5" t="s">
        <v>70</v>
      </c>
      <c r="M1" s="6" t="s">
        <v>136</v>
      </c>
      <c r="N1" s="6" t="s">
        <v>50</v>
      </c>
      <c r="O1" s="7" t="s">
        <v>12</v>
      </c>
      <c r="P1" s="7" t="s">
        <v>51</v>
      </c>
      <c r="Q1" s="8" t="s">
        <v>11</v>
      </c>
    </row>
    <row r="2" spans="1:20" s="25" customFormat="1">
      <c r="A2" s="11">
        <f t="shared" ref="A2:A65" si="0">ROW(A2)-1</f>
        <v>1</v>
      </c>
      <c r="B2" s="12">
        <v>7951</v>
      </c>
      <c r="C2" s="13" t="str">
        <f t="shared" ref="C2:C65" si="1">VLOOKUP(B2,Jugadores,10,0)</f>
        <v>José M. Abelairas L.</v>
      </c>
      <c r="D2" s="13" t="s">
        <v>166</v>
      </c>
      <c r="E2" s="14">
        <f t="shared" ref="E2:E65" si="2">F2+G2</f>
        <v>34</v>
      </c>
      <c r="F2" s="15">
        <v>29</v>
      </c>
      <c r="G2" s="16">
        <v>5</v>
      </c>
      <c r="H2" s="17">
        <f t="shared" ref="H2:H65" si="3">I2+J2</f>
        <v>116</v>
      </c>
      <c r="I2" s="15">
        <v>90</v>
      </c>
      <c r="J2" s="15">
        <v>26</v>
      </c>
      <c r="K2" s="18">
        <f t="shared" ref="K2:K65" si="4">IF(E2=0,0,F2/E2)</f>
        <v>0.8529411764705882</v>
      </c>
      <c r="L2" s="19">
        <f t="shared" ref="L2:L65" si="5">IF(H2=0,0,I2/H2)</f>
        <v>0.77586206896551724</v>
      </c>
      <c r="M2" s="20">
        <f t="shared" ref="M2:M65" si="6">ROUND( ($K2*($E2+1)/($E2+3)+$L2*($H2+1)/($H2+3))*50, 1)</f>
        <v>78.5</v>
      </c>
      <c r="N2" s="21" t="s">
        <v>48</v>
      </c>
      <c r="O2" s="22" t="e">
        <f>VLOOKUP(N2,#REF!,2,FALSE)</f>
        <v>#REF!</v>
      </c>
      <c r="P2" s="23" t="str">
        <f t="shared" ref="P2:P65" si="7">RIGHT(N2,1)</f>
        <v>M</v>
      </c>
      <c r="Q2" s="24" t="e">
        <f t="shared" ref="Q2:Q65" si="8">IF(E2&lt;10,"", ROUND((O2-1)*150+(M2*5),0) )</f>
        <v>#REF!</v>
      </c>
      <c r="R2" s="9"/>
      <c r="S2" s="9"/>
      <c r="T2" s="9"/>
    </row>
    <row r="3" spans="1:20" s="25" customFormat="1">
      <c r="A3" s="11">
        <f t="shared" si="0"/>
        <v>2</v>
      </c>
      <c r="B3" s="12">
        <v>17426</v>
      </c>
      <c r="C3" s="13" t="str">
        <f t="shared" si="1"/>
        <v>Lawal Abiodum G.</v>
      </c>
      <c r="D3" s="13" t="s">
        <v>141</v>
      </c>
      <c r="E3" s="14">
        <f t="shared" si="2"/>
        <v>22</v>
      </c>
      <c r="F3" s="15">
        <v>16</v>
      </c>
      <c r="G3" s="16">
        <v>6</v>
      </c>
      <c r="H3" s="17">
        <f t="shared" si="3"/>
        <v>80</v>
      </c>
      <c r="I3" s="15">
        <v>54</v>
      </c>
      <c r="J3" s="15">
        <v>26</v>
      </c>
      <c r="K3" s="18">
        <f t="shared" si="4"/>
        <v>0.72727272727272729</v>
      </c>
      <c r="L3" s="19">
        <f t="shared" si="5"/>
        <v>0.67500000000000004</v>
      </c>
      <c r="M3" s="20">
        <f t="shared" si="6"/>
        <v>66.400000000000006</v>
      </c>
      <c r="N3" s="21" t="s">
        <v>53</v>
      </c>
      <c r="O3" s="22" t="e">
        <f>VLOOKUP(N3,#REF!,2,FALSE)</f>
        <v>#REF!</v>
      </c>
      <c r="P3" s="23" t="str">
        <f t="shared" si="7"/>
        <v>M</v>
      </c>
      <c r="Q3" s="24" t="e">
        <f t="shared" si="8"/>
        <v>#REF!</v>
      </c>
      <c r="R3" s="9"/>
      <c r="S3" s="9"/>
      <c r="T3" s="9"/>
    </row>
    <row r="4" spans="1:20" s="25" customFormat="1">
      <c r="A4" s="11">
        <f t="shared" si="0"/>
        <v>3</v>
      </c>
      <c r="B4" s="12">
        <v>50259</v>
      </c>
      <c r="C4" s="13" t="str">
        <f t="shared" si="1"/>
        <v>Manuel Acosta A.</v>
      </c>
      <c r="D4" s="13" t="s">
        <v>183</v>
      </c>
      <c r="E4" s="14">
        <f t="shared" si="2"/>
        <v>6</v>
      </c>
      <c r="F4" s="15">
        <v>3</v>
      </c>
      <c r="G4" s="16">
        <v>3</v>
      </c>
      <c r="H4" s="17">
        <f t="shared" si="3"/>
        <v>22</v>
      </c>
      <c r="I4" s="15">
        <v>12</v>
      </c>
      <c r="J4" s="15">
        <v>10</v>
      </c>
      <c r="K4" s="18">
        <f t="shared" si="4"/>
        <v>0.5</v>
      </c>
      <c r="L4" s="19">
        <f t="shared" si="5"/>
        <v>0.54545454545454541</v>
      </c>
      <c r="M4" s="20">
        <f t="shared" si="6"/>
        <v>44.5</v>
      </c>
      <c r="N4" s="21" t="s">
        <v>49</v>
      </c>
      <c r="O4" s="22" t="e">
        <f>VLOOKUP(N4,#REF!,2,FALSE)</f>
        <v>#REF!</v>
      </c>
      <c r="P4" s="23" t="str">
        <f t="shared" si="7"/>
        <v>M</v>
      </c>
      <c r="Q4" s="24" t="str">
        <f t="shared" si="8"/>
        <v/>
      </c>
      <c r="R4" s="9"/>
      <c r="S4" s="9"/>
      <c r="T4" s="9"/>
    </row>
    <row r="5" spans="1:20" s="25" customFormat="1">
      <c r="A5" s="11">
        <f t="shared" si="0"/>
        <v>4</v>
      </c>
      <c r="B5" s="12">
        <v>23025</v>
      </c>
      <c r="C5" s="13" t="str">
        <f t="shared" si="1"/>
        <v>Morufo Ahmed O.</v>
      </c>
      <c r="D5" s="13" t="s">
        <v>150</v>
      </c>
      <c r="E5" s="14">
        <f t="shared" si="2"/>
        <v>43</v>
      </c>
      <c r="F5" s="15">
        <v>40</v>
      </c>
      <c r="G5" s="16">
        <v>3</v>
      </c>
      <c r="H5" s="17">
        <f t="shared" si="3"/>
        <v>153</v>
      </c>
      <c r="I5" s="15">
        <v>123</v>
      </c>
      <c r="J5" s="15">
        <v>30</v>
      </c>
      <c r="K5" s="18">
        <f t="shared" si="4"/>
        <v>0.93023255813953487</v>
      </c>
      <c r="L5" s="19">
        <f t="shared" si="5"/>
        <v>0.80392156862745101</v>
      </c>
      <c r="M5" s="20">
        <f t="shared" si="6"/>
        <v>84.2</v>
      </c>
      <c r="N5" s="21" t="s">
        <v>56</v>
      </c>
      <c r="O5" s="22" t="e">
        <f>VLOOKUP(N5,#REF!,2,FALSE)</f>
        <v>#REF!</v>
      </c>
      <c r="P5" s="23" t="str">
        <f t="shared" si="7"/>
        <v>M</v>
      </c>
      <c r="Q5" s="24" t="e">
        <f t="shared" si="8"/>
        <v>#REF!</v>
      </c>
      <c r="R5" s="9"/>
      <c r="S5" s="9"/>
      <c r="T5" s="9"/>
    </row>
    <row r="6" spans="1:20" s="25" customFormat="1">
      <c r="A6" s="11">
        <f t="shared" si="0"/>
        <v>5</v>
      </c>
      <c r="B6" s="12">
        <v>15585</v>
      </c>
      <c r="C6" s="13" t="str">
        <f t="shared" si="1"/>
        <v>Ignacio Alonso A.</v>
      </c>
      <c r="D6" s="13" t="s">
        <v>162</v>
      </c>
      <c r="E6" s="14">
        <f t="shared" si="2"/>
        <v>24</v>
      </c>
      <c r="F6" s="15">
        <v>16</v>
      </c>
      <c r="G6" s="16">
        <v>8</v>
      </c>
      <c r="H6" s="17">
        <f t="shared" si="3"/>
        <v>97</v>
      </c>
      <c r="I6" s="15">
        <v>59</v>
      </c>
      <c r="J6" s="15">
        <v>38</v>
      </c>
      <c r="K6" s="18">
        <f t="shared" si="4"/>
        <v>0.66666666666666663</v>
      </c>
      <c r="L6" s="19">
        <f t="shared" si="5"/>
        <v>0.60824742268041232</v>
      </c>
      <c r="M6" s="20">
        <f t="shared" si="6"/>
        <v>60.7</v>
      </c>
      <c r="N6" s="21" t="s">
        <v>48</v>
      </c>
      <c r="O6" s="22" t="e">
        <f>VLOOKUP(N6,#REF!,2,FALSE)</f>
        <v>#REF!</v>
      </c>
      <c r="P6" s="23" t="str">
        <f t="shared" si="7"/>
        <v>M</v>
      </c>
      <c r="Q6" s="24" t="e">
        <f t="shared" si="8"/>
        <v>#REF!</v>
      </c>
      <c r="R6" s="9"/>
      <c r="S6" s="9"/>
      <c r="T6" s="9"/>
    </row>
    <row r="7" spans="1:20" s="25" customFormat="1">
      <c r="A7" s="11">
        <f t="shared" si="0"/>
        <v>6</v>
      </c>
      <c r="B7" s="12">
        <v>15585</v>
      </c>
      <c r="C7" s="13" t="str">
        <f t="shared" si="1"/>
        <v>Ignacio Alonso A.</v>
      </c>
      <c r="D7" s="13" t="s">
        <v>154</v>
      </c>
      <c r="E7" s="14">
        <f t="shared" si="2"/>
        <v>2</v>
      </c>
      <c r="F7" s="15">
        <v>0</v>
      </c>
      <c r="G7" s="16">
        <v>2</v>
      </c>
      <c r="H7" s="17">
        <f t="shared" si="3"/>
        <v>7</v>
      </c>
      <c r="I7" s="15">
        <v>1</v>
      </c>
      <c r="J7" s="15">
        <v>6</v>
      </c>
      <c r="K7" s="18">
        <f t="shared" si="4"/>
        <v>0</v>
      </c>
      <c r="L7" s="19">
        <f t="shared" si="5"/>
        <v>0.14285714285714285</v>
      </c>
      <c r="M7" s="20">
        <f t="shared" si="6"/>
        <v>5.7</v>
      </c>
      <c r="N7" s="21" t="s">
        <v>56</v>
      </c>
      <c r="O7" s="22" t="e">
        <f>VLOOKUP(N7,#REF!,2,FALSE)</f>
        <v>#REF!</v>
      </c>
      <c r="P7" s="23" t="str">
        <f t="shared" si="7"/>
        <v>M</v>
      </c>
      <c r="Q7" s="24" t="str">
        <f t="shared" si="8"/>
        <v/>
      </c>
      <c r="R7" s="9"/>
      <c r="S7" s="9"/>
      <c r="T7" s="9"/>
    </row>
    <row r="8" spans="1:20" s="25" customFormat="1">
      <c r="A8" s="11">
        <f t="shared" si="0"/>
        <v>7</v>
      </c>
      <c r="B8" s="12">
        <v>9965</v>
      </c>
      <c r="C8" s="13" t="str">
        <f t="shared" si="1"/>
        <v>Pablo Alonso A.</v>
      </c>
      <c r="D8" s="13" t="s">
        <v>97</v>
      </c>
      <c r="E8" s="14">
        <f t="shared" si="2"/>
        <v>2</v>
      </c>
      <c r="F8" s="15">
        <v>0</v>
      </c>
      <c r="G8" s="16">
        <v>2</v>
      </c>
      <c r="H8" s="17">
        <f t="shared" si="3"/>
        <v>6</v>
      </c>
      <c r="I8" s="15">
        <v>0</v>
      </c>
      <c r="J8" s="15">
        <v>6</v>
      </c>
      <c r="K8" s="18">
        <f t="shared" si="4"/>
        <v>0</v>
      </c>
      <c r="L8" s="19">
        <f t="shared" si="5"/>
        <v>0</v>
      </c>
      <c r="M8" s="20">
        <f t="shared" si="6"/>
        <v>0</v>
      </c>
      <c r="N8" s="21" t="s">
        <v>58</v>
      </c>
      <c r="O8" s="22" t="e">
        <f>VLOOKUP(N8,#REF!,2,FALSE)</f>
        <v>#REF!</v>
      </c>
      <c r="P8" s="23" t="str">
        <f t="shared" si="7"/>
        <v>M</v>
      </c>
      <c r="Q8" s="24" t="str">
        <f t="shared" si="8"/>
        <v/>
      </c>
      <c r="R8" s="9"/>
      <c r="S8" s="9"/>
      <c r="T8" s="9"/>
    </row>
    <row r="9" spans="1:20">
      <c r="A9" s="11">
        <f t="shared" si="0"/>
        <v>8</v>
      </c>
      <c r="B9" s="12">
        <v>4442</v>
      </c>
      <c r="C9" s="13" t="str">
        <f t="shared" si="1"/>
        <v>Rafael Alonso F.</v>
      </c>
      <c r="D9" s="13" t="s">
        <v>160</v>
      </c>
      <c r="E9" s="14">
        <f t="shared" si="2"/>
        <v>8</v>
      </c>
      <c r="F9" s="15">
        <v>4</v>
      </c>
      <c r="G9" s="16">
        <v>4</v>
      </c>
      <c r="H9" s="17">
        <f t="shared" si="3"/>
        <v>30</v>
      </c>
      <c r="I9" s="15">
        <v>15</v>
      </c>
      <c r="J9" s="15">
        <v>15</v>
      </c>
      <c r="K9" s="18">
        <f t="shared" si="4"/>
        <v>0.5</v>
      </c>
      <c r="L9" s="19">
        <f t="shared" si="5"/>
        <v>0.5</v>
      </c>
      <c r="M9" s="20">
        <f t="shared" si="6"/>
        <v>43.9</v>
      </c>
      <c r="N9" s="21" t="s">
        <v>48</v>
      </c>
      <c r="O9" s="22" t="e">
        <f>VLOOKUP(N9,#REF!,2,FALSE)</f>
        <v>#REF!</v>
      </c>
      <c r="P9" s="23" t="str">
        <f t="shared" si="7"/>
        <v>M</v>
      </c>
      <c r="Q9" s="24" t="str">
        <f t="shared" si="8"/>
        <v/>
      </c>
    </row>
    <row r="10" spans="1:20">
      <c r="A10" s="11">
        <f t="shared" si="0"/>
        <v>9</v>
      </c>
      <c r="B10" s="12">
        <v>957</v>
      </c>
      <c r="C10" s="13" t="str">
        <f t="shared" si="1"/>
        <v>Juan J. Alonso G.</v>
      </c>
      <c r="D10" s="13" t="s">
        <v>154</v>
      </c>
      <c r="E10" s="14">
        <f t="shared" si="2"/>
        <v>42</v>
      </c>
      <c r="F10" s="15">
        <v>20</v>
      </c>
      <c r="G10" s="16">
        <v>22</v>
      </c>
      <c r="H10" s="17">
        <f t="shared" si="3"/>
        <v>166</v>
      </c>
      <c r="I10" s="15">
        <v>82</v>
      </c>
      <c r="J10" s="15">
        <v>84</v>
      </c>
      <c r="K10" s="18">
        <f t="shared" si="4"/>
        <v>0.47619047619047616</v>
      </c>
      <c r="L10" s="19">
        <f t="shared" si="5"/>
        <v>0.49397590361445781</v>
      </c>
      <c r="M10" s="20">
        <f t="shared" si="6"/>
        <v>47.2</v>
      </c>
      <c r="N10" s="21" t="s">
        <v>56</v>
      </c>
      <c r="O10" s="22" t="e">
        <f>VLOOKUP(N10,#REF!,2,FALSE)</f>
        <v>#REF!</v>
      </c>
      <c r="P10" s="23" t="str">
        <f t="shared" si="7"/>
        <v>M</v>
      </c>
      <c r="Q10" s="24" t="e">
        <f t="shared" si="8"/>
        <v>#REF!</v>
      </c>
    </row>
    <row r="11" spans="1:20">
      <c r="A11" s="11">
        <f t="shared" si="0"/>
        <v>10</v>
      </c>
      <c r="B11" s="12">
        <v>15922</v>
      </c>
      <c r="C11" s="13" t="str">
        <f t="shared" si="1"/>
        <v>Aitor Alonso M.</v>
      </c>
      <c r="D11" s="13" t="s">
        <v>116</v>
      </c>
      <c r="E11" s="14">
        <f t="shared" si="2"/>
        <v>10</v>
      </c>
      <c r="F11" s="15">
        <v>3</v>
      </c>
      <c r="G11" s="16">
        <v>7</v>
      </c>
      <c r="H11" s="17">
        <f t="shared" si="3"/>
        <v>34</v>
      </c>
      <c r="I11" s="15">
        <v>12</v>
      </c>
      <c r="J11" s="15">
        <v>22</v>
      </c>
      <c r="K11" s="18">
        <f t="shared" si="4"/>
        <v>0.3</v>
      </c>
      <c r="L11" s="19">
        <f t="shared" si="5"/>
        <v>0.35294117647058826</v>
      </c>
      <c r="M11" s="20">
        <f t="shared" si="6"/>
        <v>29.4</v>
      </c>
      <c r="N11" s="21" t="s">
        <v>48</v>
      </c>
      <c r="O11" s="22" t="e">
        <f>VLOOKUP(N11,#REF!,2,FALSE)</f>
        <v>#REF!</v>
      </c>
      <c r="P11" s="23" t="str">
        <f t="shared" si="7"/>
        <v>M</v>
      </c>
      <c r="Q11" s="24" t="e">
        <f t="shared" si="8"/>
        <v>#REF!</v>
      </c>
    </row>
    <row r="12" spans="1:20">
      <c r="A12" s="11">
        <f t="shared" si="0"/>
        <v>11</v>
      </c>
      <c r="B12" s="12">
        <v>6137</v>
      </c>
      <c r="C12" s="13" t="str">
        <f t="shared" si="1"/>
        <v>Enrique Alonso R.</v>
      </c>
      <c r="D12" s="13" t="s">
        <v>157</v>
      </c>
      <c r="E12" s="14">
        <f t="shared" si="2"/>
        <v>5</v>
      </c>
      <c r="F12" s="15">
        <v>0</v>
      </c>
      <c r="G12" s="16">
        <v>5</v>
      </c>
      <c r="H12" s="17">
        <f t="shared" si="3"/>
        <v>15</v>
      </c>
      <c r="I12" s="15">
        <v>0</v>
      </c>
      <c r="J12" s="15">
        <v>15</v>
      </c>
      <c r="K12" s="18">
        <f t="shared" si="4"/>
        <v>0</v>
      </c>
      <c r="L12" s="19">
        <f t="shared" si="5"/>
        <v>0</v>
      </c>
      <c r="M12" s="20">
        <f t="shared" si="6"/>
        <v>0</v>
      </c>
      <c r="N12" s="21" t="s">
        <v>56</v>
      </c>
      <c r="O12" s="22" t="e">
        <f>VLOOKUP(N12,#REF!,2,FALSE)</f>
        <v>#REF!</v>
      </c>
      <c r="P12" s="23" t="str">
        <f t="shared" si="7"/>
        <v>M</v>
      </c>
      <c r="Q12" s="24" t="str">
        <f t="shared" si="8"/>
        <v/>
      </c>
    </row>
    <row r="13" spans="1:20">
      <c r="A13" s="11">
        <f t="shared" si="0"/>
        <v>12</v>
      </c>
      <c r="B13" s="12">
        <v>50074</v>
      </c>
      <c r="C13" s="13" t="str">
        <f t="shared" si="1"/>
        <v>Eugenio Alonso S.</v>
      </c>
      <c r="D13" s="13" t="s">
        <v>166</v>
      </c>
      <c r="E13" s="14">
        <f t="shared" si="2"/>
        <v>32</v>
      </c>
      <c r="F13" s="15">
        <v>30</v>
      </c>
      <c r="G13" s="16">
        <v>2</v>
      </c>
      <c r="H13" s="17">
        <f t="shared" si="3"/>
        <v>102</v>
      </c>
      <c r="I13" s="15">
        <v>93</v>
      </c>
      <c r="J13" s="15">
        <v>9</v>
      </c>
      <c r="K13" s="18">
        <f t="shared" si="4"/>
        <v>0.9375</v>
      </c>
      <c r="L13" s="19">
        <f t="shared" si="5"/>
        <v>0.91176470588235292</v>
      </c>
      <c r="M13" s="20">
        <f t="shared" si="6"/>
        <v>88.9</v>
      </c>
      <c r="N13" s="21" t="s">
        <v>48</v>
      </c>
      <c r="O13" s="22" t="e">
        <f>VLOOKUP(N13,#REF!,2,FALSE)</f>
        <v>#REF!</v>
      </c>
      <c r="P13" s="23" t="str">
        <f t="shared" si="7"/>
        <v>M</v>
      </c>
      <c r="Q13" s="24" t="e">
        <f t="shared" si="8"/>
        <v>#REF!</v>
      </c>
    </row>
    <row r="14" spans="1:20">
      <c r="A14" s="11">
        <f t="shared" si="0"/>
        <v>13</v>
      </c>
      <c r="B14" s="12">
        <v>6977</v>
      </c>
      <c r="C14" s="13" t="str">
        <f t="shared" si="1"/>
        <v>José M. Alonso V.</v>
      </c>
      <c r="D14" s="13" t="s">
        <v>172</v>
      </c>
      <c r="E14" s="14">
        <f t="shared" si="2"/>
        <v>36</v>
      </c>
      <c r="F14" s="15">
        <v>28</v>
      </c>
      <c r="G14" s="16">
        <v>8</v>
      </c>
      <c r="H14" s="17">
        <f t="shared" si="3"/>
        <v>128</v>
      </c>
      <c r="I14" s="15">
        <v>87</v>
      </c>
      <c r="J14" s="15">
        <v>41</v>
      </c>
      <c r="K14" s="18">
        <f t="shared" si="4"/>
        <v>0.77777777777777779</v>
      </c>
      <c r="L14" s="19">
        <f t="shared" si="5"/>
        <v>0.6796875</v>
      </c>
      <c r="M14" s="20">
        <f t="shared" si="6"/>
        <v>70.400000000000006</v>
      </c>
      <c r="N14" s="21" t="s">
        <v>58</v>
      </c>
      <c r="O14" s="22" t="e">
        <f>VLOOKUP(N14,#REF!,2,FALSE)</f>
        <v>#REF!</v>
      </c>
      <c r="P14" s="23" t="str">
        <f t="shared" si="7"/>
        <v>M</v>
      </c>
      <c r="Q14" s="24" t="e">
        <f t="shared" si="8"/>
        <v>#REF!</v>
      </c>
    </row>
    <row r="15" spans="1:20">
      <c r="A15" s="11">
        <f t="shared" si="0"/>
        <v>14</v>
      </c>
      <c r="B15" s="12">
        <v>6508</v>
      </c>
      <c r="C15" s="13" t="str">
        <f t="shared" si="1"/>
        <v>Daniel Álvarez B.</v>
      </c>
      <c r="D15" s="13" t="s">
        <v>161</v>
      </c>
      <c r="E15" s="14">
        <f t="shared" si="2"/>
        <v>2</v>
      </c>
      <c r="F15" s="15">
        <v>0</v>
      </c>
      <c r="G15" s="16">
        <v>2</v>
      </c>
      <c r="H15" s="17">
        <f t="shared" si="3"/>
        <v>6</v>
      </c>
      <c r="I15" s="15">
        <v>0</v>
      </c>
      <c r="J15" s="15">
        <v>6</v>
      </c>
      <c r="K15" s="18">
        <f t="shared" si="4"/>
        <v>0</v>
      </c>
      <c r="L15" s="19">
        <f t="shared" si="5"/>
        <v>0</v>
      </c>
      <c r="M15" s="20">
        <f t="shared" si="6"/>
        <v>0</v>
      </c>
      <c r="N15" s="21" t="s">
        <v>48</v>
      </c>
      <c r="O15" s="22" t="e">
        <f>VLOOKUP(N15,#REF!,2,FALSE)</f>
        <v>#REF!</v>
      </c>
      <c r="P15" s="23" t="str">
        <f t="shared" si="7"/>
        <v>M</v>
      </c>
      <c r="Q15" s="24" t="str">
        <f t="shared" si="8"/>
        <v/>
      </c>
    </row>
    <row r="16" spans="1:20">
      <c r="A16" s="11">
        <f t="shared" si="0"/>
        <v>15</v>
      </c>
      <c r="B16" s="12">
        <v>50229</v>
      </c>
      <c r="C16" s="13" t="str">
        <f t="shared" si="1"/>
        <v>José L. Álvarez B.</v>
      </c>
      <c r="D16" s="13" t="s">
        <v>168</v>
      </c>
      <c r="E16" s="14">
        <f t="shared" si="2"/>
        <v>12</v>
      </c>
      <c r="F16" s="15">
        <v>0</v>
      </c>
      <c r="G16" s="16">
        <v>12</v>
      </c>
      <c r="H16" s="17">
        <f t="shared" si="3"/>
        <v>38</v>
      </c>
      <c r="I16" s="15">
        <v>2</v>
      </c>
      <c r="J16" s="15">
        <v>36</v>
      </c>
      <c r="K16" s="18">
        <f t="shared" si="4"/>
        <v>0</v>
      </c>
      <c r="L16" s="19">
        <f t="shared" si="5"/>
        <v>5.2631578947368418E-2</v>
      </c>
      <c r="M16" s="20">
        <f t="shared" si="6"/>
        <v>2.5</v>
      </c>
      <c r="N16" s="21" t="s">
        <v>48</v>
      </c>
      <c r="O16" s="22" t="e">
        <f>VLOOKUP(N16,#REF!,2,FALSE)</f>
        <v>#REF!</v>
      </c>
      <c r="P16" s="23" t="str">
        <f t="shared" si="7"/>
        <v>M</v>
      </c>
      <c r="Q16" s="24" t="e">
        <f t="shared" si="8"/>
        <v>#REF!</v>
      </c>
    </row>
    <row r="17" spans="1:17">
      <c r="A17" s="11">
        <f t="shared" si="0"/>
        <v>16</v>
      </c>
      <c r="B17" s="12">
        <v>22967</v>
      </c>
      <c r="C17" s="13" t="str">
        <f t="shared" si="1"/>
        <v>Ariel Álvarez C.</v>
      </c>
      <c r="D17" s="13" t="s">
        <v>111</v>
      </c>
      <c r="E17" s="14">
        <f t="shared" si="2"/>
        <v>16</v>
      </c>
      <c r="F17" s="15">
        <v>5</v>
      </c>
      <c r="G17" s="16">
        <v>11</v>
      </c>
      <c r="H17" s="17">
        <f t="shared" si="3"/>
        <v>55</v>
      </c>
      <c r="I17" s="15">
        <v>18</v>
      </c>
      <c r="J17" s="15">
        <v>37</v>
      </c>
      <c r="K17" s="18">
        <f t="shared" si="4"/>
        <v>0.3125</v>
      </c>
      <c r="L17" s="19">
        <f t="shared" si="5"/>
        <v>0.32727272727272727</v>
      </c>
      <c r="M17" s="20">
        <f t="shared" si="6"/>
        <v>29.8</v>
      </c>
      <c r="N17" s="21" t="s">
        <v>49</v>
      </c>
      <c r="O17" s="22" t="e">
        <f>VLOOKUP(N17,#REF!,2,FALSE)</f>
        <v>#REF!</v>
      </c>
      <c r="P17" s="23" t="str">
        <f t="shared" si="7"/>
        <v>M</v>
      </c>
      <c r="Q17" s="24" t="e">
        <f t="shared" si="8"/>
        <v>#REF!</v>
      </c>
    </row>
    <row r="18" spans="1:17">
      <c r="A18" s="11">
        <f t="shared" si="0"/>
        <v>17</v>
      </c>
      <c r="B18" s="12">
        <v>3954</v>
      </c>
      <c r="C18" s="13" t="str">
        <f t="shared" si="1"/>
        <v>Moises Álvarez G.</v>
      </c>
      <c r="D18" s="13" t="s">
        <v>138</v>
      </c>
      <c r="E18" s="14">
        <f t="shared" si="2"/>
        <v>44</v>
      </c>
      <c r="F18" s="15">
        <v>40</v>
      </c>
      <c r="G18" s="16">
        <v>4</v>
      </c>
      <c r="H18" s="17">
        <f t="shared" si="3"/>
        <v>167</v>
      </c>
      <c r="I18" s="15">
        <v>126</v>
      </c>
      <c r="J18" s="15">
        <v>41</v>
      </c>
      <c r="K18" s="18">
        <f t="shared" si="4"/>
        <v>0.90909090909090906</v>
      </c>
      <c r="L18" s="19">
        <f t="shared" si="5"/>
        <v>0.75449101796407181</v>
      </c>
      <c r="M18" s="20">
        <f t="shared" si="6"/>
        <v>80.8</v>
      </c>
      <c r="N18" s="21" t="s">
        <v>53</v>
      </c>
      <c r="O18" s="22" t="e">
        <f>VLOOKUP(N18,#REF!,2,FALSE)</f>
        <v>#REF!</v>
      </c>
      <c r="P18" s="23" t="str">
        <f t="shared" si="7"/>
        <v>M</v>
      </c>
      <c r="Q18" s="24" t="e">
        <f t="shared" si="8"/>
        <v>#REF!</v>
      </c>
    </row>
    <row r="19" spans="1:17">
      <c r="A19" s="11">
        <f t="shared" si="0"/>
        <v>18</v>
      </c>
      <c r="B19" s="12">
        <v>14939</v>
      </c>
      <c r="C19" s="13" t="str">
        <f t="shared" si="1"/>
        <v>Rodrigo Álvarez G.</v>
      </c>
      <c r="D19" s="13" t="s">
        <v>93</v>
      </c>
      <c r="E19" s="14">
        <f t="shared" si="2"/>
        <v>28</v>
      </c>
      <c r="F19" s="15">
        <v>26</v>
      </c>
      <c r="G19" s="16">
        <v>2</v>
      </c>
      <c r="H19" s="17">
        <f t="shared" si="3"/>
        <v>96</v>
      </c>
      <c r="I19" s="15">
        <v>80</v>
      </c>
      <c r="J19" s="15">
        <v>16</v>
      </c>
      <c r="K19" s="18">
        <f t="shared" si="4"/>
        <v>0.9285714285714286</v>
      </c>
      <c r="L19" s="19">
        <f t="shared" si="5"/>
        <v>0.83333333333333337</v>
      </c>
      <c r="M19" s="20">
        <f t="shared" si="6"/>
        <v>84.3</v>
      </c>
      <c r="N19" s="21" t="s">
        <v>48</v>
      </c>
      <c r="O19" s="22" t="e">
        <f>VLOOKUP(N19,#REF!,2,FALSE)</f>
        <v>#REF!</v>
      </c>
      <c r="P19" s="23" t="str">
        <f t="shared" si="7"/>
        <v>M</v>
      </c>
      <c r="Q19" s="24" t="e">
        <f t="shared" si="8"/>
        <v>#REF!</v>
      </c>
    </row>
    <row r="20" spans="1:17">
      <c r="A20" s="11">
        <f t="shared" si="0"/>
        <v>19</v>
      </c>
      <c r="B20" s="12">
        <v>9200</v>
      </c>
      <c r="C20" s="13" t="str">
        <f t="shared" si="1"/>
        <v>Silvia Álvarez M.</v>
      </c>
      <c r="D20" s="13" t="s">
        <v>143</v>
      </c>
      <c r="E20" s="14">
        <f t="shared" si="2"/>
        <v>34</v>
      </c>
      <c r="F20" s="15">
        <v>25</v>
      </c>
      <c r="G20" s="16">
        <v>9</v>
      </c>
      <c r="H20" s="17">
        <f t="shared" si="3"/>
        <v>130</v>
      </c>
      <c r="I20" s="15">
        <v>82</v>
      </c>
      <c r="J20" s="15">
        <v>48</v>
      </c>
      <c r="K20" s="18">
        <f t="shared" si="4"/>
        <v>0.73529411764705888</v>
      </c>
      <c r="L20" s="19">
        <f t="shared" si="5"/>
        <v>0.63076923076923075</v>
      </c>
      <c r="M20" s="20">
        <f t="shared" si="6"/>
        <v>65.8</v>
      </c>
      <c r="N20" s="21" t="s">
        <v>57</v>
      </c>
      <c r="O20" s="22" t="e">
        <f>VLOOKUP(N20,#REF!,2,FALSE)</f>
        <v>#REF!</v>
      </c>
      <c r="P20" s="23" t="str">
        <f t="shared" si="7"/>
        <v>F</v>
      </c>
      <c r="Q20" s="24" t="e">
        <f t="shared" si="8"/>
        <v>#REF!</v>
      </c>
    </row>
    <row r="21" spans="1:17">
      <c r="A21" s="11">
        <f t="shared" si="0"/>
        <v>20</v>
      </c>
      <c r="B21" s="12">
        <v>9200</v>
      </c>
      <c r="C21" s="13" t="str">
        <f t="shared" si="1"/>
        <v>Silvia Álvarez M.</v>
      </c>
      <c r="D21" s="13" t="s">
        <v>201</v>
      </c>
      <c r="E21" s="14">
        <f t="shared" si="2"/>
        <v>4</v>
      </c>
      <c r="F21" s="15">
        <v>4</v>
      </c>
      <c r="G21" s="16">
        <v>0</v>
      </c>
      <c r="H21" s="17">
        <f t="shared" si="3"/>
        <v>13</v>
      </c>
      <c r="I21" s="15">
        <v>12</v>
      </c>
      <c r="J21" s="15">
        <v>1</v>
      </c>
      <c r="K21" s="18">
        <f t="shared" si="4"/>
        <v>1</v>
      </c>
      <c r="L21" s="19">
        <f t="shared" si="5"/>
        <v>0.92307692307692313</v>
      </c>
      <c r="M21" s="20">
        <f t="shared" si="6"/>
        <v>76.099999999999994</v>
      </c>
      <c r="N21" s="21" t="s">
        <v>59</v>
      </c>
      <c r="O21" s="22" t="e">
        <f>VLOOKUP(N21,#REF!,2,FALSE)</f>
        <v>#REF!</v>
      </c>
      <c r="P21" s="23" t="str">
        <f t="shared" si="7"/>
        <v>F</v>
      </c>
      <c r="Q21" s="24" t="str">
        <f t="shared" si="8"/>
        <v/>
      </c>
    </row>
    <row r="22" spans="1:17">
      <c r="A22" s="11">
        <f t="shared" si="0"/>
        <v>21</v>
      </c>
      <c r="B22" s="12">
        <v>2453</v>
      </c>
      <c r="C22" s="13" t="str">
        <f t="shared" si="1"/>
        <v>Carlos Álvarez Q.</v>
      </c>
      <c r="D22" s="13" t="s">
        <v>89</v>
      </c>
      <c r="E22" s="14">
        <f t="shared" si="2"/>
        <v>4</v>
      </c>
      <c r="F22" s="26">
        <v>0</v>
      </c>
      <c r="G22" s="27">
        <v>4</v>
      </c>
      <c r="H22" s="28">
        <f t="shared" si="3"/>
        <v>15</v>
      </c>
      <c r="I22" s="26">
        <v>3</v>
      </c>
      <c r="J22" s="29">
        <v>12</v>
      </c>
      <c r="K22" s="30">
        <f t="shared" si="4"/>
        <v>0</v>
      </c>
      <c r="L22" s="31">
        <f t="shared" si="5"/>
        <v>0.2</v>
      </c>
      <c r="M22" s="20">
        <f t="shared" si="6"/>
        <v>8.9</v>
      </c>
      <c r="N22" s="21" t="s">
        <v>48</v>
      </c>
      <c r="O22" s="22" t="e">
        <f>VLOOKUP(N22,#REF!,2,FALSE)</f>
        <v>#REF!</v>
      </c>
      <c r="P22" s="23" t="str">
        <f t="shared" si="7"/>
        <v>M</v>
      </c>
      <c r="Q22" s="24" t="str">
        <f t="shared" si="8"/>
        <v/>
      </c>
    </row>
    <row r="23" spans="1:17">
      <c r="A23" s="11">
        <f t="shared" si="0"/>
        <v>22</v>
      </c>
      <c r="B23" s="12">
        <v>50017</v>
      </c>
      <c r="C23" s="13" t="str">
        <f t="shared" si="1"/>
        <v>Manuel E. Álvarez V.</v>
      </c>
      <c r="D23" s="13" t="s">
        <v>183</v>
      </c>
      <c r="E23" s="14">
        <f t="shared" si="2"/>
        <v>24</v>
      </c>
      <c r="F23" s="26">
        <v>16</v>
      </c>
      <c r="G23" s="27">
        <v>8</v>
      </c>
      <c r="H23" s="28">
        <f t="shared" si="3"/>
        <v>85</v>
      </c>
      <c r="I23" s="26">
        <v>52</v>
      </c>
      <c r="J23" s="29">
        <v>33</v>
      </c>
      <c r="K23" s="30">
        <f t="shared" si="4"/>
        <v>0.66666666666666663</v>
      </c>
      <c r="L23" s="31">
        <f t="shared" si="5"/>
        <v>0.61176470588235299</v>
      </c>
      <c r="M23" s="20">
        <f t="shared" si="6"/>
        <v>60.8</v>
      </c>
      <c r="N23" s="21" t="s">
        <v>49</v>
      </c>
      <c r="O23" s="22" t="e">
        <f>VLOOKUP(N23,#REF!,2,FALSE)</f>
        <v>#REF!</v>
      </c>
      <c r="P23" s="23" t="str">
        <f t="shared" si="7"/>
        <v>M</v>
      </c>
      <c r="Q23" s="24" t="e">
        <f t="shared" si="8"/>
        <v>#REF!</v>
      </c>
    </row>
    <row r="24" spans="1:17">
      <c r="A24" s="11">
        <f t="shared" si="0"/>
        <v>23</v>
      </c>
      <c r="B24" s="12">
        <v>22356</v>
      </c>
      <c r="C24" s="13" t="str">
        <f t="shared" si="1"/>
        <v>Julio Alvedro C.</v>
      </c>
      <c r="D24" s="13" t="s">
        <v>199</v>
      </c>
      <c r="E24" s="14">
        <f t="shared" si="2"/>
        <v>28</v>
      </c>
      <c r="F24" s="26">
        <v>24</v>
      </c>
      <c r="G24" s="27">
        <v>4</v>
      </c>
      <c r="H24" s="28">
        <f t="shared" si="3"/>
        <v>93</v>
      </c>
      <c r="I24" s="26">
        <v>76</v>
      </c>
      <c r="J24" s="29">
        <v>17</v>
      </c>
      <c r="K24" s="30">
        <f t="shared" si="4"/>
        <v>0.8571428571428571</v>
      </c>
      <c r="L24" s="31">
        <f t="shared" si="5"/>
        <v>0.81720430107526887</v>
      </c>
      <c r="M24" s="20">
        <f t="shared" si="6"/>
        <v>80.099999999999994</v>
      </c>
      <c r="N24" s="21" t="s">
        <v>49</v>
      </c>
      <c r="O24" s="22" t="e">
        <f>VLOOKUP(N24,#REF!,2,FALSE)</f>
        <v>#REF!</v>
      </c>
      <c r="P24" s="23" t="str">
        <f t="shared" si="7"/>
        <v>M</v>
      </c>
      <c r="Q24" s="24" t="e">
        <f t="shared" si="8"/>
        <v>#REF!</v>
      </c>
    </row>
    <row r="25" spans="1:17">
      <c r="A25" s="11">
        <f t="shared" si="0"/>
        <v>24</v>
      </c>
      <c r="B25" s="12">
        <v>15929</v>
      </c>
      <c r="C25" s="13" t="str">
        <f t="shared" si="1"/>
        <v>Raúl Alvite P.</v>
      </c>
      <c r="D25" s="13" t="s">
        <v>94</v>
      </c>
      <c r="E25" s="14">
        <f t="shared" si="2"/>
        <v>36</v>
      </c>
      <c r="F25" s="26">
        <v>10</v>
      </c>
      <c r="G25" s="27">
        <v>26</v>
      </c>
      <c r="H25" s="28">
        <f t="shared" si="3"/>
        <v>134</v>
      </c>
      <c r="I25" s="26">
        <v>46</v>
      </c>
      <c r="J25" s="29">
        <v>88</v>
      </c>
      <c r="K25" s="30">
        <f t="shared" si="4"/>
        <v>0.27777777777777779</v>
      </c>
      <c r="L25" s="31">
        <f t="shared" si="5"/>
        <v>0.34328358208955223</v>
      </c>
      <c r="M25" s="20">
        <f t="shared" si="6"/>
        <v>30.1</v>
      </c>
      <c r="N25" s="21" t="s">
        <v>48</v>
      </c>
      <c r="O25" s="22" t="e">
        <f>VLOOKUP(N25,#REF!,2,FALSE)</f>
        <v>#REF!</v>
      </c>
      <c r="P25" s="23" t="str">
        <f t="shared" si="7"/>
        <v>M</v>
      </c>
      <c r="Q25" s="24" t="e">
        <f t="shared" si="8"/>
        <v>#REF!</v>
      </c>
    </row>
    <row r="26" spans="1:17">
      <c r="A26" s="11">
        <f t="shared" si="0"/>
        <v>25</v>
      </c>
      <c r="B26" s="12">
        <v>15928</v>
      </c>
      <c r="C26" s="13" t="str">
        <f t="shared" si="1"/>
        <v>Samuel Alvite P.</v>
      </c>
      <c r="D26" s="13" t="s">
        <v>94</v>
      </c>
      <c r="E26" s="14">
        <f t="shared" si="2"/>
        <v>36</v>
      </c>
      <c r="F26" s="26">
        <v>12</v>
      </c>
      <c r="G26" s="27">
        <v>24</v>
      </c>
      <c r="H26" s="28">
        <f t="shared" si="3"/>
        <v>141</v>
      </c>
      <c r="I26" s="26">
        <v>57</v>
      </c>
      <c r="J26" s="29">
        <v>84</v>
      </c>
      <c r="K26" s="30">
        <f t="shared" si="4"/>
        <v>0.33333333333333331</v>
      </c>
      <c r="L26" s="31">
        <f t="shared" si="5"/>
        <v>0.40425531914893614</v>
      </c>
      <c r="M26" s="20">
        <f t="shared" si="6"/>
        <v>35.700000000000003</v>
      </c>
      <c r="N26" s="21" t="s">
        <v>48</v>
      </c>
      <c r="O26" s="22" t="e">
        <f>VLOOKUP(N26,#REF!,2,FALSE)</f>
        <v>#REF!</v>
      </c>
      <c r="P26" s="23" t="str">
        <f t="shared" si="7"/>
        <v>M</v>
      </c>
      <c r="Q26" s="24" t="e">
        <f t="shared" si="8"/>
        <v>#REF!</v>
      </c>
    </row>
    <row r="27" spans="1:17">
      <c r="A27" s="11">
        <f t="shared" si="0"/>
        <v>26</v>
      </c>
      <c r="B27" s="12">
        <v>18159</v>
      </c>
      <c r="C27" s="13" t="str">
        <f t="shared" si="1"/>
        <v>Andrea Amor C.</v>
      </c>
      <c r="D27" s="13" t="s">
        <v>118</v>
      </c>
      <c r="E27" s="14">
        <f t="shared" si="2"/>
        <v>16</v>
      </c>
      <c r="F27" s="26">
        <v>7</v>
      </c>
      <c r="G27" s="27">
        <v>9</v>
      </c>
      <c r="H27" s="28">
        <f t="shared" si="3"/>
        <v>64</v>
      </c>
      <c r="I27" s="26">
        <v>32</v>
      </c>
      <c r="J27" s="29">
        <v>32</v>
      </c>
      <c r="K27" s="30">
        <f t="shared" si="4"/>
        <v>0.4375</v>
      </c>
      <c r="L27" s="31">
        <f t="shared" si="5"/>
        <v>0.5</v>
      </c>
      <c r="M27" s="20">
        <f t="shared" si="6"/>
        <v>43.8</v>
      </c>
      <c r="N27" s="21" t="s">
        <v>59</v>
      </c>
      <c r="O27" s="22" t="e">
        <f>VLOOKUP(N27,#REF!,2,FALSE)</f>
        <v>#REF!</v>
      </c>
      <c r="P27" s="23" t="str">
        <f t="shared" si="7"/>
        <v>F</v>
      </c>
      <c r="Q27" s="24" t="e">
        <f t="shared" si="8"/>
        <v>#REF!</v>
      </c>
    </row>
    <row r="28" spans="1:17">
      <c r="A28" s="11">
        <f t="shared" si="0"/>
        <v>27</v>
      </c>
      <c r="B28" s="12">
        <v>18159</v>
      </c>
      <c r="C28" s="13" t="str">
        <f t="shared" si="1"/>
        <v>Andrea Amor C.</v>
      </c>
      <c r="D28" s="13" t="s">
        <v>197</v>
      </c>
      <c r="E28" s="14">
        <f t="shared" si="2"/>
        <v>12</v>
      </c>
      <c r="F28" s="26">
        <v>7</v>
      </c>
      <c r="G28" s="27">
        <v>5</v>
      </c>
      <c r="H28" s="28">
        <f t="shared" si="3"/>
        <v>43</v>
      </c>
      <c r="I28" s="26">
        <v>23</v>
      </c>
      <c r="J28" s="29">
        <v>20</v>
      </c>
      <c r="K28" s="30">
        <f t="shared" si="4"/>
        <v>0.58333333333333337</v>
      </c>
      <c r="L28" s="31">
        <f t="shared" si="5"/>
        <v>0.53488372093023251</v>
      </c>
      <c r="M28" s="20">
        <f t="shared" si="6"/>
        <v>50.9</v>
      </c>
      <c r="N28" s="21" t="s">
        <v>49</v>
      </c>
      <c r="O28" s="22" t="e">
        <f>VLOOKUP(N28,#REF!,2,FALSE)</f>
        <v>#REF!</v>
      </c>
      <c r="P28" s="23" t="str">
        <f t="shared" si="7"/>
        <v>M</v>
      </c>
      <c r="Q28" s="24" t="e">
        <f t="shared" si="8"/>
        <v>#REF!</v>
      </c>
    </row>
    <row r="29" spans="1:17">
      <c r="A29" s="11">
        <f t="shared" si="0"/>
        <v>28</v>
      </c>
      <c r="B29" s="12">
        <v>1086</v>
      </c>
      <c r="C29" s="13" t="str">
        <f t="shared" si="1"/>
        <v>José L. Amor G.</v>
      </c>
      <c r="D29" s="13" t="s">
        <v>149</v>
      </c>
      <c r="E29" s="14">
        <f t="shared" si="2"/>
        <v>42</v>
      </c>
      <c r="F29" s="26">
        <v>17</v>
      </c>
      <c r="G29" s="27">
        <v>25</v>
      </c>
      <c r="H29" s="28">
        <f t="shared" si="3"/>
        <v>162</v>
      </c>
      <c r="I29" s="26">
        <v>66</v>
      </c>
      <c r="J29" s="29">
        <v>96</v>
      </c>
      <c r="K29" s="30">
        <f t="shared" si="4"/>
        <v>0.40476190476190477</v>
      </c>
      <c r="L29" s="31">
        <f t="shared" si="5"/>
        <v>0.40740740740740738</v>
      </c>
      <c r="M29" s="20">
        <f t="shared" si="6"/>
        <v>39.5</v>
      </c>
      <c r="N29" s="21" t="s">
        <v>56</v>
      </c>
      <c r="O29" s="22" t="e">
        <f>VLOOKUP(N29,#REF!,2,FALSE)</f>
        <v>#REF!</v>
      </c>
      <c r="P29" s="23" t="str">
        <f t="shared" si="7"/>
        <v>M</v>
      </c>
      <c r="Q29" s="24" t="e">
        <f t="shared" si="8"/>
        <v>#REF!</v>
      </c>
    </row>
    <row r="30" spans="1:17">
      <c r="A30" s="11">
        <f t="shared" si="0"/>
        <v>29</v>
      </c>
      <c r="B30" s="12">
        <v>19694</v>
      </c>
      <c r="C30" s="13" t="str">
        <f t="shared" si="1"/>
        <v>Eladio Andrade D.</v>
      </c>
      <c r="D30" s="13" t="s">
        <v>129</v>
      </c>
      <c r="E30" s="14">
        <f t="shared" si="2"/>
        <v>16</v>
      </c>
      <c r="F30" s="26">
        <v>10</v>
      </c>
      <c r="G30" s="27">
        <v>6</v>
      </c>
      <c r="H30" s="28">
        <f t="shared" si="3"/>
        <v>58</v>
      </c>
      <c r="I30" s="26">
        <v>34</v>
      </c>
      <c r="J30" s="29">
        <v>24</v>
      </c>
      <c r="K30" s="30">
        <f t="shared" si="4"/>
        <v>0.625</v>
      </c>
      <c r="L30" s="31">
        <f t="shared" si="5"/>
        <v>0.58620689655172409</v>
      </c>
      <c r="M30" s="20">
        <f t="shared" si="6"/>
        <v>56.3</v>
      </c>
      <c r="N30" s="21" t="s">
        <v>58</v>
      </c>
      <c r="O30" s="22" t="e">
        <f>VLOOKUP(N30,#REF!,2,FALSE)</f>
        <v>#REF!</v>
      </c>
      <c r="P30" s="23" t="str">
        <f t="shared" si="7"/>
        <v>M</v>
      </c>
      <c r="Q30" s="24" t="e">
        <f t="shared" si="8"/>
        <v>#REF!</v>
      </c>
    </row>
    <row r="31" spans="1:17">
      <c r="A31" s="11">
        <f t="shared" si="0"/>
        <v>30</v>
      </c>
      <c r="B31" s="12">
        <v>50189</v>
      </c>
      <c r="C31" s="13" t="str">
        <f t="shared" si="1"/>
        <v>Alejandro Ansede M.</v>
      </c>
      <c r="D31" s="13" t="s">
        <v>134</v>
      </c>
      <c r="E31" s="14">
        <f t="shared" si="2"/>
        <v>24</v>
      </c>
      <c r="F31" s="26">
        <v>5</v>
      </c>
      <c r="G31" s="27">
        <v>19</v>
      </c>
      <c r="H31" s="28">
        <f t="shared" si="3"/>
        <v>77</v>
      </c>
      <c r="I31" s="26">
        <v>18</v>
      </c>
      <c r="J31" s="29">
        <v>59</v>
      </c>
      <c r="K31" s="30">
        <f t="shared" si="4"/>
        <v>0.20833333333333334</v>
      </c>
      <c r="L31" s="31">
        <f t="shared" si="5"/>
        <v>0.23376623376623376</v>
      </c>
      <c r="M31" s="20">
        <f t="shared" si="6"/>
        <v>21</v>
      </c>
      <c r="N31" s="21" t="s">
        <v>49</v>
      </c>
      <c r="O31" s="22" t="e">
        <f>VLOOKUP(N31,#REF!,2,FALSE)</f>
        <v>#REF!</v>
      </c>
      <c r="P31" s="23" t="str">
        <f t="shared" si="7"/>
        <v>M</v>
      </c>
      <c r="Q31" s="24" t="e">
        <f t="shared" si="8"/>
        <v>#REF!</v>
      </c>
    </row>
    <row r="32" spans="1:17">
      <c r="A32" s="11">
        <f t="shared" si="0"/>
        <v>31</v>
      </c>
      <c r="B32" s="12">
        <v>11048</v>
      </c>
      <c r="C32" s="13" t="str">
        <f t="shared" si="1"/>
        <v>Manuel Antón C.</v>
      </c>
      <c r="D32" s="13" t="s">
        <v>178</v>
      </c>
      <c r="E32" s="14">
        <f t="shared" si="2"/>
        <v>16</v>
      </c>
      <c r="F32" s="26">
        <v>6</v>
      </c>
      <c r="G32" s="27">
        <v>10</v>
      </c>
      <c r="H32" s="28">
        <f t="shared" si="3"/>
        <v>60</v>
      </c>
      <c r="I32" s="26">
        <v>25</v>
      </c>
      <c r="J32" s="29">
        <v>35</v>
      </c>
      <c r="K32" s="30">
        <f t="shared" si="4"/>
        <v>0.375</v>
      </c>
      <c r="L32" s="31">
        <f t="shared" si="5"/>
        <v>0.41666666666666669</v>
      </c>
      <c r="M32" s="20">
        <f t="shared" si="6"/>
        <v>36.9</v>
      </c>
      <c r="N32" s="21" t="s">
        <v>58</v>
      </c>
      <c r="O32" s="22" t="e">
        <f>VLOOKUP(N32,#REF!,2,FALSE)</f>
        <v>#REF!</v>
      </c>
      <c r="P32" s="23" t="str">
        <f t="shared" si="7"/>
        <v>M</v>
      </c>
      <c r="Q32" s="24" t="e">
        <f t="shared" si="8"/>
        <v>#REF!</v>
      </c>
    </row>
    <row r="33" spans="1:17">
      <c r="A33" s="11">
        <f t="shared" si="0"/>
        <v>32</v>
      </c>
      <c r="B33" s="12">
        <v>11048</v>
      </c>
      <c r="C33" s="13" t="str">
        <f t="shared" si="1"/>
        <v>Manuel Antón C.</v>
      </c>
      <c r="D33" s="13" t="s">
        <v>153</v>
      </c>
      <c r="E33" s="14">
        <f t="shared" si="2"/>
        <v>2</v>
      </c>
      <c r="F33" s="26">
        <v>0</v>
      </c>
      <c r="G33" s="27">
        <v>2</v>
      </c>
      <c r="H33" s="28">
        <f t="shared" si="3"/>
        <v>6</v>
      </c>
      <c r="I33" s="26">
        <v>0</v>
      </c>
      <c r="J33" s="29">
        <v>6</v>
      </c>
      <c r="K33" s="30">
        <f t="shared" si="4"/>
        <v>0</v>
      </c>
      <c r="L33" s="31">
        <f t="shared" si="5"/>
        <v>0</v>
      </c>
      <c r="M33" s="20">
        <f t="shared" si="6"/>
        <v>0</v>
      </c>
      <c r="N33" s="21" t="s">
        <v>56</v>
      </c>
      <c r="O33" s="22" t="e">
        <f>VLOOKUP(N33,#REF!,2,FALSE)</f>
        <v>#REF!</v>
      </c>
      <c r="P33" s="23" t="str">
        <f t="shared" si="7"/>
        <v>M</v>
      </c>
      <c r="Q33" s="24" t="str">
        <f t="shared" si="8"/>
        <v/>
      </c>
    </row>
    <row r="34" spans="1:17">
      <c r="A34" s="11">
        <f t="shared" si="0"/>
        <v>33</v>
      </c>
      <c r="B34" s="12">
        <v>18672</v>
      </c>
      <c r="C34" s="13" t="str">
        <f t="shared" si="1"/>
        <v>Carlos Arias D.</v>
      </c>
      <c r="D34" s="13" t="s">
        <v>175</v>
      </c>
      <c r="E34" s="14">
        <f t="shared" si="2"/>
        <v>30</v>
      </c>
      <c r="F34" s="26">
        <v>27</v>
      </c>
      <c r="G34" s="27">
        <v>3</v>
      </c>
      <c r="H34" s="28">
        <f t="shared" si="3"/>
        <v>112</v>
      </c>
      <c r="I34" s="26">
        <v>85</v>
      </c>
      <c r="J34" s="29">
        <v>27</v>
      </c>
      <c r="K34" s="30">
        <f t="shared" si="4"/>
        <v>0.9</v>
      </c>
      <c r="L34" s="31">
        <f t="shared" si="5"/>
        <v>0.7589285714285714</v>
      </c>
      <c r="M34" s="20">
        <f t="shared" si="6"/>
        <v>79.599999999999994</v>
      </c>
      <c r="N34" s="32" t="s">
        <v>58</v>
      </c>
      <c r="O34" s="22" t="e">
        <f>VLOOKUP(N34,#REF!,2,FALSE)</f>
        <v>#REF!</v>
      </c>
      <c r="P34" s="23" t="str">
        <f t="shared" si="7"/>
        <v>M</v>
      </c>
      <c r="Q34" s="24" t="e">
        <f t="shared" si="8"/>
        <v>#REF!</v>
      </c>
    </row>
    <row r="35" spans="1:17">
      <c r="A35" s="11">
        <f t="shared" si="0"/>
        <v>34</v>
      </c>
      <c r="B35" s="12">
        <v>5688</v>
      </c>
      <c r="C35" s="13" t="str">
        <f t="shared" si="1"/>
        <v>Adrián Arias R.</v>
      </c>
      <c r="D35" s="13" t="s">
        <v>87</v>
      </c>
      <c r="E35" s="14">
        <f t="shared" si="2"/>
        <v>34</v>
      </c>
      <c r="F35" s="26">
        <v>12</v>
      </c>
      <c r="G35" s="27">
        <v>22</v>
      </c>
      <c r="H35" s="28">
        <f t="shared" si="3"/>
        <v>136</v>
      </c>
      <c r="I35" s="26">
        <v>55</v>
      </c>
      <c r="J35" s="29">
        <v>81</v>
      </c>
      <c r="K35" s="30">
        <f t="shared" si="4"/>
        <v>0.35294117647058826</v>
      </c>
      <c r="L35" s="31">
        <f t="shared" si="5"/>
        <v>0.40441176470588236</v>
      </c>
      <c r="M35" s="20">
        <f t="shared" si="6"/>
        <v>36.6</v>
      </c>
      <c r="N35" s="32" t="s">
        <v>47</v>
      </c>
      <c r="O35" s="22" t="e">
        <f>VLOOKUP(N35,#REF!,2,FALSE)</f>
        <v>#REF!</v>
      </c>
      <c r="P35" s="23" t="str">
        <f t="shared" si="7"/>
        <v>M</v>
      </c>
      <c r="Q35" s="24" t="e">
        <f t="shared" si="8"/>
        <v>#REF!</v>
      </c>
    </row>
    <row r="36" spans="1:17">
      <c r="A36" s="11">
        <f t="shared" si="0"/>
        <v>35</v>
      </c>
      <c r="B36" s="12">
        <v>23310</v>
      </c>
      <c r="C36" s="13" t="str">
        <f t="shared" si="1"/>
        <v>Diego Arias R.</v>
      </c>
      <c r="D36" s="13" t="s">
        <v>196</v>
      </c>
      <c r="E36" s="14">
        <f t="shared" si="2"/>
        <v>19</v>
      </c>
      <c r="F36" s="26">
        <v>5</v>
      </c>
      <c r="G36" s="27">
        <v>14</v>
      </c>
      <c r="H36" s="28">
        <f t="shared" si="3"/>
        <v>64</v>
      </c>
      <c r="I36" s="26">
        <v>17</v>
      </c>
      <c r="J36" s="29">
        <v>47</v>
      </c>
      <c r="K36" s="30">
        <f t="shared" si="4"/>
        <v>0.26315789473684209</v>
      </c>
      <c r="L36" s="31">
        <f t="shared" si="5"/>
        <v>0.265625</v>
      </c>
      <c r="M36" s="20">
        <f t="shared" si="6"/>
        <v>24.8</v>
      </c>
      <c r="N36" s="32" t="s">
        <v>49</v>
      </c>
      <c r="O36" s="22" t="e">
        <f>VLOOKUP(N36,#REF!,2,FALSE)</f>
        <v>#REF!</v>
      </c>
      <c r="P36" s="23" t="str">
        <f t="shared" si="7"/>
        <v>M</v>
      </c>
      <c r="Q36" s="24" t="e">
        <f t="shared" si="8"/>
        <v>#REF!</v>
      </c>
    </row>
    <row r="37" spans="1:17">
      <c r="A37" s="11">
        <f t="shared" si="0"/>
        <v>36</v>
      </c>
      <c r="B37" s="12">
        <v>21139</v>
      </c>
      <c r="C37" s="13" t="str">
        <f t="shared" si="1"/>
        <v>Fabián Arnejo C.</v>
      </c>
      <c r="D37" s="13" t="s">
        <v>106</v>
      </c>
      <c r="E37" s="14">
        <f t="shared" si="2"/>
        <v>9</v>
      </c>
      <c r="F37" s="26">
        <v>7</v>
      </c>
      <c r="G37" s="27">
        <v>2</v>
      </c>
      <c r="H37" s="28">
        <f t="shared" si="3"/>
        <v>35</v>
      </c>
      <c r="I37" s="26">
        <v>25</v>
      </c>
      <c r="J37" s="29">
        <v>10</v>
      </c>
      <c r="K37" s="30">
        <f t="shared" si="4"/>
        <v>0.77777777777777779</v>
      </c>
      <c r="L37" s="31">
        <f t="shared" si="5"/>
        <v>0.7142857142857143</v>
      </c>
      <c r="M37" s="20">
        <f t="shared" si="6"/>
        <v>66.2</v>
      </c>
      <c r="N37" s="32" t="s">
        <v>49</v>
      </c>
      <c r="O37" s="22" t="e">
        <f>VLOOKUP(N37,#REF!,2,FALSE)</f>
        <v>#REF!</v>
      </c>
      <c r="P37" s="23" t="str">
        <f t="shared" si="7"/>
        <v>M</v>
      </c>
      <c r="Q37" s="24" t="str">
        <f t="shared" si="8"/>
        <v/>
      </c>
    </row>
    <row r="38" spans="1:17">
      <c r="A38" s="11">
        <f t="shared" si="0"/>
        <v>37</v>
      </c>
      <c r="B38" s="12">
        <v>19696</v>
      </c>
      <c r="C38" s="13" t="str">
        <f t="shared" si="1"/>
        <v>José A. Arnejo S.</v>
      </c>
      <c r="D38" s="13" t="s">
        <v>106</v>
      </c>
      <c r="E38" s="14">
        <f t="shared" si="2"/>
        <v>11</v>
      </c>
      <c r="F38" s="26">
        <v>8</v>
      </c>
      <c r="G38" s="27">
        <v>3</v>
      </c>
      <c r="H38" s="28">
        <f t="shared" si="3"/>
        <v>45</v>
      </c>
      <c r="I38" s="26">
        <v>28</v>
      </c>
      <c r="J38" s="29">
        <v>17</v>
      </c>
      <c r="K38" s="30">
        <f t="shared" si="4"/>
        <v>0.72727272727272729</v>
      </c>
      <c r="L38" s="31">
        <f t="shared" si="5"/>
        <v>0.62222222222222223</v>
      </c>
      <c r="M38" s="20">
        <f t="shared" si="6"/>
        <v>61</v>
      </c>
      <c r="N38" s="32" t="s">
        <v>49</v>
      </c>
      <c r="O38" s="22" t="e">
        <f>VLOOKUP(N38,#REF!,2,FALSE)</f>
        <v>#REF!</v>
      </c>
      <c r="P38" s="23" t="str">
        <f t="shared" si="7"/>
        <v>M</v>
      </c>
      <c r="Q38" s="24" t="e">
        <f t="shared" si="8"/>
        <v>#REF!</v>
      </c>
    </row>
    <row r="39" spans="1:17">
      <c r="A39" s="11">
        <f t="shared" si="0"/>
        <v>38</v>
      </c>
      <c r="B39" s="12">
        <v>19695</v>
      </c>
      <c r="C39" s="13" t="str">
        <f t="shared" si="1"/>
        <v>Plácido Arnejo S.</v>
      </c>
      <c r="D39" s="13" t="s">
        <v>129</v>
      </c>
      <c r="E39" s="14">
        <f t="shared" si="2"/>
        <v>18</v>
      </c>
      <c r="F39" s="26">
        <v>14</v>
      </c>
      <c r="G39" s="27">
        <v>4</v>
      </c>
      <c r="H39" s="28">
        <f t="shared" si="3"/>
        <v>61</v>
      </c>
      <c r="I39" s="26">
        <v>44</v>
      </c>
      <c r="J39" s="29">
        <v>17</v>
      </c>
      <c r="K39" s="30">
        <f t="shared" si="4"/>
        <v>0.77777777777777779</v>
      </c>
      <c r="L39" s="31">
        <f t="shared" si="5"/>
        <v>0.72131147540983609</v>
      </c>
      <c r="M39" s="20">
        <f t="shared" si="6"/>
        <v>70.099999999999994</v>
      </c>
      <c r="N39" s="32" t="s">
        <v>58</v>
      </c>
      <c r="O39" s="22" t="e">
        <f>VLOOKUP(N39,#REF!,2,FALSE)</f>
        <v>#REF!</v>
      </c>
      <c r="P39" s="23" t="str">
        <f t="shared" si="7"/>
        <v>M</v>
      </c>
      <c r="Q39" s="24" t="e">
        <f t="shared" si="8"/>
        <v>#REF!</v>
      </c>
    </row>
    <row r="40" spans="1:17">
      <c r="A40" s="11">
        <f t="shared" si="0"/>
        <v>39</v>
      </c>
      <c r="B40" s="12">
        <v>18438</v>
      </c>
      <c r="C40" s="13" t="str">
        <f t="shared" si="1"/>
        <v>Nuno Baamonde B.</v>
      </c>
      <c r="D40" s="13" t="s">
        <v>122</v>
      </c>
      <c r="E40" s="14">
        <f t="shared" si="2"/>
        <v>15</v>
      </c>
      <c r="F40" s="26">
        <v>1</v>
      </c>
      <c r="G40" s="27">
        <v>14</v>
      </c>
      <c r="H40" s="28">
        <f t="shared" si="3"/>
        <v>50</v>
      </c>
      <c r="I40" s="26">
        <v>8</v>
      </c>
      <c r="J40" s="29">
        <v>42</v>
      </c>
      <c r="K40" s="30">
        <f t="shared" si="4"/>
        <v>6.6666666666666666E-2</v>
      </c>
      <c r="L40" s="31">
        <f t="shared" si="5"/>
        <v>0.16</v>
      </c>
      <c r="M40" s="20">
        <f t="shared" si="6"/>
        <v>10.7</v>
      </c>
      <c r="N40" s="32" t="s">
        <v>49</v>
      </c>
      <c r="O40" s="22" t="e">
        <f>VLOOKUP(N40,#REF!,2,FALSE)</f>
        <v>#REF!</v>
      </c>
      <c r="P40" s="23" t="str">
        <f t="shared" si="7"/>
        <v>M</v>
      </c>
      <c r="Q40" s="24" t="e">
        <f t="shared" si="8"/>
        <v>#REF!</v>
      </c>
    </row>
    <row r="41" spans="1:17">
      <c r="A41" s="11">
        <f t="shared" si="0"/>
        <v>40</v>
      </c>
      <c r="B41" s="12">
        <v>18438</v>
      </c>
      <c r="C41" s="13" t="str">
        <f t="shared" si="1"/>
        <v>Nuno Baamonde B.</v>
      </c>
      <c r="D41" s="13" t="s">
        <v>101</v>
      </c>
      <c r="E41" s="14">
        <f t="shared" si="2"/>
        <v>4</v>
      </c>
      <c r="F41" s="26">
        <v>0</v>
      </c>
      <c r="G41" s="27">
        <v>4</v>
      </c>
      <c r="H41" s="28">
        <f t="shared" si="3"/>
        <v>13</v>
      </c>
      <c r="I41" s="26">
        <v>1</v>
      </c>
      <c r="J41" s="29">
        <v>12</v>
      </c>
      <c r="K41" s="30">
        <f t="shared" si="4"/>
        <v>0</v>
      </c>
      <c r="L41" s="31">
        <f t="shared" si="5"/>
        <v>7.6923076923076927E-2</v>
      </c>
      <c r="M41" s="20">
        <f t="shared" si="6"/>
        <v>3.4</v>
      </c>
      <c r="N41" s="32" t="s">
        <v>58</v>
      </c>
      <c r="O41" s="22" t="e">
        <f>VLOOKUP(N41,#REF!,2,FALSE)</f>
        <v>#REF!</v>
      </c>
      <c r="P41" s="23" t="str">
        <f t="shared" si="7"/>
        <v>M</v>
      </c>
      <c r="Q41" s="24" t="str">
        <f t="shared" si="8"/>
        <v/>
      </c>
    </row>
    <row r="42" spans="1:17">
      <c r="A42" s="11">
        <f t="shared" si="0"/>
        <v>41</v>
      </c>
      <c r="B42" s="12">
        <v>6816</v>
      </c>
      <c r="C42" s="13" t="str">
        <f t="shared" si="1"/>
        <v>Francisco Bacelar G.</v>
      </c>
      <c r="D42" s="13" t="s">
        <v>169</v>
      </c>
      <c r="E42" s="14">
        <f t="shared" si="2"/>
        <v>22</v>
      </c>
      <c r="F42" s="26">
        <v>7</v>
      </c>
      <c r="G42" s="27">
        <v>15</v>
      </c>
      <c r="H42" s="28">
        <f t="shared" si="3"/>
        <v>73</v>
      </c>
      <c r="I42" s="26">
        <v>25</v>
      </c>
      <c r="J42" s="29">
        <v>48</v>
      </c>
      <c r="K42" s="30">
        <f t="shared" si="4"/>
        <v>0.31818181818181818</v>
      </c>
      <c r="L42" s="31">
        <f t="shared" si="5"/>
        <v>0.34246575342465752</v>
      </c>
      <c r="M42" s="20">
        <f t="shared" si="6"/>
        <v>31.3</v>
      </c>
      <c r="N42" s="32" t="s">
        <v>58</v>
      </c>
      <c r="O42" s="22" t="e">
        <f>VLOOKUP(N42,#REF!,2,FALSE)</f>
        <v>#REF!</v>
      </c>
      <c r="P42" s="23" t="str">
        <f t="shared" si="7"/>
        <v>M</v>
      </c>
      <c r="Q42" s="24" t="e">
        <f t="shared" si="8"/>
        <v>#REF!</v>
      </c>
    </row>
    <row r="43" spans="1:17">
      <c r="A43" s="11">
        <f t="shared" si="0"/>
        <v>42</v>
      </c>
      <c r="B43" s="12">
        <v>17793</v>
      </c>
      <c r="C43" s="13" t="str">
        <f t="shared" si="1"/>
        <v>Juan Badía B.</v>
      </c>
      <c r="D43" s="13" t="s">
        <v>178</v>
      </c>
      <c r="E43" s="14">
        <f t="shared" si="2"/>
        <v>10</v>
      </c>
      <c r="F43" s="26">
        <v>3</v>
      </c>
      <c r="G43" s="27">
        <v>7</v>
      </c>
      <c r="H43" s="28">
        <f t="shared" si="3"/>
        <v>38</v>
      </c>
      <c r="I43" s="26">
        <v>15</v>
      </c>
      <c r="J43" s="29">
        <v>23</v>
      </c>
      <c r="K43" s="30">
        <f t="shared" si="4"/>
        <v>0.3</v>
      </c>
      <c r="L43" s="31">
        <f t="shared" si="5"/>
        <v>0.39473684210526316</v>
      </c>
      <c r="M43" s="20">
        <f t="shared" si="6"/>
        <v>31.5</v>
      </c>
      <c r="N43" s="32" t="s">
        <v>58</v>
      </c>
      <c r="O43" s="22" t="e">
        <f>VLOOKUP(N43,#REF!,2,FALSE)</f>
        <v>#REF!</v>
      </c>
      <c r="P43" s="23" t="str">
        <f t="shared" si="7"/>
        <v>M</v>
      </c>
      <c r="Q43" s="24" t="e">
        <f t="shared" si="8"/>
        <v>#REF!</v>
      </c>
    </row>
    <row r="44" spans="1:17">
      <c r="A44" s="11">
        <f t="shared" si="0"/>
        <v>43</v>
      </c>
      <c r="B44" s="12">
        <v>17793</v>
      </c>
      <c r="C44" s="13" t="str">
        <f t="shared" si="1"/>
        <v>Juan Badía B.</v>
      </c>
      <c r="D44" s="13" t="s">
        <v>153</v>
      </c>
      <c r="E44" s="14">
        <f t="shared" si="2"/>
        <v>2</v>
      </c>
      <c r="F44" s="26">
        <v>0</v>
      </c>
      <c r="G44" s="27">
        <v>2</v>
      </c>
      <c r="H44" s="28">
        <f t="shared" si="3"/>
        <v>6</v>
      </c>
      <c r="I44" s="26">
        <v>0</v>
      </c>
      <c r="J44" s="29">
        <v>6</v>
      </c>
      <c r="K44" s="30">
        <f t="shared" si="4"/>
        <v>0</v>
      </c>
      <c r="L44" s="31">
        <f t="shared" si="5"/>
        <v>0</v>
      </c>
      <c r="M44" s="20">
        <f t="shared" si="6"/>
        <v>0</v>
      </c>
      <c r="N44" s="32" t="s">
        <v>56</v>
      </c>
      <c r="O44" s="22" t="e">
        <f>VLOOKUP(N44,#REF!,2,FALSE)</f>
        <v>#REF!</v>
      </c>
      <c r="P44" s="23" t="str">
        <f t="shared" si="7"/>
        <v>M</v>
      </c>
      <c r="Q44" s="24" t="str">
        <f t="shared" si="8"/>
        <v/>
      </c>
    </row>
    <row r="45" spans="1:17">
      <c r="A45" s="11">
        <f t="shared" si="0"/>
        <v>44</v>
      </c>
      <c r="B45" s="12">
        <v>18254</v>
      </c>
      <c r="C45" s="13" t="str">
        <f t="shared" si="1"/>
        <v>Marcelino Bahamonde P.</v>
      </c>
      <c r="D45" s="13" t="s">
        <v>115</v>
      </c>
      <c r="E45" s="14">
        <f t="shared" si="2"/>
        <v>36</v>
      </c>
      <c r="F45" s="26">
        <v>25</v>
      </c>
      <c r="G45" s="27">
        <v>11</v>
      </c>
      <c r="H45" s="28">
        <f t="shared" si="3"/>
        <v>139</v>
      </c>
      <c r="I45" s="26">
        <v>89</v>
      </c>
      <c r="J45" s="29">
        <v>50</v>
      </c>
      <c r="K45" s="30">
        <f t="shared" si="4"/>
        <v>0.69444444444444442</v>
      </c>
      <c r="L45" s="31">
        <f t="shared" si="5"/>
        <v>0.64028776978417268</v>
      </c>
      <c r="M45" s="20">
        <f t="shared" si="6"/>
        <v>64.5</v>
      </c>
      <c r="N45" s="32" t="s">
        <v>48</v>
      </c>
      <c r="O45" s="22" t="e">
        <f>VLOOKUP(N45,#REF!,2,FALSE)</f>
        <v>#REF!</v>
      </c>
      <c r="P45" s="23" t="str">
        <f t="shared" si="7"/>
        <v>M</v>
      </c>
      <c r="Q45" s="24" t="e">
        <f t="shared" si="8"/>
        <v>#REF!</v>
      </c>
    </row>
    <row r="46" spans="1:17">
      <c r="A46" s="11">
        <f t="shared" si="0"/>
        <v>45</v>
      </c>
      <c r="B46" s="12">
        <v>19320</v>
      </c>
      <c r="C46" s="13" t="str">
        <f t="shared" si="1"/>
        <v>Javier Balbas G.</v>
      </c>
      <c r="D46" s="13" t="s">
        <v>127</v>
      </c>
      <c r="E46" s="14">
        <f t="shared" si="2"/>
        <v>10</v>
      </c>
      <c r="F46" s="26">
        <v>4</v>
      </c>
      <c r="G46" s="27">
        <v>6</v>
      </c>
      <c r="H46" s="28">
        <f t="shared" si="3"/>
        <v>31</v>
      </c>
      <c r="I46" s="26">
        <v>13</v>
      </c>
      <c r="J46" s="29">
        <v>18</v>
      </c>
      <c r="K46" s="30">
        <f t="shared" si="4"/>
        <v>0.4</v>
      </c>
      <c r="L46" s="31">
        <f t="shared" si="5"/>
        <v>0.41935483870967744</v>
      </c>
      <c r="M46" s="20">
        <f t="shared" si="6"/>
        <v>36.700000000000003</v>
      </c>
      <c r="N46" s="32" t="s">
        <v>49</v>
      </c>
      <c r="O46" s="22" t="e">
        <f>VLOOKUP(N46,#REF!,2,FALSE)</f>
        <v>#REF!</v>
      </c>
      <c r="P46" s="23" t="str">
        <f t="shared" si="7"/>
        <v>M</v>
      </c>
      <c r="Q46" s="24" t="e">
        <f t="shared" si="8"/>
        <v>#REF!</v>
      </c>
    </row>
    <row r="47" spans="1:17">
      <c r="A47" s="11">
        <f t="shared" si="0"/>
        <v>46</v>
      </c>
      <c r="B47" s="12">
        <v>19320</v>
      </c>
      <c r="C47" s="13" t="str">
        <f t="shared" si="1"/>
        <v>Javier Balbas G.</v>
      </c>
      <c r="D47" s="13" t="s">
        <v>117</v>
      </c>
      <c r="E47" s="14">
        <f t="shared" si="2"/>
        <v>4</v>
      </c>
      <c r="F47" s="26">
        <v>0</v>
      </c>
      <c r="G47" s="27">
        <v>4</v>
      </c>
      <c r="H47" s="28">
        <f t="shared" si="3"/>
        <v>12</v>
      </c>
      <c r="I47" s="26">
        <v>0</v>
      </c>
      <c r="J47" s="29">
        <v>12</v>
      </c>
      <c r="K47" s="30">
        <f t="shared" si="4"/>
        <v>0</v>
      </c>
      <c r="L47" s="31">
        <f t="shared" si="5"/>
        <v>0</v>
      </c>
      <c r="M47" s="20">
        <f t="shared" si="6"/>
        <v>0</v>
      </c>
      <c r="N47" s="32" t="s">
        <v>58</v>
      </c>
      <c r="O47" s="22" t="e">
        <f>VLOOKUP(N47,#REF!,2,FALSE)</f>
        <v>#REF!</v>
      </c>
      <c r="P47" s="23" t="str">
        <f t="shared" si="7"/>
        <v>M</v>
      </c>
      <c r="Q47" s="24" t="str">
        <f t="shared" si="8"/>
        <v/>
      </c>
    </row>
    <row r="48" spans="1:17">
      <c r="A48" s="11">
        <f t="shared" si="0"/>
        <v>47</v>
      </c>
      <c r="B48" s="12">
        <v>22458</v>
      </c>
      <c r="C48" s="13" t="str">
        <f t="shared" si="1"/>
        <v>Candela Balseiro S.</v>
      </c>
      <c r="D48" s="13" t="s">
        <v>210</v>
      </c>
      <c r="E48" s="14">
        <f t="shared" si="2"/>
        <v>14</v>
      </c>
      <c r="F48" s="26">
        <v>3</v>
      </c>
      <c r="G48" s="27">
        <v>11</v>
      </c>
      <c r="H48" s="28">
        <f t="shared" si="3"/>
        <v>46</v>
      </c>
      <c r="I48" s="26">
        <v>11</v>
      </c>
      <c r="J48" s="29">
        <v>35</v>
      </c>
      <c r="K48" s="30">
        <f t="shared" si="4"/>
        <v>0.21428571428571427</v>
      </c>
      <c r="L48" s="31">
        <f t="shared" si="5"/>
        <v>0.2391304347826087</v>
      </c>
      <c r="M48" s="20">
        <f t="shared" si="6"/>
        <v>20.9</v>
      </c>
      <c r="N48" s="32" t="s">
        <v>60</v>
      </c>
      <c r="O48" s="22" t="e">
        <f>VLOOKUP(N48,#REF!,2,FALSE)</f>
        <v>#REF!</v>
      </c>
      <c r="P48" s="23" t="str">
        <f t="shared" si="7"/>
        <v>F</v>
      </c>
      <c r="Q48" s="24" t="e">
        <f t="shared" si="8"/>
        <v>#REF!</v>
      </c>
    </row>
    <row r="49" spans="1:17">
      <c r="A49" s="11">
        <f t="shared" si="0"/>
        <v>48</v>
      </c>
      <c r="B49" s="12">
        <v>22458</v>
      </c>
      <c r="C49" s="13" t="str">
        <f t="shared" si="1"/>
        <v>Candela Balseiro S.</v>
      </c>
      <c r="D49" s="13" t="s">
        <v>200</v>
      </c>
      <c r="E49" s="14">
        <f t="shared" si="2"/>
        <v>12</v>
      </c>
      <c r="F49" s="26">
        <v>0</v>
      </c>
      <c r="G49" s="27">
        <v>12</v>
      </c>
      <c r="H49" s="28">
        <f t="shared" si="3"/>
        <v>37</v>
      </c>
      <c r="I49" s="26">
        <v>1</v>
      </c>
      <c r="J49" s="29">
        <v>36</v>
      </c>
      <c r="K49" s="30">
        <f t="shared" si="4"/>
        <v>0</v>
      </c>
      <c r="L49" s="31">
        <f t="shared" si="5"/>
        <v>2.7027027027027029E-2</v>
      </c>
      <c r="M49" s="20">
        <f t="shared" si="6"/>
        <v>1.3</v>
      </c>
      <c r="N49" s="32" t="s">
        <v>49</v>
      </c>
      <c r="O49" s="22" t="e">
        <f>VLOOKUP(N49,#REF!,2,FALSE)</f>
        <v>#REF!</v>
      </c>
      <c r="P49" s="23" t="str">
        <f t="shared" si="7"/>
        <v>M</v>
      </c>
      <c r="Q49" s="24" t="e">
        <f t="shared" si="8"/>
        <v>#REF!</v>
      </c>
    </row>
    <row r="50" spans="1:17">
      <c r="A50" s="11">
        <f t="shared" si="0"/>
        <v>49</v>
      </c>
      <c r="B50" s="12">
        <v>15789</v>
      </c>
      <c r="C50" s="13" t="str">
        <f t="shared" si="1"/>
        <v>Javier Bañobre L.</v>
      </c>
      <c r="D50" s="13" t="s">
        <v>175</v>
      </c>
      <c r="E50" s="14">
        <f t="shared" si="2"/>
        <v>24</v>
      </c>
      <c r="F50" s="26">
        <v>7</v>
      </c>
      <c r="G50" s="27">
        <v>17</v>
      </c>
      <c r="H50" s="28">
        <f t="shared" si="3"/>
        <v>85</v>
      </c>
      <c r="I50" s="26">
        <v>27</v>
      </c>
      <c r="J50" s="29">
        <v>58</v>
      </c>
      <c r="K50" s="30">
        <f t="shared" si="4"/>
        <v>0.29166666666666669</v>
      </c>
      <c r="L50" s="31">
        <f t="shared" si="5"/>
        <v>0.31764705882352939</v>
      </c>
      <c r="M50" s="20">
        <f t="shared" si="6"/>
        <v>29</v>
      </c>
      <c r="N50" s="32" t="s">
        <v>58</v>
      </c>
      <c r="O50" s="22" t="e">
        <f>VLOOKUP(N50,#REF!,2,FALSE)</f>
        <v>#REF!</v>
      </c>
      <c r="P50" s="23" t="str">
        <f t="shared" si="7"/>
        <v>M</v>
      </c>
      <c r="Q50" s="24" t="e">
        <f t="shared" si="8"/>
        <v>#REF!</v>
      </c>
    </row>
    <row r="51" spans="1:17">
      <c r="A51" s="11">
        <f t="shared" si="0"/>
        <v>50</v>
      </c>
      <c r="B51" s="12">
        <v>18689</v>
      </c>
      <c r="C51" s="13" t="str">
        <f t="shared" si="1"/>
        <v>Andrea Bañobre P.</v>
      </c>
      <c r="D51" s="13" t="s">
        <v>205</v>
      </c>
      <c r="E51" s="14">
        <f t="shared" si="2"/>
        <v>13</v>
      </c>
      <c r="F51" s="26">
        <v>9</v>
      </c>
      <c r="G51" s="27">
        <v>4</v>
      </c>
      <c r="H51" s="28">
        <f t="shared" si="3"/>
        <v>46</v>
      </c>
      <c r="I51" s="26">
        <v>29</v>
      </c>
      <c r="J51" s="29">
        <v>17</v>
      </c>
      <c r="K51" s="30">
        <f t="shared" si="4"/>
        <v>0.69230769230769229</v>
      </c>
      <c r="L51" s="31">
        <f t="shared" si="5"/>
        <v>0.63043478260869568</v>
      </c>
      <c r="M51" s="20">
        <f t="shared" si="6"/>
        <v>60.5</v>
      </c>
      <c r="N51" s="32" t="s">
        <v>60</v>
      </c>
      <c r="O51" s="22" t="e">
        <f>VLOOKUP(N51,#REF!,2,FALSE)</f>
        <v>#REF!</v>
      </c>
      <c r="P51" s="23" t="str">
        <f t="shared" si="7"/>
        <v>F</v>
      </c>
      <c r="Q51" s="24" t="e">
        <f t="shared" si="8"/>
        <v>#REF!</v>
      </c>
    </row>
    <row r="52" spans="1:17">
      <c r="A52" s="11">
        <f t="shared" si="0"/>
        <v>51</v>
      </c>
      <c r="B52" s="12">
        <v>18540</v>
      </c>
      <c r="C52" s="13" t="str">
        <f t="shared" si="1"/>
        <v>María T. Bárbara C.</v>
      </c>
      <c r="D52" s="13" t="s">
        <v>209</v>
      </c>
      <c r="E52" s="14">
        <f t="shared" si="2"/>
        <v>10</v>
      </c>
      <c r="F52" s="26">
        <v>8</v>
      </c>
      <c r="G52" s="27">
        <v>2</v>
      </c>
      <c r="H52" s="28">
        <f t="shared" si="3"/>
        <v>39</v>
      </c>
      <c r="I52" s="26">
        <v>28</v>
      </c>
      <c r="J52" s="29">
        <v>11</v>
      </c>
      <c r="K52" s="30">
        <f t="shared" si="4"/>
        <v>0.8</v>
      </c>
      <c r="L52" s="31">
        <f t="shared" si="5"/>
        <v>0.71794871794871795</v>
      </c>
      <c r="M52" s="20">
        <f t="shared" si="6"/>
        <v>68</v>
      </c>
      <c r="N52" s="32" t="s">
        <v>60</v>
      </c>
      <c r="O52" s="22" t="e">
        <f>VLOOKUP(N52,#REF!,2,FALSE)</f>
        <v>#REF!</v>
      </c>
      <c r="P52" s="23" t="str">
        <f t="shared" si="7"/>
        <v>F</v>
      </c>
      <c r="Q52" s="24" t="e">
        <f t="shared" si="8"/>
        <v>#REF!</v>
      </c>
    </row>
    <row r="53" spans="1:17">
      <c r="A53" s="11">
        <f t="shared" si="0"/>
        <v>52</v>
      </c>
      <c r="B53" s="12">
        <v>18540</v>
      </c>
      <c r="C53" s="13" t="str">
        <f t="shared" si="1"/>
        <v>María T. Bárbara C.</v>
      </c>
      <c r="D53" s="13" t="s">
        <v>73</v>
      </c>
      <c r="E53" s="14">
        <f t="shared" si="2"/>
        <v>4</v>
      </c>
      <c r="F53" s="26">
        <v>0</v>
      </c>
      <c r="G53" s="27">
        <v>4</v>
      </c>
      <c r="H53" s="28">
        <f t="shared" si="3"/>
        <v>15</v>
      </c>
      <c r="I53" s="26">
        <v>3</v>
      </c>
      <c r="J53" s="29">
        <v>12</v>
      </c>
      <c r="K53" s="30">
        <f t="shared" si="4"/>
        <v>0</v>
      </c>
      <c r="L53" s="31">
        <f t="shared" si="5"/>
        <v>0.2</v>
      </c>
      <c r="M53" s="20">
        <f t="shared" si="6"/>
        <v>8.9</v>
      </c>
      <c r="N53" s="32" t="s">
        <v>49</v>
      </c>
      <c r="O53" s="22" t="e">
        <f>VLOOKUP(N53,#REF!,2,FALSE)</f>
        <v>#REF!</v>
      </c>
      <c r="P53" s="23" t="str">
        <f t="shared" si="7"/>
        <v>M</v>
      </c>
      <c r="Q53" s="24" t="str">
        <f t="shared" si="8"/>
        <v/>
      </c>
    </row>
    <row r="54" spans="1:17">
      <c r="A54" s="11">
        <f t="shared" si="0"/>
        <v>53</v>
      </c>
      <c r="B54" s="12">
        <v>50528</v>
      </c>
      <c r="C54" s="13" t="str">
        <f t="shared" si="1"/>
        <v>Daniel Barbosa L.</v>
      </c>
      <c r="D54" s="13" t="s">
        <v>130</v>
      </c>
      <c r="E54" s="14">
        <f t="shared" si="2"/>
        <v>16</v>
      </c>
      <c r="F54" s="26">
        <v>7</v>
      </c>
      <c r="G54" s="27">
        <v>9</v>
      </c>
      <c r="H54" s="28">
        <f t="shared" si="3"/>
        <v>62</v>
      </c>
      <c r="I54" s="26">
        <v>27</v>
      </c>
      <c r="J54" s="29">
        <v>35</v>
      </c>
      <c r="K54" s="30">
        <f t="shared" si="4"/>
        <v>0.4375</v>
      </c>
      <c r="L54" s="31">
        <f t="shared" si="5"/>
        <v>0.43548387096774194</v>
      </c>
      <c r="M54" s="20">
        <f t="shared" si="6"/>
        <v>40.700000000000003</v>
      </c>
      <c r="N54" s="32" t="s">
        <v>49</v>
      </c>
      <c r="O54" s="22" t="e">
        <f>VLOOKUP(N54,#REF!,2,FALSE)</f>
        <v>#REF!</v>
      </c>
      <c r="P54" s="23" t="str">
        <f t="shared" si="7"/>
        <v>M</v>
      </c>
      <c r="Q54" s="24" t="e">
        <f t="shared" si="8"/>
        <v>#REF!</v>
      </c>
    </row>
    <row r="55" spans="1:17">
      <c r="A55" s="11">
        <f t="shared" si="0"/>
        <v>54</v>
      </c>
      <c r="B55" s="12">
        <v>50533</v>
      </c>
      <c r="C55" s="13" t="str">
        <f t="shared" si="1"/>
        <v>Raúl Barbosa L.</v>
      </c>
      <c r="D55" s="13" t="s">
        <v>130</v>
      </c>
      <c r="E55" s="14">
        <f t="shared" si="2"/>
        <v>20</v>
      </c>
      <c r="F55" s="26">
        <v>1</v>
      </c>
      <c r="G55" s="27">
        <v>19</v>
      </c>
      <c r="H55" s="28">
        <f t="shared" si="3"/>
        <v>64</v>
      </c>
      <c r="I55" s="26">
        <v>6</v>
      </c>
      <c r="J55" s="29">
        <v>58</v>
      </c>
      <c r="K55" s="30">
        <f t="shared" si="4"/>
        <v>0.05</v>
      </c>
      <c r="L55" s="31">
        <f t="shared" si="5"/>
        <v>9.375E-2</v>
      </c>
      <c r="M55" s="20">
        <f t="shared" si="6"/>
        <v>6.8</v>
      </c>
      <c r="N55" s="32" t="s">
        <v>49</v>
      </c>
      <c r="O55" s="22" t="e">
        <f>VLOOKUP(N55,#REF!,2,FALSE)</f>
        <v>#REF!</v>
      </c>
      <c r="P55" s="23" t="str">
        <f t="shared" si="7"/>
        <v>M</v>
      </c>
      <c r="Q55" s="24" t="e">
        <f t="shared" si="8"/>
        <v>#REF!</v>
      </c>
    </row>
    <row r="56" spans="1:17">
      <c r="A56" s="11">
        <f t="shared" si="0"/>
        <v>55</v>
      </c>
      <c r="B56" s="12">
        <v>15963</v>
      </c>
      <c r="C56" s="13" t="str">
        <f t="shared" si="1"/>
        <v>Raúl Barcia L.</v>
      </c>
      <c r="D56" s="13" t="s">
        <v>120</v>
      </c>
      <c r="E56" s="14">
        <f t="shared" si="2"/>
        <v>36</v>
      </c>
      <c r="F56" s="26">
        <v>15</v>
      </c>
      <c r="G56" s="27">
        <v>21</v>
      </c>
      <c r="H56" s="28">
        <f t="shared" si="3"/>
        <v>130</v>
      </c>
      <c r="I56" s="26">
        <v>54</v>
      </c>
      <c r="J56" s="29">
        <v>76</v>
      </c>
      <c r="K56" s="30">
        <f t="shared" si="4"/>
        <v>0.41666666666666669</v>
      </c>
      <c r="L56" s="31">
        <f t="shared" si="5"/>
        <v>0.41538461538461541</v>
      </c>
      <c r="M56" s="20">
        <f t="shared" si="6"/>
        <v>40.200000000000003</v>
      </c>
      <c r="N56" s="32" t="s">
        <v>48</v>
      </c>
      <c r="O56" s="22" t="e">
        <f>VLOOKUP(N56,#REF!,2,FALSE)</f>
        <v>#REF!</v>
      </c>
      <c r="P56" s="23" t="str">
        <f t="shared" si="7"/>
        <v>M</v>
      </c>
      <c r="Q56" s="24" t="e">
        <f t="shared" si="8"/>
        <v>#REF!</v>
      </c>
    </row>
    <row r="57" spans="1:17">
      <c r="A57" s="11">
        <f t="shared" si="0"/>
        <v>56</v>
      </c>
      <c r="B57" s="12">
        <v>18055</v>
      </c>
      <c r="C57" s="13" t="str">
        <f t="shared" si="1"/>
        <v>Santiago Barcia M.</v>
      </c>
      <c r="D57" s="13" t="s">
        <v>162</v>
      </c>
      <c r="E57" s="14">
        <f t="shared" si="2"/>
        <v>10</v>
      </c>
      <c r="F57" s="26">
        <v>4</v>
      </c>
      <c r="G57" s="27">
        <v>6</v>
      </c>
      <c r="H57" s="28">
        <f t="shared" si="3"/>
        <v>36</v>
      </c>
      <c r="I57" s="26">
        <v>15</v>
      </c>
      <c r="J57" s="29">
        <v>21</v>
      </c>
      <c r="K57" s="30">
        <f t="shared" si="4"/>
        <v>0.4</v>
      </c>
      <c r="L57" s="31">
        <f t="shared" si="5"/>
        <v>0.41666666666666669</v>
      </c>
      <c r="M57" s="20">
        <f t="shared" si="6"/>
        <v>36.700000000000003</v>
      </c>
      <c r="N57" s="32" t="s">
        <v>48</v>
      </c>
      <c r="O57" s="22" t="e">
        <f>VLOOKUP(N57,#REF!,2,FALSE)</f>
        <v>#REF!</v>
      </c>
      <c r="P57" s="23" t="str">
        <f t="shared" si="7"/>
        <v>M</v>
      </c>
      <c r="Q57" s="24" t="e">
        <f t="shared" si="8"/>
        <v>#REF!</v>
      </c>
    </row>
    <row r="58" spans="1:17">
      <c r="A58" s="11">
        <f t="shared" si="0"/>
        <v>57</v>
      </c>
      <c r="B58" s="12">
        <v>18055</v>
      </c>
      <c r="C58" s="13" t="str">
        <f t="shared" si="1"/>
        <v>Santiago Barcia M.</v>
      </c>
      <c r="D58" s="13" t="s">
        <v>154</v>
      </c>
      <c r="E58" s="14">
        <f t="shared" si="2"/>
        <v>2</v>
      </c>
      <c r="F58" s="26">
        <v>0</v>
      </c>
      <c r="G58" s="27">
        <v>2</v>
      </c>
      <c r="H58" s="28">
        <f t="shared" si="3"/>
        <v>8</v>
      </c>
      <c r="I58" s="26">
        <v>2</v>
      </c>
      <c r="J58" s="29">
        <v>6</v>
      </c>
      <c r="K58" s="30">
        <f t="shared" si="4"/>
        <v>0</v>
      </c>
      <c r="L58" s="31">
        <f t="shared" si="5"/>
        <v>0.25</v>
      </c>
      <c r="M58" s="20">
        <f t="shared" si="6"/>
        <v>10.199999999999999</v>
      </c>
      <c r="N58" s="32" t="s">
        <v>56</v>
      </c>
      <c r="O58" s="22" t="e">
        <f>VLOOKUP(N58,#REF!,2,FALSE)</f>
        <v>#REF!</v>
      </c>
      <c r="P58" s="23" t="str">
        <f t="shared" si="7"/>
        <v>M</v>
      </c>
      <c r="Q58" s="24" t="str">
        <f t="shared" si="8"/>
        <v/>
      </c>
    </row>
    <row r="59" spans="1:17">
      <c r="A59" s="11">
        <f t="shared" si="0"/>
        <v>58</v>
      </c>
      <c r="B59" s="12">
        <v>50090</v>
      </c>
      <c r="C59" s="13" t="str">
        <f t="shared" si="1"/>
        <v>Roberto Barcia P.</v>
      </c>
      <c r="D59" s="13" t="s">
        <v>106</v>
      </c>
      <c r="E59" s="14">
        <f t="shared" si="2"/>
        <v>12</v>
      </c>
      <c r="F59" s="26">
        <v>7</v>
      </c>
      <c r="G59" s="27">
        <v>5</v>
      </c>
      <c r="H59" s="28">
        <f t="shared" si="3"/>
        <v>43</v>
      </c>
      <c r="I59" s="26">
        <v>24</v>
      </c>
      <c r="J59" s="29">
        <v>19</v>
      </c>
      <c r="K59" s="30">
        <f t="shared" si="4"/>
        <v>0.58333333333333337</v>
      </c>
      <c r="L59" s="31">
        <f t="shared" si="5"/>
        <v>0.55813953488372092</v>
      </c>
      <c r="M59" s="20">
        <f t="shared" si="6"/>
        <v>52</v>
      </c>
      <c r="N59" s="32" t="s">
        <v>49</v>
      </c>
      <c r="O59" s="22" t="e">
        <f>VLOOKUP(N59,#REF!,2,FALSE)</f>
        <v>#REF!</v>
      </c>
      <c r="P59" s="23" t="str">
        <f t="shared" si="7"/>
        <v>M</v>
      </c>
      <c r="Q59" s="24" t="e">
        <f t="shared" si="8"/>
        <v>#REF!</v>
      </c>
    </row>
    <row r="60" spans="1:17">
      <c r="A60" s="11">
        <f t="shared" si="0"/>
        <v>59</v>
      </c>
      <c r="B60" s="12">
        <v>21994</v>
      </c>
      <c r="C60" s="13" t="str">
        <f t="shared" si="1"/>
        <v>Fernando Bargiela O.</v>
      </c>
      <c r="D60" s="13" t="s">
        <v>72</v>
      </c>
      <c r="E60" s="14">
        <f t="shared" si="2"/>
        <v>30</v>
      </c>
      <c r="F60" s="26">
        <v>4</v>
      </c>
      <c r="G60" s="27">
        <v>26</v>
      </c>
      <c r="H60" s="28">
        <f t="shared" si="3"/>
        <v>103</v>
      </c>
      <c r="I60" s="26">
        <v>21</v>
      </c>
      <c r="J60" s="29">
        <v>82</v>
      </c>
      <c r="K60" s="30">
        <f t="shared" si="4"/>
        <v>0.13333333333333333</v>
      </c>
      <c r="L60" s="31">
        <f t="shared" si="5"/>
        <v>0.20388349514563106</v>
      </c>
      <c r="M60" s="20">
        <f t="shared" si="6"/>
        <v>16.3</v>
      </c>
      <c r="N60" s="32" t="s">
        <v>49</v>
      </c>
      <c r="O60" s="22" t="e">
        <f>VLOOKUP(N60,#REF!,2,FALSE)</f>
        <v>#REF!</v>
      </c>
      <c r="P60" s="23" t="str">
        <f t="shared" si="7"/>
        <v>M</v>
      </c>
      <c r="Q60" s="24" t="e">
        <f t="shared" si="8"/>
        <v>#REF!</v>
      </c>
    </row>
    <row r="61" spans="1:17">
      <c r="A61" s="11">
        <f t="shared" si="0"/>
        <v>60</v>
      </c>
      <c r="B61" s="12">
        <v>449</v>
      </c>
      <c r="C61" s="13" t="str">
        <f t="shared" si="1"/>
        <v>Enrique Barreiro Á.</v>
      </c>
      <c r="D61" s="13" t="s">
        <v>80</v>
      </c>
      <c r="E61" s="14">
        <f t="shared" si="2"/>
        <v>23</v>
      </c>
      <c r="F61" s="26">
        <v>6</v>
      </c>
      <c r="G61" s="27">
        <v>17</v>
      </c>
      <c r="H61" s="28">
        <f t="shared" si="3"/>
        <v>84</v>
      </c>
      <c r="I61" s="26">
        <v>30</v>
      </c>
      <c r="J61" s="29">
        <v>54</v>
      </c>
      <c r="K61" s="30">
        <f t="shared" si="4"/>
        <v>0.2608695652173913</v>
      </c>
      <c r="L61" s="31">
        <f t="shared" si="5"/>
        <v>0.35714285714285715</v>
      </c>
      <c r="M61" s="20">
        <f t="shared" si="6"/>
        <v>29.5</v>
      </c>
      <c r="N61" s="32" t="s">
        <v>48</v>
      </c>
      <c r="O61" s="22" t="e">
        <f>VLOOKUP(N61,#REF!,2,FALSE)</f>
        <v>#REF!</v>
      </c>
      <c r="P61" s="23" t="str">
        <f t="shared" si="7"/>
        <v>M</v>
      </c>
      <c r="Q61" s="24" t="e">
        <f t="shared" si="8"/>
        <v>#REF!</v>
      </c>
    </row>
    <row r="62" spans="1:17">
      <c r="A62" s="11">
        <f t="shared" si="0"/>
        <v>61</v>
      </c>
      <c r="B62" s="12">
        <v>759</v>
      </c>
      <c r="C62" s="13" t="str">
        <f t="shared" si="1"/>
        <v>Serafín Barreiro Á.</v>
      </c>
      <c r="D62" s="13" t="s">
        <v>80</v>
      </c>
      <c r="E62" s="14">
        <f t="shared" si="2"/>
        <v>26</v>
      </c>
      <c r="F62" s="26">
        <v>16</v>
      </c>
      <c r="G62" s="27">
        <v>10</v>
      </c>
      <c r="H62" s="28">
        <f t="shared" si="3"/>
        <v>100</v>
      </c>
      <c r="I62" s="26">
        <v>59</v>
      </c>
      <c r="J62" s="29">
        <v>41</v>
      </c>
      <c r="K62" s="30">
        <f t="shared" si="4"/>
        <v>0.61538461538461542</v>
      </c>
      <c r="L62" s="31">
        <f t="shared" si="5"/>
        <v>0.59</v>
      </c>
      <c r="M62" s="20">
        <f t="shared" si="6"/>
        <v>57.6</v>
      </c>
      <c r="N62" s="32" t="s">
        <v>48</v>
      </c>
      <c r="O62" s="22" t="e">
        <f>VLOOKUP(N62,#REF!,2,FALSE)</f>
        <v>#REF!</v>
      </c>
      <c r="P62" s="23" t="str">
        <f t="shared" si="7"/>
        <v>M</v>
      </c>
      <c r="Q62" s="24" t="e">
        <f t="shared" si="8"/>
        <v>#REF!</v>
      </c>
    </row>
    <row r="63" spans="1:17">
      <c r="A63" s="11">
        <f t="shared" si="0"/>
        <v>62</v>
      </c>
      <c r="B63" s="12">
        <v>1990</v>
      </c>
      <c r="C63" s="13" t="str">
        <f t="shared" si="1"/>
        <v>Enrique Barreiro M.</v>
      </c>
      <c r="D63" s="13" t="s">
        <v>80</v>
      </c>
      <c r="E63" s="14">
        <f t="shared" si="2"/>
        <v>24</v>
      </c>
      <c r="F63" s="26">
        <v>21</v>
      </c>
      <c r="G63" s="27">
        <v>3</v>
      </c>
      <c r="H63" s="28">
        <f t="shared" si="3"/>
        <v>85</v>
      </c>
      <c r="I63" s="26">
        <v>66</v>
      </c>
      <c r="J63" s="29">
        <v>19</v>
      </c>
      <c r="K63" s="30">
        <f t="shared" si="4"/>
        <v>0.875</v>
      </c>
      <c r="L63" s="31">
        <f t="shared" si="5"/>
        <v>0.77647058823529413</v>
      </c>
      <c r="M63" s="20">
        <f t="shared" si="6"/>
        <v>78.5</v>
      </c>
      <c r="N63" s="32" t="s">
        <v>48</v>
      </c>
      <c r="O63" s="22" t="e">
        <f>VLOOKUP(N63,#REF!,2,FALSE)</f>
        <v>#REF!</v>
      </c>
      <c r="P63" s="23" t="str">
        <f t="shared" si="7"/>
        <v>M</v>
      </c>
      <c r="Q63" s="24" t="e">
        <f t="shared" si="8"/>
        <v>#REF!</v>
      </c>
    </row>
    <row r="64" spans="1:17">
      <c r="A64" s="11">
        <f t="shared" si="0"/>
        <v>63</v>
      </c>
      <c r="B64" s="12">
        <v>6642</v>
      </c>
      <c r="C64" s="13" t="str">
        <f t="shared" si="1"/>
        <v>José Barrio G.</v>
      </c>
      <c r="D64" s="13" t="s">
        <v>114</v>
      </c>
      <c r="E64" s="14">
        <f t="shared" si="2"/>
        <v>16</v>
      </c>
      <c r="F64" s="26">
        <v>7</v>
      </c>
      <c r="G64" s="27">
        <v>9</v>
      </c>
      <c r="H64" s="28">
        <f t="shared" si="3"/>
        <v>57</v>
      </c>
      <c r="I64" s="26">
        <v>26</v>
      </c>
      <c r="J64" s="29">
        <v>31</v>
      </c>
      <c r="K64" s="30">
        <f t="shared" si="4"/>
        <v>0.4375</v>
      </c>
      <c r="L64" s="31">
        <f t="shared" si="5"/>
        <v>0.45614035087719296</v>
      </c>
      <c r="M64" s="20">
        <f t="shared" si="6"/>
        <v>41.6</v>
      </c>
      <c r="N64" s="32" t="s">
        <v>58</v>
      </c>
      <c r="O64" s="22" t="e">
        <f>VLOOKUP(N64,#REF!,2,FALSE)</f>
        <v>#REF!</v>
      </c>
      <c r="P64" s="23" t="str">
        <f t="shared" si="7"/>
        <v>M</v>
      </c>
      <c r="Q64" s="24" t="e">
        <f t="shared" si="8"/>
        <v>#REF!</v>
      </c>
    </row>
    <row r="65" spans="1:17">
      <c r="A65" s="11">
        <f t="shared" si="0"/>
        <v>64</v>
      </c>
      <c r="B65" s="12">
        <v>6642</v>
      </c>
      <c r="C65" s="13" t="str">
        <f t="shared" si="1"/>
        <v>José Barrio G.</v>
      </c>
      <c r="D65" s="13" t="s">
        <v>84</v>
      </c>
      <c r="E65" s="14">
        <f t="shared" si="2"/>
        <v>2</v>
      </c>
      <c r="F65" s="26">
        <v>0</v>
      </c>
      <c r="G65" s="27">
        <v>2</v>
      </c>
      <c r="H65" s="28">
        <f t="shared" si="3"/>
        <v>7</v>
      </c>
      <c r="I65" s="26">
        <v>1</v>
      </c>
      <c r="J65" s="29">
        <v>6</v>
      </c>
      <c r="K65" s="30">
        <f t="shared" si="4"/>
        <v>0</v>
      </c>
      <c r="L65" s="31">
        <f t="shared" si="5"/>
        <v>0.14285714285714285</v>
      </c>
      <c r="M65" s="20">
        <f t="shared" si="6"/>
        <v>5.7</v>
      </c>
      <c r="N65" s="32" t="s">
        <v>48</v>
      </c>
      <c r="O65" s="22" t="e">
        <f>VLOOKUP(N65,#REF!,2,FALSE)</f>
        <v>#REF!</v>
      </c>
      <c r="P65" s="23" t="str">
        <f t="shared" si="7"/>
        <v>M</v>
      </c>
      <c r="Q65" s="24" t="str">
        <f t="shared" si="8"/>
        <v/>
      </c>
    </row>
    <row r="66" spans="1:17">
      <c r="A66" s="11">
        <f t="shared" ref="A66:A129" si="9">ROW(A66)-1</f>
        <v>65</v>
      </c>
      <c r="B66" s="12">
        <v>18229</v>
      </c>
      <c r="C66" s="13" t="str">
        <f t="shared" ref="C66:C129" si="10">VLOOKUP(B66,Jugadores,10,0)</f>
        <v>Iván Batalla T.</v>
      </c>
      <c r="D66" s="13" t="s">
        <v>85</v>
      </c>
      <c r="E66" s="14">
        <f t="shared" ref="E66:E129" si="11">F66+G66</f>
        <v>24</v>
      </c>
      <c r="F66" s="26">
        <v>2</v>
      </c>
      <c r="G66" s="27">
        <v>22</v>
      </c>
      <c r="H66" s="28">
        <f t="shared" ref="H66:H129" si="12">I66+J66</f>
        <v>87</v>
      </c>
      <c r="I66" s="26">
        <v>19</v>
      </c>
      <c r="J66" s="29">
        <v>68</v>
      </c>
      <c r="K66" s="30">
        <f t="shared" ref="K66:K129" si="13">IF(E66=0,0,F66/E66)</f>
        <v>8.3333333333333329E-2</v>
      </c>
      <c r="L66" s="31">
        <f t="shared" ref="L66:L129" si="14">IF(H66=0,0,I66/H66)</f>
        <v>0.21839080459770116</v>
      </c>
      <c r="M66" s="20">
        <f t="shared" ref="M66:M129" si="15">ROUND( ($K66*($E66+1)/($E66+3)+$L66*($H66+1)/($H66+3))*50, 1)</f>
        <v>14.5</v>
      </c>
      <c r="N66" s="32" t="s">
        <v>48</v>
      </c>
      <c r="O66" s="22" t="e">
        <f>VLOOKUP(N66,#REF!,2,FALSE)</f>
        <v>#REF!</v>
      </c>
      <c r="P66" s="23" t="str">
        <f t="shared" ref="P66:P129" si="16">RIGHT(N66,1)</f>
        <v>M</v>
      </c>
      <c r="Q66" s="24" t="e">
        <f t="shared" ref="Q66:Q129" si="17">IF(E66&lt;10,"", ROUND((O66-1)*150+(M66*5),0) )</f>
        <v>#REF!</v>
      </c>
    </row>
    <row r="67" spans="1:17">
      <c r="A67" s="11">
        <f t="shared" si="9"/>
        <v>66</v>
      </c>
      <c r="B67" s="12">
        <v>10060</v>
      </c>
      <c r="C67" s="13" t="str">
        <f t="shared" si="10"/>
        <v>Juan Becerra D.</v>
      </c>
      <c r="D67" s="13" t="s">
        <v>117</v>
      </c>
      <c r="E67" s="14">
        <f t="shared" si="11"/>
        <v>26</v>
      </c>
      <c r="F67" s="26">
        <v>14</v>
      </c>
      <c r="G67" s="27">
        <v>12</v>
      </c>
      <c r="H67" s="28">
        <f t="shared" si="12"/>
        <v>97</v>
      </c>
      <c r="I67" s="26">
        <v>50</v>
      </c>
      <c r="J67" s="29">
        <v>47</v>
      </c>
      <c r="K67" s="30">
        <f t="shared" si="13"/>
        <v>0.53846153846153844</v>
      </c>
      <c r="L67" s="31">
        <f t="shared" si="14"/>
        <v>0.51546391752577314</v>
      </c>
      <c r="M67" s="20">
        <f t="shared" si="15"/>
        <v>50.3</v>
      </c>
      <c r="N67" s="32" t="s">
        <v>58</v>
      </c>
      <c r="O67" s="22" t="e">
        <f>VLOOKUP(N67,#REF!,2,FALSE)</f>
        <v>#REF!</v>
      </c>
      <c r="P67" s="23" t="str">
        <f t="shared" si="16"/>
        <v>M</v>
      </c>
      <c r="Q67" s="24" t="e">
        <f t="shared" si="17"/>
        <v>#REF!</v>
      </c>
    </row>
    <row r="68" spans="1:17">
      <c r="A68" s="11">
        <f t="shared" si="9"/>
        <v>67</v>
      </c>
      <c r="B68" s="12">
        <v>10061</v>
      </c>
      <c r="C68" s="13" t="str">
        <f t="shared" si="10"/>
        <v>Hugo Becerra M.</v>
      </c>
      <c r="D68" s="13" t="s">
        <v>91</v>
      </c>
      <c r="E68" s="14">
        <f t="shared" si="11"/>
        <v>36</v>
      </c>
      <c r="F68" s="26">
        <v>33</v>
      </c>
      <c r="G68" s="27">
        <v>3</v>
      </c>
      <c r="H68" s="28">
        <f t="shared" si="12"/>
        <v>121</v>
      </c>
      <c r="I68" s="26">
        <v>102</v>
      </c>
      <c r="J68" s="29">
        <v>19</v>
      </c>
      <c r="K68" s="30">
        <f t="shared" si="13"/>
        <v>0.91666666666666663</v>
      </c>
      <c r="L68" s="31">
        <f t="shared" si="14"/>
        <v>0.84297520661157022</v>
      </c>
      <c r="M68" s="20">
        <f t="shared" si="15"/>
        <v>85</v>
      </c>
      <c r="N68" s="32" t="s">
        <v>48</v>
      </c>
      <c r="O68" s="22" t="e">
        <f>VLOOKUP(N68,#REF!,2,FALSE)</f>
        <v>#REF!</v>
      </c>
      <c r="P68" s="23" t="str">
        <f t="shared" si="16"/>
        <v>M</v>
      </c>
      <c r="Q68" s="24" t="e">
        <f t="shared" si="17"/>
        <v>#REF!</v>
      </c>
    </row>
    <row r="69" spans="1:17">
      <c r="A69" s="11">
        <f t="shared" si="9"/>
        <v>68</v>
      </c>
      <c r="B69" s="12">
        <v>1501</v>
      </c>
      <c r="C69" s="13" t="str">
        <f t="shared" si="10"/>
        <v>Ramón Becerra M.</v>
      </c>
      <c r="D69" s="13" t="s">
        <v>150</v>
      </c>
      <c r="E69" s="14">
        <f t="shared" si="11"/>
        <v>37</v>
      </c>
      <c r="F69" s="26">
        <v>32</v>
      </c>
      <c r="G69" s="27">
        <v>5</v>
      </c>
      <c r="H69" s="28">
        <f t="shared" si="12"/>
        <v>128</v>
      </c>
      <c r="I69" s="26">
        <v>101</v>
      </c>
      <c r="J69" s="29">
        <v>27</v>
      </c>
      <c r="K69" s="30">
        <f t="shared" si="13"/>
        <v>0.86486486486486491</v>
      </c>
      <c r="L69" s="31">
        <f t="shared" si="14"/>
        <v>0.7890625</v>
      </c>
      <c r="M69" s="20">
        <f t="shared" si="15"/>
        <v>79.900000000000006</v>
      </c>
      <c r="N69" s="32" t="s">
        <v>56</v>
      </c>
      <c r="O69" s="22" t="e">
        <f>VLOOKUP(N69,#REF!,2,FALSE)</f>
        <v>#REF!</v>
      </c>
      <c r="P69" s="23" t="str">
        <f t="shared" si="16"/>
        <v>M</v>
      </c>
      <c r="Q69" s="24" t="e">
        <f t="shared" si="17"/>
        <v>#REF!</v>
      </c>
    </row>
    <row r="70" spans="1:17">
      <c r="A70" s="11">
        <f t="shared" si="9"/>
        <v>69</v>
      </c>
      <c r="B70" s="12">
        <v>2683</v>
      </c>
      <c r="C70" s="13" t="str">
        <f t="shared" si="10"/>
        <v>Daniel Bellas B.</v>
      </c>
      <c r="D70" s="13" t="s">
        <v>89</v>
      </c>
      <c r="E70" s="14">
        <f t="shared" si="11"/>
        <v>36</v>
      </c>
      <c r="F70" s="26">
        <v>18</v>
      </c>
      <c r="G70" s="27">
        <v>18</v>
      </c>
      <c r="H70" s="28">
        <f t="shared" si="12"/>
        <v>132</v>
      </c>
      <c r="I70" s="26">
        <v>69</v>
      </c>
      <c r="J70" s="29">
        <v>63</v>
      </c>
      <c r="K70" s="30">
        <f t="shared" si="13"/>
        <v>0.5</v>
      </c>
      <c r="L70" s="31">
        <f t="shared" si="14"/>
        <v>0.52272727272727271</v>
      </c>
      <c r="M70" s="20">
        <f t="shared" si="15"/>
        <v>49.5</v>
      </c>
      <c r="N70" s="32" t="s">
        <v>48</v>
      </c>
      <c r="O70" s="22" t="e">
        <f>VLOOKUP(N70,#REF!,2,FALSE)</f>
        <v>#REF!</v>
      </c>
      <c r="P70" s="23" t="str">
        <f t="shared" si="16"/>
        <v>M</v>
      </c>
      <c r="Q70" s="24" t="e">
        <f t="shared" si="17"/>
        <v>#REF!</v>
      </c>
    </row>
    <row r="71" spans="1:17">
      <c r="A71" s="11">
        <f t="shared" si="9"/>
        <v>70</v>
      </c>
      <c r="B71" s="12">
        <v>50116</v>
      </c>
      <c r="C71" s="13" t="str">
        <f t="shared" si="10"/>
        <v>Cesáreo Bellas G.</v>
      </c>
      <c r="D71" s="13" t="s">
        <v>168</v>
      </c>
      <c r="E71" s="14">
        <f t="shared" si="11"/>
        <v>12</v>
      </c>
      <c r="F71" s="26">
        <v>1</v>
      </c>
      <c r="G71" s="27">
        <v>11</v>
      </c>
      <c r="H71" s="28">
        <f t="shared" si="12"/>
        <v>39</v>
      </c>
      <c r="I71" s="26">
        <v>5</v>
      </c>
      <c r="J71" s="29">
        <v>34</v>
      </c>
      <c r="K71" s="30">
        <f t="shared" si="13"/>
        <v>8.3333333333333329E-2</v>
      </c>
      <c r="L71" s="31">
        <f t="shared" si="14"/>
        <v>0.12820512820512819</v>
      </c>
      <c r="M71" s="20">
        <f t="shared" si="15"/>
        <v>9.6999999999999993</v>
      </c>
      <c r="N71" s="32" t="s">
        <v>48</v>
      </c>
      <c r="O71" s="22" t="e">
        <f>VLOOKUP(N71,#REF!,2,FALSE)</f>
        <v>#REF!</v>
      </c>
      <c r="P71" s="23" t="str">
        <f t="shared" si="16"/>
        <v>M</v>
      </c>
      <c r="Q71" s="24" t="e">
        <f t="shared" si="17"/>
        <v>#REF!</v>
      </c>
    </row>
    <row r="72" spans="1:17">
      <c r="A72" s="11">
        <f t="shared" si="9"/>
        <v>71</v>
      </c>
      <c r="B72" s="12">
        <v>462</v>
      </c>
      <c r="C72" s="13" t="str">
        <f t="shared" si="10"/>
        <v>José A. Bellas P.</v>
      </c>
      <c r="D72" s="13" t="s">
        <v>152</v>
      </c>
      <c r="E72" s="14">
        <f t="shared" si="11"/>
        <v>42</v>
      </c>
      <c r="F72" s="26">
        <v>37</v>
      </c>
      <c r="G72" s="27">
        <v>5</v>
      </c>
      <c r="H72" s="28">
        <f t="shared" si="12"/>
        <v>155</v>
      </c>
      <c r="I72" s="26">
        <v>114</v>
      </c>
      <c r="J72" s="29">
        <v>41</v>
      </c>
      <c r="K72" s="30">
        <f t="shared" si="13"/>
        <v>0.88095238095238093</v>
      </c>
      <c r="L72" s="31">
        <f t="shared" si="14"/>
        <v>0.73548387096774193</v>
      </c>
      <c r="M72" s="20">
        <f t="shared" si="15"/>
        <v>78.400000000000006</v>
      </c>
      <c r="N72" s="32" t="s">
        <v>56</v>
      </c>
      <c r="O72" s="22" t="e">
        <f>VLOOKUP(N72,#REF!,2,FALSE)</f>
        <v>#REF!</v>
      </c>
      <c r="P72" s="23" t="str">
        <f t="shared" si="16"/>
        <v>M</v>
      </c>
      <c r="Q72" s="24" t="e">
        <f t="shared" si="17"/>
        <v>#REF!</v>
      </c>
    </row>
    <row r="73" spans="1:17">
      <c r="A73" s="11">
        <f t="shared" si="9"/>
        <v>72</v>
      </c>
      <c r="B73" s="12">
        <v>50022</v>
      </c>
      <c r="C73" s="13" t="str">
        <f t="shared" si="10"/>
        <v>Iago Bello R.</v>
      </c>
      <c r="D73" s="13" t="s">
        <v>166</v>
      </c>
      <c r="E73" s="14">
        <f t="shared" si="11"/>
        <v>2</v>
      </c>
      <c r="F73" s="26">
        <v>0</v>
      </c>
      <c r="G73" s="27">
        <v>2</v>
      </c>
      <c r="H73" s="28">
        <f t="shared" si="12"/>
        <v>7</v>
      </c>
      <c r="I73" s="26">
        <v>1</v>
      </c>
      <c r="J73" s="29">
        <v>6</v>
      </c>
      <c r="K73" s="30">
        <f t="shared" si="13"/>
        <v>0</v>
      </c>
      <c r="L73" s="31">
        <f t="shared" si="14"/>
        <v>0.14285714285714285</v>
      </c>
      <c r="M73" s="20">
        <f t="shared" si="15"/>
        <v>5.7</v>
      </c>
      <c r="N73" s="32" t="s">
        <v>48</v>
      </c>
      <c r="O73" s="22" t="e">
        <f>VLOOKUP(N73,#REF!,2,FALSE)</f>
        <v>#REF!</v>
      </c>
      <c r="P73" s="23" t="str">
        <f t="shared" si="16"/>
        <v>M</v>
      </c>
      <c r="Q73" s="24" t="str">
        <f t="shared" si="17"/>
        <v/>
      </c>
    </row>
    <row r="74" spans="1:17">
      <c r="A74" s="11">
        <f t="shared" si="9"/>
        <v>73</v>
      </c>
      <c r="B74" s="12">
        <v>15914</v>
      </c>
      <c r="C74" s="13" t="str">
        <f t="shared" si="10"/>
        <v>Adrián Bereijo C.</v>
      </c>
      <c r="D74" s="13" t="s">
        <v>101</v>
      </c>
      <c r="E74" s="14">
        <f t="shared" si="11"/>
        <v>14</v>
      </c>
      <c r="F74" s="26">
        <v>11</v>
      </c>
      <c r="G74" s="27">
        <v>3</v>
      </c>
      <c r="H74" s="28">
        <f t="shared" si="12"/>
        <v>45</v>
      </c>
      <c r="I74" s="26">
        <v>34</v>
      </c>
      <c r="J74" s="29">
        <v>11</v>
      </c>
      <c r="K74" s="30">
        <f t="shared" si="13"/>
        <v>0.7857142857142857</v>
      </c>
      <c r="L74" s="31">
        <f t="shared" si="14"/>
        <v>0.75555555555555554</v>
      </c>
      <c r="M74" s="20">
        <f t="shared" si="15"/>
        <v>70.900000000000006</v>
      </c>
      <c r="N74" s="32" t="s">
        <v>58</v>
      </c>
      <c r="O74" s="22" t="e">
        <f>VLOOKUP(N74,#REF!,2,FALSE)</f>
        <v>#REF!</v>
      </c>
      <c r="P74" s="23" t="str">
        <f t="shared" si="16"/>
        <v>M</v>
      </c>
      <c r="Q74" s="24" t="e">
        <f t="shared" si="17"/>
        <v>#REF!</v>
      </c>
    </row>
    <row r="75" spans="1:17">
      <c r="A75" s="11">
        <f t="shared" si="9"/>
        <v>74</v>
      </c>
      <c r="B75" s="12">
        <v>15914</v>
      </c>
      <c r="C75" s="13" t="str">
        <f t="shared" si="10"/>
        <v>Adrián Bereijo C.</v>
      </c>
      <c r="D75" s="13" t="s">
        <v>155</v>
      </c>
      <c r="E75" s="14">
        <f t="shared" si="11"/>
        <v>12</v>
      </c>
      <c r="F75" s="26">
        <v>0</v>
      </c>
      <c r="G75" s="27">
        <v>12</v>
      </c>
      <c r="H75" s="28">
        <f t="shared" si="12"/>
        <v>40</v>
      </c>
      <c r="I75" s="26">
        <v>4</v>
      </c>
      <c r="J75" s="29">
        <v>36</v>
      </c>
      <c r="K75" s="30">
        <f t="shared" si="13"/>
        <v>0</v>
      </c>
      <c r="L75" s="31">
        <f t="shared" si="14"/>
        <v>0.1</v>
      </c>
      <c r="M75" s="20">
        <f t="shared" si="15"/>
        <v>4.8</v>
      </c>
      <c r="N75" s="32" t="s">
        <v>56</v>
      </c>
      <c r="O75" s="22" t="e">
        <f>VLOOKUP(N75,#REF!,2,FALSE)</f>
        <v>#REF!</v>
      </c>
      <c r="P75" s="23" t="str">
        <f t="shared" si="16"/>
        <v>M</v>
      </c>
      <c r="Q75" s="24" t="e">
        <f t="shared" si="17"/>
        <v>#REF!</v>
      </c>
    </row>
    <row r="76" spans="1:17">
      <c r="A76" s="11">
        <f t="shared" si="9"/>
        <v>75</v>
      </c>
      <c r="B76" s="12">
        <v>15914</v>
      </c>
      <c r="C76" s="13" t="str">
        <f t="shared" si="10"/>
        <v>Adrián Bereijo C.</v>
      </c>
      <c r="D76" s="13" t="s">
        <v>167</v>
      </c>
      <c r="E76" s="14">
        <f t="shared" si="11"/>
        <v>2</v>
      </c>
      <c r="F76" s="26">
        <v>2</v>
      </c>
      <c r="G76" s="27">
        <v>0</v>
      </c>
      <c r="H76" s="28">
        <f t="shared" si="12"/>
        <v>6</v>
      </c>
      <c r="I76" s="26">
        <v>6</v>
      </c>
      <c r="J76" s="29">
        <v>0</v>
      </c>
      <c r="K76" s="30">
        <f t="shared" si="13"/>
        <v>1</v>
      </c>
      <c r="L76" s="31">
        <f t="shared" si="14"/>
        <v>1</v>
      </c>
      <c r="M76" s="20">
        <f t="shared" si="15"/>
        <v>68.900000000000006</v>
      </c>
      <c r="N76" s="32" t="s">
        <v>48</v>
      </c>
      <c r="O76" s="22" t="e">
        <f>VLOOKUP(N76,#REF!,2,FALSE)</f>
        <v>#REF!</v>
      </c>
      <c r="P76" s="23" t="str">
        <f t="shared" si="16"/>
        <v>M</v>
      </c>
      <c r="Q76" s="24" t="str">
        <f t="shared" si="17"/>
        <v/>
      </c>
    </row>
    <row r="77" spans="1:17">
      <c r="A77" s="11">
        <f t="shared" si="9"/>
        <v>76</v>
      </c>
      <c r="B77" s="12">
        <v>23278</v>
      </c>
      <c r="C77" s="13" t="str">
        <f t="shared" si="10"/>
        <v>David Bergantiños P.</v>
      </c>
      <c r="D77" s="13" t="s">
        <v>194</v>
      </c>
      <c r="E77" s="14">
        <f t="shared" si="11"/>
        <v>23</v>
      </c>
      <c r="F77" s="26">
        <v>19</v>
      </c>
      <c r="G77" s="27">
        <v>4</v>
      </c>
      <c r="H77" s="28">
        <f t="shared" si="12"/>
        <v>81</v>
      </c>
      <c r="I77" s="26">
        <v>59</v>
      </c>
      <c r="J77" s="29">
        <v>22</v>
      </c>
      <c r="K77" s="30">
        <f t="shared" si="13"/>
        <v>0.82608695652173914</v>
      </c>
      <c r="L77" s="31">
        <f t="shared" si="14"/>
        <v>0.72839506172839508</v>
      </c>
      <c r="M77" s="20">
        <f t="shared" si="15"/>
        <v>73.7</v>
      </c>
      <c r="N77" s="32" t="s">
        <v>49</v>
      </c>
      <c r="O77" s="22" t="e">
        <f>VLOOKUP(N77,#REF!,2,FALSE)</f>
        <v>#REF!</v>
      </c>
      <c r="P77" s="23" t="str">
        <f t="shared" si="16"/>
        <v>M</v>
      </c>
      <c r="Q77" s="24" t="e">
        <f t="shared" si="17"/>
        <v>#REF!</v>
      </c>
    </row>
    <row r="78" spans="1:17">
      <c r="A78" s="11">
        <f t="shared" si="9"/>
        <v>77</v>
      </c>
      <c r="B78" s="12">
        <v>18409</v>
      </c>
      <c r="C78" s="13" t="str">
        <f t="shared" si="10"/>
        <v>Noa Bernárdez M.</v>
      </c>
      <c r="D78" s="13" t="s">
        <v>95</v>
      </c>
      <c r="E78" s="14">
        <f t="shared" si="11"/>
        <v>16</v>
      </c>
      <c r="F78" s="26">
        <v>3</v>
      </c>
      <c r="G78" s="27">
        <v>13</v>
      </c>
      <c r="H78" s="28">
        <f t="shared" si="12"/>
        <v>55</v>
      </c>
      <c r="I78" s="26">
        <v>14</v>
      </c>
      <c r="J78" s="29">
        <v>41</v>
      </c>
      <c r="K78" s="30">
        <f t="shared" si="13"/>
        <v>0.1875</v>
      </c>
      <c r="L78" s="31">
        <f t="shared" si="14"/>
        <v>0.25454545454545452</v>
      </c>
      <c r="M78" s="20">
        <f t="shared" si="15"/>
        <v>20.7</v>
      </c>
      <c r="N78" s="32" t="s">
        <v>57</v>
      </c>
      <c r="O78" s="22" t="e">
        <f>VLOOKUP(N78,#REF!,2,FALSE)</f>
        <v>#REF!</v>
      </c>
      <c r="P78" s="23" t="str">
        <f t="shared" si="16"/>
        <v>F</v>
      </c>
      <c r="Q78" s="24" t="e">
        <f t="shared" si="17"/>
        <v>#REF!</v>
      </c>
    </row>
    <row r="79" spans="1:17">
      <c r="A79" s="11">
        <f t="shared" si="9"/>
        <v>78</v>
      </c>
      <c r="B79" s="12">
        <v>18409</v>
      </c>
      <c r="C79" s="13" t="str">
        <f t="shared" si="10"/>
        <v>Noa Bernárdez M.</v>
      </c>
      <c r="D79" s="13" t="s">
        <v>98</v>
      </c>
      <c r="E79" s="14">
        <f t="shared" si="11"/>
        <v>12</v>
      </c>
      <c r="F79" s="26">
        <v>11</v>
      </c>
      <c r="G79" s="27">
        <v>1</v>
      </c>
      <c r="H79" s="28">
        <f t="shared" si="12"/>
        <v>45</v>
      </c>
      <c r="I79" s="26">
        <v>34</v>
      </c>
      <c r="J79" s="29">
        <v>11</v>
      </c>
      <c r="K79" s="30">
        <f t="shared" si="13"/>
        <v>0.91666666666666663</v>
      </c>
      <c r="L79" s="31">
        <f t="shared" si="14"/>
        <v>0.75555555555555554</v>
      </c>
      <c r="M79" s="20">
        <f t="shared" si="15"/>
        <v>75.900000000000006</v>
      </c>
      <c r="N79" s="32" t="s">
        <v>59</v>
      </c>
      <c r="O79" s="22" t="e">
        <f>VLOOKUP(N79,#REF!,2,FALSE)</f>
        <v>#REF!</v>
      </c>
      <c r="P79" s="23" t="str">
        <f t="shared" si="16"/>
        <v>F</v>
      </c>
      <c r="Q79" s="24" t="e">
        <f t="shared" si="17"/>
        <v>#REF!</v>
      </c>
    </row>
    <row r="80" spans="1:17">
      <c r="A80" s="11">
        <f t="shared" si="9"/>
        <v>79</v>
      </c>
      <c r="B80" s="12">
        <v>18409</v>
      </c>
      <c r="C80" s="13" t="str">
        <f t="shared" si="10"/>
        <v>Noa Bernárdez M.</v>
      </c>
      <c r="D80" s="13" t="s">
        <v>97</v>
      </c>
      <c r="E80" s="14">
        <f t="shared" si="11"/>
        <v>2</v>
      </c>
      <c r="F80" s="26">
        <v>1</v>
      </c>
      <c r="G80" s="27">
        <v>1</v>
      </c>
      <c r="H80" s="28">
        <f t="shared" si="12"/>
        <v>6</v>
      </c>
      <c r="I80" s="26">
        <v>3</v>
      </c>
      <c r="J80" s="29">
        <v>3</v>
      </c>
      <c r="K80" s="30">
        <f t="shared" si="13"/>
        <v>0.5</v>
      </c>
      <c r="L80" s="31">
        <f t="shared" si="14"/>
        <v>0.5</v>
      </c>
      <c r="M80" s="20">
        <f t="shared" si="15"/>
        <v>34.4</v>
      </c>
      <c r="N80" s="32" t="s">
        <v>58</v>
      </c>
      <c r="O80" s="22" t="e">
        <f>VLOOKUP(N80,#REF!,2,FALSE)</f>
        <v>#REF!</v>
      </c>
      <c r="P80" s="23" t="str">
        <f t="shared" si="16"/>
        <v>M</v>
      </c>
      <c r="Q80" s="24" t="str">
        <f t="shared" si="17"/>
        <v/>
      </c>
    </row>
    <row r="81" spans="1:17">
      <c r="A81" s="11">
        <f t="shared" si="9"/>
        <v>80</v>
      </c>
      <c r="B81" s="12">
        <v>22400</v>
      </c>
      <c r="C81" s="13" t="str">
        <f t="shared" si="10"/>
        <v>Alejandro Blanco I.</v>
      </c>
      <c r="D81" s="13" t="s">
        <v>187</v>
      </c>
      <c r="E81" s="14">
        <f t="shared" si="11"/>
        <v>18</v>
      </c>
      <c r="F81" s="26">
        <v>7</v>
      </c>
      <c r="G81" s="27">
        <v>11</v>
      </c>
      <c r="H81" s="28">
        <f t="shared" si="12"/>
        <v>62</v>
      </c>
      <c r="I81" s="26">
        <v>27</v>
      </c>
      <c r="J81" s="29">
        <v>35</v>
      </c>
      <c r="K81" s="30">
        <f t="shared" si="13"/>
        <v>0.3888888888888889</v>
      </c>
      <c r="L81" s="31">
        <f t="shared" si="14"/>
        <v>0.43548387096774194</v>
      </c>
      <c r="M81" s="20">
        <f t="shared" si="15"/>
        <v>38.700000000000003</v>
      </c>
      <c r="N81" s="32" t="s">
        <v>49</v>
      </c>
      <c r="O81" s="22" t="e">
        <f>VLOOKUP(N81,#REF!,2,FALSE)</f>
        <v>#REF!</v>
      </c>
      <c r="P81" s="23" t="str">
        <f t="shared" si="16"/>
        <v>M</v>
      </c>
      <c r="Q81" s="24" t="e">
        <f t="shared" si="17"/>
        <v>#REF!</v>
      </c>
    </row>
    <row r="82" spans="1:17">
      <c r="A82" s="11">
        <f t="shared" si="9"/>
        <v>81</v>
      </c>
      <c r="B82" s="12">
        <v>17236</v>
      </c>
      <c r="C82" s="13" t="str">
        <f t="shared" si="10"/>
        <v>Marcial Blanco M.</v>
      </c>
      <c r="D82" s="13" t="s">
        <v>117</v>
      </c>
      <c r="E82" s="14">
        <f t="shared" si="11"/>
        <v>14</v>
      </c>
      <c r="F82" s="26">
        <v>10</v>
      </c>
      <c r="G82" s="27">
        <v>4</v>
      </c>
      <c r="H82" s="28">
        <f t="shared" si="12"/>
        <v>52</v>
      </c>
      <c r="I82" s="26">
        <v>30</v>
      </c>
      <c r="J82" s="29">
        <v>22</v>
      </c>
      <c r="K82" s="30">
        <f t="shared" si="13"/>
        <v>0.7142857142857143</v>
      </c>
      <c r="L82" s="31">
        <f t="shared" si="14"/>
        <v>0.57692307692307687</v>
      </c>
      <c r="M82" s="20">
        <f t="shared" si="15"/>
        <v>59.3</v>
      </c>
      <c r="N82" s="32" t="s">
        <v>58</v>
      </c>
      <c r="O82" s="22" t="e">
        <f>VLOOKUP(N82,#REF!,2,FALSE)</f>
        <v>#REF!</v>
      </c>
      <c r="P82" s="23" t="str">
        <f t="shared" si="16"/>
        <v>M</v>
      </c>
      <c r="Q82" s="24" t="e">
        <f t="shared" si="17"/>
        <v>#REF!</v>
      </c>
    </row>
    <row r="83" spans="1:17">
      <c r="A83" s="11">
        <f t="shared" si="9"/>
        <v>82</v>
      </c>
      <c r="B83" s="12">
        <v>17347</v>
      </c>
      <c r="C83" s="13" t="str">
        <f t="shared" si="10"/>
        <v>Brais Blanco R.</v>
      </c>
      <c r="D83" s="13" t="s">
        <v>184</v>
      </c>
      <c r="E83" s="14">
        <f t="shared" si="11"/>
        <v>19</v>
      </c>
      <c r="F83" s="26">
        <v>17</v>
      </c>
      <c r="G83" s="27">
        <v>2</v>
      </c>
      <c r="H83" s="28">
        <f t="shared" si="12"/>
        <v>68</v>
      </c>
      <c r="I83" s="26">
        <v>54</v>
      </c>
      <c r="J83" s="29">
        <v>14</v>
      </c>
      <c r="K83" s="30">
        <f t="shared" si="13"/>
        <v>0.89473684210526316</v>
      </c>
      <c r="L83" s="31">
        <f t="shared" si="14"/>
        <v>0.79411764705882348</v>
      </c>
      <c r="M83" s="20">
        <f t="shared" si="15"/>
        <v>79.3</v>
      </c>
      <c r="N83" s="32" t="s">
        <v>49</v>
      </c>
      <c r="O83" s="22" t="e">
        <f>VLOOKUP(N83,#REF!,2,FALSE)</f>
        <v>#REF!</v>
      </c>
      <c r="P83" s="23" t="str">
        <f t="shared" si="16"/>
        <v>M</v>
      </c>
      <c r="Q83" s="24" t="e">
        <f t="shared" si="17"/>
        <v>#REF!</v>
      </c>
    </row>
    <row r="84" spans="1:17">
      <c r="A84" s="11">
        <f t="shared" si="9"/>
        <v>83</v>
      </c>
      <c r="B84" s="12">
        <v>17347</v>
      </c>
      <c r="C84" s="13" t="str">
        <f t="shared" si="10"/>
        <v>Brais Blanco R.</v>
      </c>
      <c r="D84" s="13" t="s">
        <v>104</v>
      </c>
      <c r="E84" s="14">
        <f t="shared" si="11"/>
        <v>4</v>
      </c>
      <c r="F84" s="26">
        <v>0</v>
      </c>
      <c r="G84" s="27">
        <v>4</v>
      </c>
      <c r="H84" s="28">
        <f t="shared" si="12"/>
        <v>15</v>
      </c>
      <c r="I84" s="26">
        <v>3</v>
      </c>
      <c r="J84" s="29">
        <v>12</v>
      </c>
      <c r="K84" s="30">
        <f t="shared" si="13"/>
        <v>0</v>
      </c>
      <c r="L84" s="31">
        <f t="shared" si="14"/>
        <v>0.2</v>
      </c>
      <c r="M84" s="20">
        <f t="shared" si="15"/>
        <v>8.9</v>
      </c>
      <c r="N84" s="32" t="s">
        <v>48</v>
      </c>
      <c r="O84" s="22" t="e">
        <f>VLOOKUP(N84,#REF!,2,FALSE)</f>
        <v>#REF!</v>
      </c>
      <c r="P84" s="23" t="str">
        <f t="shared" si="16"/>
        <v>M</v>
      </c>
      <c r="Q84" s="24" t="str">
        <f t="shared" si="17"/>
        <v/>
      </c>
    </row>
    <row r="85" spans="1:17">
      <c r="A85" s="11">
        <f t="shared" si="9"/>
        <v>84</v>
      </c>
      <c r="B85" s="12">
        <v>50523</v>
      </c>
      <c r="C85" s="13" t="str">
        <f t="shared" si="10"/>
        <v>David Blanco V.</v>
      </c>
      <c r="D85" s="13" t="s">
        <v>185</v>
      </c>
      <c r="E85" s="14">
        <f t="shared" si="11"/>
        <v>10</v>
      </c>
      <c r="F85" s="26">
        <v>5</v>
      </c>
      <c r="G85" s="27">
        <v>5</v>
      </c>
      <c r="H85" s="28">
        <f t="shared" si="12"/>
        <v>38</v>
      </c>
      <c r="I85" s="26">
        <v>21</v>
      </c>
      <c r="J85" s="29">
        <v>17</v>
      </c>
      <c r="K85" s="30">
        <f t="shared" si="13"/>
        <v>0.5</v>
      </c>
      <c r="L85" s="31">
        <f t="shared" si="14"/>
        <v>0.55263157894736847</v>
      </c>
      <c r="M85" s="20">
        <f t="shared" si="15"/>
        <v>47.4</v>
      </c>
      <c r="N85" s="32" t="s">
        <v>49</v>
      </c>
      <c r="O85" s="22" t="e">
        <f>VLOOKUP(N85,#REF!,2,FALSE)</f>
        <v>#REF!</v>
      </c>
      <c r="P85" s="23" t="str">
        <f t="shared" si="16"/>
        <v>M</v>
      </c>
      <c r="Q85" s="24" t="e">
        <f t="shared" si="17"/>
        <v>#REF!</v>
      </c>
    </row>
    <row r="86" spans="1:17">
      <c r="A86" s="11">
        <f t="shared" si="9"/>
        <v>85</v>
      </c>
      <c r="B86" s="12">
        <v>50525</v>
      </c>
      <c r="C86" s="13" t="str">
        <f t="shared" si="10"/>
        <v>Pablo Blanco V.</v>
      </c>
      <c r="D86" s="13" t="s">
        <v>185</v>
      </c>
      <c r="E86" s="14">
        <f t="shared" si="11"/>
        <v>1</v>
      </c>
      <c r="F86" s="26">
        <v>0</v>
      </c>
      <c r="G86" s="27">
        <v>1</v>
      </c>
      <c r="H86" s="28">
        <f t="shared" si="12"/>
        <v>4</v>
      </c>
      <c r="I86" s="26">
        <v>1</v>
      </c>
      <c r="J86" s="29">
        <v>3</v>
      </c>
      <c r="K86" s="30">
        <f t="shared" si="13"/>
        <v>0</v>
      </c>
      <c r="L86" s="31">
        <f t="shared" si="14"/>
        <v>0.25</v>
      </c>
      <c r="M86" s="20">
        <f t="shared" si="15"/>
        <v>8.9</v>
      </c>
      <c r="N86" s="32" t="s">
        <v>49</v>
      </c>
      <c r="O86" s="22" t="e">
        <f>VLOOKUP(N86,#REF!,2,FALSE)</f>
        <v>#REF!</v>
      </c>
      <c r="P86" s="23" t="str">
        <f t="shared" si="16"/>
        <v>M</v>
      </c>
      <c r="Q86" s="24" t="str">
        <f t="shared" si="17"/>
        <v/>
      </c>
    </row>
    <row r="87" spans="1:17">
      <c r="A87" s="11">
        <f t="shared" si="9"/>
        <v>86</v>
      </c>
      <c r="B87" s="12">
        <v>18446</v>
      </c>
      <c r="C87" s="13" t="str">
        <f t="shared" si="10"/>
        <v>David Blanco V.</v>
      </c>
      <c r="D87" s="13" t="s">
        <v>197</v>
      </c>
      <c r="E87" s="14">
        <f t="shared" si="11"/>
        <v>12</v>
      </c>
      <c r="F87" s="26">
        <v>5</v>
      </c>
      <c r="G87" s="27">
        <v>7</v>
      </c>
      <c r="H87" s="28">
        <f t="shared" si="12"/>
        <v>42</v>
      </c>
      <c r="I87" s="26">
        <v>15</v>
      </c>
      <c r="J87" s="29">
        <v>27</v>
      </c>
      <c r="K87" s="30">
        <f t="shared" si="13"/>
        <v>0.41666666666666669</v>
      </c>
      <c r="L87" s="31">
        <f t="shared" si="14"/>
        <v>0.35714285714285715</v>
      </c>
      <c r="M87" s="20">
        <f t="shared" si="15"/>
        <v>35.1</v>
      </c>
      <c r="N87" s="32" t="s">
        <v>49</v>
      </c>
      <c r="O87" s="22" t="e">
        <f>VLOOKUP(N87,#REF!,2,FALSE)</f>
        <v>#REF!</v>
      </c>
      <c r="P87" s="23" t="str">
        <f t="shared" si="16"/>
        <v>M</v>
      </c>
      <c r="Q87" s="24" t="e">
        <f t="shared" si="17"/>
        <v>#REF!</v>
      </c>
    </row>
    <row r="88" spans="1:17">
      <c r="A88" s="11">
        <f t="shared" si="9"/>
        <v>87</v>
      </c>
      <c r="B88" s="12">
        <v>19728</v>
      </c>
      <c r="C88" s="13" t="str">
        <f t="shared" si="10"/>
        <v>Manuel Bodega P.</v>
      </c>
      <c r="D88" s="13" t="s">
        <v>171</v>
      </c>
      <c r="E88" s="14">
        <f t="shared" si="11"/>
        <v>36</v>
      </c>
      <c r="F88" s="26">
        <v>18</v>
      </c>
      <c r="G88" s="27">
        <v>18</v>
      </c>
      <c r="H88" s="28">
        <f t="shared" si="12"/>
        <v>127</v>
      </c>
      <c r="I88" s="26">
        <v>61</v>
      </c>
      <c r="J88" s="29">
        <v>66</v>
      </c>
      <c r="K88" s="30">
        <f t="shared" si="13"/>
        <v>0.5</v>
      </c>
      <c r="L88" s="31">
        <f t="shared" si="14"/>
        <v>0.48031496062992124</v>
      </c>
      <c r="M88" s="20">
        <f t="shared" si="15"/>
        <v>47.4</v>
      </c>
      <c r="N88" s="32" t="s">
        <v>58</v>
      </c>
      <c r="O88" s="22" t="e">
        <f>VLOOKUP(N88,#REF!,2,FALSE)</f>
        <v>#REF!</v>
      </c>
      <c r="P88" s="23" t="str">
        <f t="shared" si="16"/>
        <v>M</v>
      </c>
      <c r="Q88" s="24" t="e">
        <f t="shared" si="17"/>
        <v>#REF!</v>
      </c>
    </row>
    <row r="89" spans="1:17">
      <c r="A89" s="11">
        <f t="shared" si="9"/>
        <v>88</v>
      </c>
      <c r="B89" s="12">
        <v>19717</v>
      </c>
      <c r="C89" s="13" t="str">
        <f t="shared" si="10"/>
        <v>Pedro Bodega P.</v>
      </c>
      <c r="D89" s="13" t="s">
        <v>164</v>
      </c>
      <c r="E89" s="14">
        <f t="shared" si="11"/>
        <v>26</v>
      </c>
      <c r="F89" s="26">
        <v>4</v>
      </c>
      <c r="G89" s="27">
        <v>22</v>
      </c>
      <c r="H89" s="28">
        <f t="shared" si="12"/>
        <v>97</v>
      </c>
      <c r="I89" s="26">
        <v>27</v>
      </c>
      <c r="J89" s="29">
        <v>70</v>
      </c>
      <c r="K89" s="30">
        <f t="shared" si="13"/>
        <v>0.15384615384615385</v>
      </c>
      <c r="L89" s="31">
        <f t="shared" si="14"/>
        <v>0.27835051546391754</v>
      </c>
      <c r="M89" s="20">
        <f t="shared" si="15"/>
        <v>20.8</v>
      </c>
      <c r="N89" s="32" t="s">
        <v>48</v>
      </c>
      <c r="O89" s="22" t="e">
        <f>VLOOKUP(N89,#REF!,2,FALSE)</f>
        <v>#REF!</v>
      </c>
      <c r="P89" s="23" t="str">
        <f t="shared" si="16"/>
        <v>M</v>
      </c>
      <c r="Q89" s="24" t="e">
        <f t="shared" si="17"/>
        <v>#REF!</v>
      </c>
    </row>
    <row r="90" spans="1:17">
      <c r="A90" s="11">
        <f t="shared" si="9"/>
        <v>89</v>
      </c>
      <c r="B90" s="12">
        <v>19717</v>
      </c>
      <c r="C90" s="13" t="str">
        <f t="shared" si="10"/>
        <v>Pedro Bodega P.</v>
      </c>
      <c r="D90" s="13" t="s">
        <v>148</v>
      </c>
      <c r="E90" s="14">
        <f t="shared" si="11"/>
        <v>2</v>
      </c>
      <c r="F90" s="26">
        <v>0</v>
      </c>
      <c r="G90" s="27">
        <v>2</v>
      </c>
      <c r="H90" s="28">
        <f t="shared" si="12"/>
        <v>7</v>
      </c>
      <c r="I90" s="26">
        <v>1</v>
      </c>
      <c r="J90" s="29">
        <v>6</v>
      </c>
      <c r="K90" s="30">
        <f t="shared" si="13"/>
        <v>0</v>
      </c>
      <c r="L90" s="31">
        <f t="shared" si="14"/>
        <v>0.14285714285714285</v>
      </c>
      <c r="M90" s="20">
        <f t="shared" si="15"/>
        <v>5.7</v>
      </c>
      <c r="N90" s="32" t="s">
        <v>56</v>
      </c>
      <c r="O90" s="22" t="e">
        <f>VLOOKUP(N90,#REF!,2,FALSE)</f>
        <v>#REF!</v>
      </c>
      <c r="P90" s="23" t="str">
        <f t="shared" si="16"/>
        <v>M</v>
      </c>
      <c r="Q90" s="24" t="str">
        <f t="shared" si="17"/>
        <v/>
      </c>
    </row>
    <row r="91" spans="1:17">
      <c r="A91" s="11">
        <f t="shared" si="9"/>
        <v>90</v>
      </c>
      <c r="B91" s="12">
        <v>5675</v>
      </c>
      <c r="C91" s="13" t="str">
        <f t="shared" si="10"/>
        <v>Estefanía Bolaño M.</v>
      </c>
      <c r="D91" s="13" t="s">
        <v>77</v>
      </c>
      <c r="E91" s="14">
        <f t="shared" si="11"/>
        <v>30</v>
      </c>
      <c r="F91" s="26">
        <v>23</v>
      </c>
      <c r="G91" s="27">
        <v>7</v>
      </c>
      <c r="H91" s="28">
        <f t="shared" si="12"/>
        <v>109</v>
      </c>
      <c r="I91" s="26">
        <v>73</v>
      </c>
      <c r="J91" s="29">
        <v>36</v>
      </c>
      <c r="K91" s="30">
        <f t="shared" si="13"/>
        <v>0.76666666666666672</v>
      </c>
      <c r="L91" s="31">
        <f t="shared" si="14"/>
        <v>0.66972477064220182</v>
      </c>
      <c r="M91" s="20">
        <f t="shared" si="15"/>
        <v>68.900000000000006</v>
      </c>
      <c r="N91" s="32" t="s">
        <v>49</v>
      </c>
      <c r="O91" s="22" t="e">
        <f>VLOOKUP(N91,#REF!,2,FALSE)</f>
        <v>#REF!</v>
      </c>
      <c r="P91" s="23" t="str">
        <f t="shared" si="16"/>
        <v>M</v>
      </c>
      <c r="Q91" s="24" t="e">
        <f t="shared" si="17"/>
        <v>#REF!</v>
      </c>
    </row>
    <row r="92" spans="1:17">
      <c r="A92" s="11">
        <f t="shared" si="9"/>
        <v>91</v>
      </c>
      <c r="B92" s="12">
        <v>5675</v>
      </c>
      <c r="C92" s="13" t="str">
        <f t="shared" si="10"/>
        <v>Estefanía Bolaño M.</v>
      </c>
      <c r="D92" s="13" t="s">
        <v>202</v>
      </c>
      <c r="E92" s="14">
        <f t="shared" si="11"/>
        <v>15</v>
      </c>
      <c r="F92" s="26">
        <v>6</v>
      </c>
      <c r="G92" s="27">
        <v>9</v>
      </c>
      <c r="H92" s="28">
        <f t="shared" si="12"/>
        <v>54</v>
      </c>
      <c r="I92" s="26">
        <v>24</v>
      </c>
      <c r="J92" s="29">
        <v>30</v>
      </c>
      <c r="K92" s="30">
        <f t="shared" si="13"/>
        <v>0.4</v>
      </c>
      <c r="L92" s="31">
        <f t="shared" si="14"/>
        <v>0.44444444444444442</v>
      </c>
      <c r="M92" s="20">
        <f t="shared" si="15"/>
        <v>39.200000000000003</v>
      </c>
      <c r="N92" s="32" t="s">
        <v>59</v>
      </c>
      <c r="O92" s="22" t="e">
        <f>VLOOKUP(N92,#REF!,2,FALSE)</f>
        <v>#REF!</v>
      </c>
      <c r="P92" s="23" t="str">
        <f t="shared" si="16"/>
        <v>F</v>
      </c>
      <c r="Q92" s="24" t="e">
        <f t="shared" si="17"/>
        <v>#REF!</v>
      </c>
    </row>
    <row r="93" spans="1:17">
      <c r="A93" s="11">
        <f t="shared" si="9"/>
        <v>92</v>
      </c>
      <c r="B93" s="12">
        <v>3905</v>
      </c>
      <c r="C93" s="13" t="str">
        <f t="shared" si="10"/>
        <v>Raquel Bonilla G.</v>
      </c>
      <c r="D93" s="13" t="s">
        <v>99</v>
      </c>
      <c r="E93" s="14">
        <f t="shared" si="11"/>
        <v>25</v>
      </c>
      <c r="F93" s="26">
        <v>14</v>
      </c>
      <c r="G93" s="27">
        <v>11</v>
      </c>
      <c r="H93" s="28">
        <f t="shared" si="12"/>
        <v>83</v>
      </c>
      <c r="I93" s="26">
        <v>43</v>
      </c>
      <c r="J93" s="29">
        <v>40</v>
      </c>
      <c r="K93" s="30">
        <f t="shared" si="13"/>
        <v>0.56000000000000005</v>
      </c>
      <c r="L93" s="31">
        <f t="shared" si="14"/>
        <v>0.51807228915662651</v>
      </c>
      <c r="M93" s="20">
        <f t="shared" si="15"/>
        <v>51.3</v>
      </c>
      <c r="N93" s="32" t="s">
        <v>54</v>
      </c>
      <c r="O93" s="22" t="e">
        <f>VLOOKUP(N93,#REF!,2,FALSE)</f>
        <v>#REF!</v>
      </c>
      <c r="P93" s="23" t="str">
        <f t="shared" si="16"/>
        <v>F</v>
      </c>
      <c r="Q93" s="24" t="e">
        <f t="shared" si="17"/>
        <v>#REF!</v>
      </c>
    </row>
    <row r="94" spans="1:17">
      <c r="A94" s="11">
        <f t="shared" si="9"/>
        <v>93</v>
      </c>
      <c r="B94" s="12">
        <v>23232</v>
      </c>
      <c r="C94" s="13" t="str">
        <f t="shared" si="10"/>
        <v>Juan J. Borras S.</v>
      </c>
      <c r="D94" s="13" t="s">
        <v>183</v>
      </c>
      <c r="E94" s="14">
        <f t="shared" si="11"/>
        <v>22</v>
      </c>
      <c r="F94" s="26">
        <v>14</v>
      </c>
      <c r="G94" s="27">
        <v>8</v>
      </c>
      <c r="H94" s="28">
        <f t="shared" si="12"/>
        <v>82</v>
      </c>
      <c r="I94" s="26">
        <v>52</v>
      </c>
      <c r="J94" s="29">
        <v>30</v>
      </c>
      <c r="K94" s="30">
        <f t="shared" si="13"/>
        <v>0.63636363636363635</v>
      </c>
      <c r="L94" s="31">
        <f t="shared" si="14"/>
        <v>0.63414634146341464</v>
      </c>
      <c r="M94" s="20">
        <f t="shared" si="15"/>
        <v>60.2</v>
      </c>
      <c r="N94" s="32" t="s">
        <v>49</v>
      </c>
      <c r="O94" s="22" t="e">
        <f>VLOOKUP(N94,#REF!,2,FALSE)</f>
        <v>#REF!</v>
      </c>
      <c r="P94" s="23" t="str">
        <f t="shared" si="16"/>
        <v>M</v>
      </c>
      <c r="Q94" s="24" t="e">
        <f t="shared" si="17"/>
        <v>#REF!</v>
      </c>
    </row>
    <row r="95" spans="1:17">
      <c r="A95" s="11">
        <f t="shared" si="9"/>
        <v>94</v>
      </c>
      <c r="B95" s="12">
        <v>9968</v>
      </c>
      <c r="C95" s="13" t="str">
        <f t="shared" si="10"/>
        <v>Santiago Brandariz G.</v>
      </c>
      <c r="D95" s="13" t="s">
        <v>112</v>
      </c>
      <c r="E95" s="14">
        <f t="shared" si="11"/>
        <v>36</v>
      </c>
      <c r="F95" s="26">
        <v>24</v>
      </c>
      <c r="G95" s="27">
        <v>12</v>
      </c>
      <c r="H95" s="28">
        <f t="shared" si="12"/>
        <v>125</v>
      </c>
      <c r="I95" s="26">
        <v>83</v>
      </c>
      <c r="J95" s="29">
        <v>42</v>
      </c>
      <c r="K95" s="30">
        <f t="shared" si="13"/>
        <v>0.66666666666666663</v>
      </c>
      <c r="L95" s="31">
        <f t="shared" si="14"/>
        <v>0.66400000000000003</v>
      </c>
      <c r="M95" s="20">
        <f t="shared" si="15"/>
        <v>64.3</v>
      </c>
      <c r="N95" s="32" t="s">
        <v>49</v>
      </c>
      <c r="O95" s="22" t="e">
        <f>VLOOKUP(N95,#REF!,2,FALSE)</f>
        <v>#REF!</v>
      </c>
      <c r="P95" s="23" t="str">
        <f t="shared" si="16"/>
        <v>M</v>
      </c>
      <c r="Q95" s="24" t="e">
        <f t="shared" si="17"/>
        <v>#REF!</v>
      </c>
    </row>
    <row r="96" spans="1:17">
      <c r="A96" s="11">
        <f t="shared" si="9"/>
        <v>95</v>
      </c>
      <c r="B96" s="12">
        <v>22015</v>
      </c>
      <c r="C96" s="13" t="str">
        <f t="shared" si="10"/>
        <v>Emilio Bravo P.</v>
      </c>
      <c r="D96" s="13" t="s">
        <v>114</v>
      </c>
      <c r="E96" s="14">
        <f t="shared" si="11"/>
        <v>12</v>
      </c>
      <c r="F96" s="26">
        <v>6</v>
      </c>
      <c r="G96" s="27">
        <v>6</v>
      </c>
      <c r="H96" s="28">
        <f t="shared" si="12"/>
        <v>49</v>
      </c>
      <c r="I96" s="26">
        <v>23</v>
      </c>
      <c r="J96" s="29">
        <v>26</v>
      </c>
      <c r="K96" s="30">
        <f t="shared" si="13"/>
        <v>0.5</v>
      </c>
      <c r="L96" s="31">
        <f t="shared" si="14"/>
        <v>0.46938775510204084</v>
      </c>
      <c r="M96" s="20">
        <f t="shared" si="15"/>
        <v>44.2</v>
      </c>
      <c r="N96" s="32" t="s">
        <v>58</v>
      </c>
      <c r="O96" s="22" t="e">
        <f>VLOOKUP(N96,#REF!,2,FALSE)</f>
        <v>#REF!</v>
      </c>
      <c r="P96" s="23" t="str">
        <f t="shared" si="16"/>
        <v>M</v>
      </c>
      <c r="Q96" s="24" t="e">
        <f t="shared" si="17"/>
        <v>#REF!</v>
      </c>
    </row>
    <row r="97" spans="1:17">
      <c r="A97" s="11">
        <f t="shared" si="9"/>
        <v>96</v>
      </c>
      <c r="B97" s="12">
        <v>50161</v>
      </c>
      <c r="C97" s="13" t="str">
        <f t="shared" si="10"/>
        <v>Patricia Brea R.</v>
      </c>
      <c r="D97" s="13" t="s">
        <v>135</v>
      </c>
      <c r="E97" s="14">
        <f t="shared" si="11"/>
        <v>32</v>
      </c>
      <c r="F97" s="26">
        <v>4</v>
      </c>
      <c r="G97" s="27">
        <v>28</v>
      </c>
      <c r="H97" s="28">
        <f t="shared" si="12"/>
        <v>103</v>
      </c>
      <c r="I97" s="26">
        <v>16</v>
      </c>
      <c r="J97" s="29">
        <v>87</v>
      </c>
      <c r="K97" s="30">
        <f t="shared" si="13"/>
        <v>0.125</v>
      </c>
      <c r="L97" s="31">
        <f t="shared" si="14"/>
        <v>0.1553398058252427</v>
      </c>
      <c r="M97" s="20">
        <f t="shared" si="15"/>
        <v>13.5</v>
      </c>
      <c r="N97" s="32" t="s">
        <v>49</v>
      </c>
      <c r="O97" s="22" t="e">
        <f>VLOOKUP(N97,#REF!,2,FALSE)</f>
        <v>#REF!</v>
      </c>
      <c r="P97" s="23" t="str">
        <f t="shared" si="16"/>
        <v>M</v>
      </c>
      <c r="Q97" s="24" t="e">
        <f t="shared" si="17"/>
        <v>#REF!</v>
      </c>
    </row>
    <row r="98" spans="1:17">
      <c r="A98" s="11">
        <f t="shared" si="9"/>
        <v>97</v>
      </c>
      <c r="B98" s="12">
        <v>7792</v>
      </c>
      <c r="C98" s="13" t="str">
        <f t="shared" si="10"/>
        <v>Jesús Broullón N.</v>
      </c>
      <c r="D98" s="13" t="s">
        <v>108</v>
      </c>
      <c r="E98" s="14">
        <f t="shared" si="11"/>
        <v>38</v>
      </c>
      <c r="F98" s="26">
        <v>27</v>
      </c>
      <c r="G98" s="27">
        <v>11</v>
      </c>
      <c r="H98" s="28">
        <f t="shared" si="12"/>
        <v>133</v>
      </c>
      <c r="I98" s="26">
        <v>91</v>
      </c>
      <c r="J98" s="29">
        <v>42</v>
      </c>
      <c r="K98" s="30">
        <f t="shared" si="13"/>
        <v>0.71052631578947367</v>
      </c>
      <c r="L98" s="31">
        <f t="shared" si="14"/>
        <v>0.68421052631578949</v>
      </c>
      <c r="M98" s="20">
        <f t="shared" si="15"/>
        <v>67.5</v>
      </c>
      <c r="N98" s="32" t="s">
        <v>58</v>
      </c>
      <c r="O98" s="22" t="e">
        <f>VLOOKUP(N98,#REF!,2,FALSE)</f>
        <v>#REF!</v>
      </c>
      <c r="P98" s="23" t="str">
        <f t="shared" si="16"/>
        <v>M</v>
      </c>
      <c r="Q98" s="24" t="e">
        <f t="shared" si="17"/>
        <v>#REF!</v>
      </c>
    </row>
    <row r="99" spans="1:17">
      <c r="A99" s="11">
        <f t="shared" si="9"/>
        <v>98</v>
      </c>
      <c r="B99" s="12">
        <v>23022</v>
      </c>
      <c r="C99" s="13" t="str">
        <f t="shared" si="10"/>
        <v>Fernando Buján G.</v>
      </c>
      <c r="D99" s="13" t="s">
        <v>127</v>
      </c>
      <c r="E99" s="14">
        <f t="shared" si="11"/>
        <v>6</v>
      </c>
      <c r="F99" s="26">
        <v>5</v>
      </c>
      <c r="G99" s="27">
        <v>1</v>
      </c>
      <c r="H99" s="28">
        <f t="shared" si="12"/>
        <v>20</v>
      </c>
      <c r="I99" s="26">
        <v>16</v>
      </c>
      <c r="J99" s="29">
        <v>4</v>
      </c>
      <c r="K99" s="30">
        <f t="shared" si="13"/>
        <v>0.83333333333333337</v>
      </c>
      <c r="L99" s="31">
        <f t="shared" si="14"/>
        <v>0.8</v>
      </c>
      <c r="M99" s="20">
        <f t="shared" si="15"/>
        <v>68.900000000000006</v>
      </c>
      <c r="N99" s="32" t="s">
        <v>49</v>
      </c>
      <c r="O99" s="22" t="e">
        <f>VLOOKUP(N99,#REF!,2,FALSE)</f>
        <v>#REF!</v>
      </c>
      <c r="P99" s="23" t="str">
        <f t="shared" si="16"/>
        <v>M</v>
      </c>
      <c r="Q99" s="24" t="str">
        <f t="shared" si="17"/>
        <v/>
      </c>
    </row>
    <row r="100" spans="1:17">
      <c r="A100" s="11">
        <f t="shared" si="9"/>
        <v>99</v>
      </c>
      <c r="B100" s="12">
        <v>2469</v>
      </c>
      <c r="C100" s="13" t="str">
        <f t="shared" si="10"/>
        <v>Miguel Á. Cabaleiro F.</v>
      </c>
      <c r="D100" s="13" t="s">
        <v>147</v>
      </c>
      <c r="E100" s="14">
        <f t="shared" si="11"/>
        <v>28</v>
      </c>
      <c r="F100" s="26">
        <v>1</v>
      </c>
      <c r="G100" s="27">
        <v>27</v>
      </c>
      <c r="H100" s="28">
        <f t="shared" si="12"/>
        <v>109</v>
      </c>
      <c r="I100" s="26">
        <v>27</v>
      </c>
      <c r="J100" s="29">
        <v>82</v>
      </c>
      <c r="K100" s="30">
        <f t="shared" si="13"/>
        <v>3.5714285714285712E-2</v>
      </c>
      <c r="L100" s="31">
        <f t="shared" si="14"/>
        <v>0.24770642201834864</v>
      </c>
      <c r="M100" s="20">
        <f t="shared" si="15"/>
        <v>13.8</v>
      </c>
      <c r="N100" s="32" t="s">
        <v>47</v>
      </c>
      <c r="O100" s="22" t="e">
        <f>VLOOKUP(N100,#REF!,2,FALSE)</f>
        <v>#REF!</v>
      </c>
      <c r="P100" s="23" t="str">
        <f t="shared" si="16"/>
        <v>M</v>
      </c>
      <c r="Q100" s="24" t="e">
        <f t="shared" si="17"/>
        <v>#REF!</v>
      </c>
    </row>
    <row r="101" spans="1:17">
      <c r="A101" s="11">
        <f t="shared" si="9"/>
        <v>100</v>
      </c>
      <c r="B101" s="12">
        <v>50562</v>
      </c>
      <c r="C101" s="13" t="str">
        <f t="shared" si="10"/>
        <v>Emilio Cabaleiro L.</v>
      </c>
      <c r="D101" s="13" t="s">
        <v>119</v>
      </c>
      <c r="E101" s="14">
        <f t="shared" si="11"/>
        <v>8</v>
      </c>
      <c r="F101" s="26">
        <v>0</v>
      </c>
      <c r="G101" s="27">
        <v>8</v>
      </c>
      <c r="H101" s="28">
        <f t="shared" si="12"/>
        <v>26</v>
      </c>
      <c r="I101" s="26">
        <v>2</v>
      </c>
      <c r="J101" s="29">
        <v>24</v>
      </c>
      <c r="K101" s="30">
        <f t="shared" si="13"/>
        <v>0</v>
      </c>
      <c r="L101" s="31">
        <f t="shared" si="14"/>
        <v>7.6923076923076927E-2</v>
      </c>
      <c r="M101" s="20">
        <f t="shared" si="15"/>
        <v>3.6</v>
      </c>
      <c r="N101" s="32" t="s">
        <v>58</v>
      </c>
      <c r="O101" s="22" t="e">
        <f>VLOOKUP(N101,#REF!,2,FALSE)</f>
        <v>#REF!</v>
      </c>
      <c r="P101" s="23" t="str">
        <f t="shared" si="16"/>
        <v>M</v>
      </c>
      <c r="Q101" s="24" t="str">
        <f t="shared" si="17"/>
        <v/>
      </c>
    </row>
    <row r="102" spans="1:17">
      <c r="A102" s="11">
        <f t="shared" si="9"/>
        <v>101</v>
      </c>
      <c r="B102" s="12">
        <v>50013</v>
      </c>
      <c r="C102" s="13" t="str">
        <f t="shared" si="10"/>
        <v>Leo Cabanelas L.</v>
      </c>
      <c r="D102" s="13" t="s">
        <v>173</v>
      </c>
      <c r="E102" s="14">
        <f t="shared" si="11"/>
        <v>26</v>
      </c>
      <c r="F102" s="26">
        <v>12</v>
      </c>
      <c r="G102" s="27">
        <v>14</v>
      </c>
      <c r="H102" s="28">
        <f t="shared" si="12"/>
        <v>98</v>
      </c>
      <c r="I102" s="26">
        <v>44</v>
      </c>
      <c r="J102" s="29">
        <v>54</v>
      </c>
      <c r="K102" s="30">
        <f t="shared" si="13"/>
        <v>0.46153846153846156</v>
      </c>
      <c r="L102" s="31">
        <f t="shared" si="14"/>
        <v>0.44897959183673469</v>
      </c>
      <c r="M102" s="20">
        <f t="shared" si="15"/>
        <v>43.5</v>
      </c>
      <c r="N102" s="32" t="s">
        <v>58</v>
      </c>
      <c r="O102" s="22" t="e">
        <f>VLOOKUP(N102,#REF!,2,FALSE)</f>
        <v>#REF!</v>
      </c>
      <c r="P102" s="23" t="str">
        <f t="shared" si="16"/>
        <v>M</v>
      </c>
      <c r="Q102" s="24" t="e">
        <f t="shared" si="17"/>
        <v>#REF!</v>
      </c>
    </row>
    <row r="103" spans="1:17">
      <c r="A103" s="11">
        <f t="shared" si="9"/>
        <v>102</v>
      </c>
      <c r="B103" s="12">
        <v>3414</v>
      </c>
      <c r="C103" s="13" t="str">
        <f t="shared" si="10"/>
        <v>Elisabet Cadilla V.</v>
      </c>
      <c r="D103" s="13" t="s">
        <v>95</v>
      </c>
      <c r="E103" s="14">
        <f t="shared" si="11"/>
        <v>20</v>
      </c>
      <c r="F103" s="26">
        <v>8</v>
      </c>
      <c r="G103" s="27">
        <v>12</v>
      </c>
      <c r="H103" s="28">
        <f t="shared" si="12"/>
        <v>74</v>
      </c>
      <c r="I103" s="26">
        <v>30</v>
      </c>
      <c r="J103" s="29">
        <v>44</v>
      </c>
      <c r="K103" s="30">
        <f t="shared" si="13"/>
        <v>0.4</v>
      </c>
      <c r="L103" s="31">
        <f t="shared" si="14"/>
        <v>0.40540540540540543</v>
      </c>
      <c r="M103" s="20">
        <f t="shared" si="15"/>
        <v>38</v>
      </c>
      <c r="N103" s="32" t="s">
        <v>57</v>
      </c>
      <c r="O103" s="22" t="e">
        <f>VLOOKUP(N103,#REF!,2,FALSE)</f>
        <v>#REF!</v>
      </c>
      <c r="P103" s="23" t="str">
        <f t="shared" si="16"/>
        <v>F</v>
      </c>
      <c r="Q103" s="24" t="e">
        <f t="shared" si="17"/>
        <v>#REF!</v>
      </c>
    </row>
    <row r="104" spans="1:17">
      <c r="A104" s="11">
        <f t="shared" si="9"/>
        <v>103</v>
      </c>
      <c r="B104" s="12">
        <v>3416</v>
      </c>
      <c r="C104" s="13" t="str">
        <f t="shared" si="10"/>
        <v>Victoria Cadilla V.</v>
      </c>
      <c r="D104" s="13" t="s">
        <v>95</v>
      </c>
      <c r="E104" s="14">
        <f t="shared" si="11"/>
        <v>20</v>
      </c>
      <c r="F104" s="26">
        <v>6</v>
      </c>
      <c r="G104" s="27">
        <v>14</v>
      </c>
      <c r="H104" s="28">
        <f t="shared" si="12"/>
        <v>72</v>
      </c>
      <c r="I104" s="26">
        <v>27</v>
      </c>
      <c r="J104" s="29">
        <v>45</v>
      </c>
      <c r="K104" s="30">
        <f t="shared" si="13"/>
        <v>0.3</v>
      </c>
      <c r="L104" s="31">
        <f t="shared" si="14"/>
        <v>0.375</v>
      </c>
      <c r="M104" s="20">
        <f t="shared" si="15"/>
        <v>31.9</v>
      </c>
      <c r="N104" s="32" t="s">
        <v>57</v>
      </c>
      <c r="O104" s="22" t="e">
        <f>VLOOKUP(N104,#REF!,2,FALSE)</f>
        <v>#REF!</v>
      </c>
      <c r="P104" s="23" t="str">
        <f t="shared" si="16"/>
        <v>F</v>
      </c>
      <c r="Q104" s="24" t="e">
        <f t="shared" si="17"/>
        <v>#REF!</v>
      </c>
    </row>
    <row r="105" spans="1:17">
      <c r="A105" s="11">
        <f t="shared" si="9"/>
        <v>104</v>
      </c>
      <c r="B105" s="12">
        <v>50080</v>
      </c>
      <c r="C105" s="13" t="str">
        <f t="shared" si="10"/>
        <v>Juan Cajade F.</v>
      </c>
      <c r="D105" s="13" t="s">
        <v>106</v>
      </c>
      <c r="E105" s="14">
        <f t="shared" si="11"/>
        <v>6</v>
      </c>
      <c r="F105" s="26">
        <v>5</v>
      </c>
      <c r="G105" s="27">
        <v>1</v>
      </c>
      <c r="H105" s="28">
        <f t="shared" si="12"/>
        <v>26</v>
      </c>
      <c r="I105" s="26">
        <v>17</v>
      </c>
      <c r="J105" s="29">
        <v>9</v>
      </c>
      <c r="K105" s="30">
        <f t="shared" si="13"/>
        <v>0.83333333333333337</v>
      </c>
      <c r="L105" s="31">
        <f t="shared" si="14"/>
        <v>0.65384615384615385</v>
      </c>
      <c r="M105" s="20">
        <f t="shared" si="15"/>
        <v>62.8</v>
      </c>
      <c r="N105" s="32" t="s">
        <v>49</v>
      </c>
      <c r="O105" s="22" t="e">
        <f>VLOOKUP(N105,#REF!,2,FALSE)</f>
        <v>#REF!</v>
      </c>
      <c r="P105" s="23" t="str">
        <f t="shared" si="16"/>
        <v>M</v>
      </c>
      <c r="Q105" s="24" t="str">
        <f t="shared" si="17"/>
        <v/>
      </c>
    </row>
    <row r="106" spans="1:17">
      <c r="A106" s="11">
        <f t="shared" si="9"/>
        <v>105</v>
      </c>
      <c r="B106" s="12">
        <v>18635</v>
      </c>
      <c r="C106" s="13" t="str">
        <f t="shared" si="10"/>
        <v>Jorge Cal D.</v>
      </c>
      <c r="D106" s="13" t="s">
        <v>96</v>
      </c>
      <c r="E106" s="14">
        <f t="shared" si="11"/>
        <v>24</v>
      </c>
      <c r="F106" s="26">
        <v>17</v>
      </c>
      <c r="G106" s="27">
        <v>7</v>
      </c>
      <c r="H106" s="28">
        <f t="shared" si="12"/>
        <v>85</v>
      </c>
      <c r="I106" s="26">
        <v>56</v>
      </c>
      <c r="J106" s="29">
        <v>29</v>
      </c>
      <c r="K106" s="30">
        <f t="shared" si="13"/>
        <v>0.70833333333333337</v>
      </c>
      <c r="L106" s="31">
        <f t="shared" si="14"/>
        <v>0.6588235294117647</v>
      </c>
      <c r="M106" s="20">
        <f t="shared" si="15"/>
        <v>65</v>
      </c>
      <c r="N106" s="32" t="s">
        <v>58</v>
      </c>
      <c r="O106" s="22" t="e">
        <f>VLOOKUP(N106,#REF!,2,FALSE)</f>
        <v>#REF!</v>
      </c>
      <c r="P106" s="23" t="str">
        <f t="shared" si="16"/>
        <v>M</v>
      </c>
      <c r="Q106" s="24" t="e">
        <f t="shared" si="17"/>
        <v>#REF!</v>
      </c>
    </row>
    <row r="107" spans="1:17">
      <c r="A107" s="11">
        <f t="shared" si="9"/>
        <v>106</v>
      </c>
      <c r="B107" s="12">
        <v>17161</v>
      </c>
      <c r="C107" s="13" t="str">
        <f t="shared" si="10"/>
        <v>Adán Calvo G.</v>
      </c>
      <c r="D107" s="13" t="s">
        <v>126</v>
      </c>
      <c r="E107" s="14">
        <f t="shared" si="11"/>
        <v>10</v>
      </c>
      <c r="F107" s="26">
        <v>3</v>
      </c>
      <c r="G107" s="27">
        <v>7</v>
      </c>
      <c r="H107" s="28">
        <f t="shared" si="12"/>
        <v>35</v>
      </c>
      <c r="I107" s="26">
        <v>11</v>
      </c>
      <c r="J107" s="29">
        <v>24</v>
      </c>
      <c r="K107" s="30">
        <f t="shared" si="13"/>
        <v>0.3</v>
      </c>
      <c r="L107" s="31">
        <f t="shared" si="14"/>
        <v>0.31428571428571428</v>
      </c>
      <c r="M107" s="20">
        <f t="shared" si="15"/>
        <v>27.6</v>
      </c>
      <c r="N107" s="32" t="s">
        <v>58</v>
      </c>
      <c r="O107" s="22" t="e">
        <f>VLOOKUP(N107,#REF!,2,FALSE)</f>
        <v>#REF!</v>
      </c>
      <c r="P107" s="23" t="str">
        <f t="shared" si="16"/>
        <v>M</v>
      </c>
      <c r="Q107" s="24" t="e">
        <f t="shared" si="17"/>
        <v>#REF!</v>
      </c>
    </row>
    <row r="108" spans="1:17">
      <c r="A108" s="11">
        <f t="shared" si="9"/>
        <v>107</v>
      </c>
      <c r="B108" s="12">
        <v>17161</v>
      </c>
      <c r="C108" s="13" t="str">
        <f t="shared" si="10"/>
        <v>Adán Calvo G.</v>
      </c>
      <c r="D108" s="13" t="s">
        <v>125</v>
      </c>
      <c r="E108" s="14">
        <f t="shared" si="11"/>
        <v>6</v>
      </c>
      <c r="F108" s="26">
        <v>0</v>
      </c>
      <c r="G108" s="27">
        <v>6</v>
      </c>
      <c r="H108" s="28">
        <f t="shared" si="12"/>
        <v>21</v>
      </c>
      <c r="I108" s="26">
        <v>3</v>
      </c>
      <c r="J108" s="29">
        <v>18</v>
      </c>
      <c r="K108" s="30">
        <f t="shared" si="13"/>
        <v>0</v>
      </c>
      <c r="L108" s="31">
        <f t="shared" si="14"/>
        <v>0.14285714285714285</v>
      </c>
      <c r="M108" s="20">
        <f t="shared" si="15"/>
        <v>6.5</v>
      </c>
      <c r="N108" s="32" t="s">
        <v>48</v>
      </c>
      <c r="O108" s="22" t="e">
        <f>VLOOKUP(N108,#REF!,2,FALSE)</f>
        <v>#REF!</v>
      </c>
      <c r="P108" s="23" t="str">
        <f t="shared" si="16"/>
        <v>M</v>
      </c>
      <c r="Q108" s="24" t="str">
        <f t="shared" si="17"/>
        <v/>
      </c>
    </row>
    <row r="109" spans="1:17">
      <c r="A109" s="11">
        <f t="shared" si="9"/>
        <v>108</v>
      </c>
      <c r="B109" s="12">
        <v>9954</v>
      </c>
      <c r="C109" s="13" t="str">
        <f t="shared" si="10"/>
        <v>Belén Calvo M.</v>
      </c>
      <c r="D109" s="13" t="s">
        <v>76</v>
      </c>
      <c r="E109" s="14">
        <f t="shared" si="11"/>
        <v>30</v>
      </c>
      <c r="F109" s="26">
        <v>19</v>
      </c>
      <c r="G109" s="27">
        <v>11</v>
      </c>
      <c r="H109" s="28">
        <f t="shared" si="12"/>
        <v>112</v>
      </c>
      <c r="I109" s="26">
        <v>65</v>
      </c>
      <c r="J109" s="29">
        <v>47</v>
      </c>
      <c r="K109" s="30">
        <f t="shared" si="13"/>
        <v>0.6333333333333333</v>
      </c>
      <c r="L109" s="31">
        <f t="shared" si="14"/>
        <v>0.5803571428571429</v>
      </c>
      <c r="M109" s="20">
        <f t="shared" si="15"/>
        <v>58.3</v>
      </c>
      <c r="N109" s="32" t="s">
        <v>57</v>
      </c>
      <c r="O109" s="22" t="e">
        <f>VLOOKUP(N109,#REF!,2,FALSE)</f>
        <v>#REF!</v>
      </c>
      <c r="P109" s="23" t="str">
        <f t="shared" si="16"/>
        <v>F</v>
      </c>
      <c r="Q109" s="24" t="e">
        <f t="shared" si="17"/>
        <v>#REF!</v>
      </c>
    </row>
    <row r="110" spans="1:17">
      <c r="A110" s="11">
        <f t="shared" si="9"/>
        <v>109</v>
      </c>
      <c r="B110" s="12">
        <v>4404</v>
      </c>
      <c r="C110" s="13" t="str">
        <f t="shared" si="10"/>
        <v>María Calvo R.</v>
      </c>
      <c r="D110" s="13" t="s">
        <v>100</v>
      </c>
      <c r="E110" s="14">
        <f t="shared" si="11"/>
        <v>36</v>
      </c>
      <c r="F110" s="26">
        <v>7</v>
      </c>
      <c r="G110" s="27">
        <v>29</v>
      </c>
      <c r="H110" s="28">
        <f t="shared" si="12"/>
        <v>143</v>
      </c>
      <c r="I110" s="26">
        <v>47</v>
      </c>
      <c r="J110" s="29">
        <v>96</v>
      </c>
      <c r="K110" s="30">
        <f t="shared" si="13"/>
        <v>0.19444444444444445</v>
      </c>
      <c r="L110" s="31">
        <f t="shared" si="14"/>
        <v>0.32867132867132864</v>
      </c>
      <c r="M110" s="20">
        <f t="shared" si="15"/>
        <v>25.4</v>
      </c>
      <c r="N110" s="32" t="s">
        <v>57</v>
      </c>
      <c r="O110" s="22" t="e">
        <f>VLOOKUP(N110,#REF!,2,FALSE)</f>
        <v>#REF!</v>
      </c>
      <c r="P110" s="23" t="str">
        <f t="shared" si="16"/>
        <v>F</v>
      </c>
      <c r="Q110" s="24" t="e">
        <f t="shared" si="17"/>
        <v>#REF!</v>
      </c>
    </row>
    <row r="111" spans="1:17">
      <c r="A111" s="11">
        <f t="shared" si="9"/>
        <v>110</v>
      </c>
      <c r="B111" s="12">
        <v>15618</v>
      </c>
      <c r="C111" s="13" t="str">
        <f t="shared" si="10"/>
        <v>Borja Canay C.</v>
      </c>
      <c r="D111" s="13" t="s">
        <v>159</v>
      </c>
      <c r="E111" s="14">
        <f t="shared" si="11"/>
        <v>28</v>
      </c>
      <c r="F111" s="26">
        <v>8</v>
      </c>
      <c r="G111" s="27">
        <v>20</v>
      </c>
      <c r="H111" s="28">
        <f t="shared" si="12"/>
        <v>102</v>
      </c>
      <c r="I111" s="26">
        <v>33</v>
      </c>
      <c r="J111" s="29">
        <v>69</v>
      </c>
      <c r="K111" s="30">
        <f t="shared" si="13"/>
        <v>0.2857142857142857</v>
      </c>
      <c r="L111" s="31">
        <f t="shared" si="14"/>
        <v>0.3235294117647059</v>
      </c>
      <c r="M111" s="20">
        <f t="shared" si="15"/>
        <v>29.2</v>
      </c>
      <c r="N111" s="32" t="s">
        <v>56</v>
      </c>
      <c r="O111" s="22" t="e">
        <f>VLOOKUP(N111,#REF!,2,FALSE)</f>
        <v>#REF!</v>
      </c>
      <c r="P111" s="23" t="str">
        <f t="shared" si="16"/>
        <v>M</v>
      </c>
      <c r="Q111" s="24" t="e">
        <f t="shared" si="17"/>
        <v>#REF!</v>
      </c>
    </row>
    <row r="112" spans="1:17">
      <c r="A112" s="11">
        <f t="shared" si="9"/>
        <v>111</v>
      </c>
      <c r="B112" s="12">
        <v>15618</v>
      </c>
      <c r="C112" s="13" t="str">
        <f t="shared" si="10"/>
        <v>Borja Canay C.</v>
      </c>
      <c r="D112" s="13" t="s">
        <v>174</v>
      </c>
      <c r="E112" s="14">
        <f t="shared" si="11"/>
        <v>12</v>
      </c>
      <c r="F112" s="26">
        <v>12</v>
      </c>
      <c r="G112" s="27">
        <v>0</v>
      </c>
      <c r="H112" s="28">
        <f t="shared" si="12"/>
        <v>39</v>
      </c>
      <c r="I112" s="26">
        <v>36</v>
      </c>
      <c r="J112" s="29">
        <v>3</v>
      </c>
      <c r="K112" s="30">
        <f t="shared" si="13"/>
        <v>1</v>
      </c>
      <c r="L112" s="31">
        <f t="shared" si="14"/>
        <v>0.92307692307692313</v>
      </c>
      <c r="M112" s="20">
        <f t="shared" si="15"/>
        <v>87.3</v>
      </c>
      <c r="N112" s="32" t="s">
        <v>58</v>
      </c>
      <c r="O112" s="22" t="e">
        <f>VLOOKUP(N112,#REF!,2,FALSE)</f>
        <v>#REF!</v>
      </c>
      <c r="P112" s="23" t="str">
        <f t="shared" si="16"/>
        <v>M</v>
      </c>
      <c r="Q112" s="24" t="e">
        <f t="shared" si="17"/>
        <v>#REF!</v>
      </c>
    </row>
    <row r="113" spans="1:17">
      <c r="A113" s="11">
        <f t="shared" si="9"/>
        <v>112</v>
      </c>
      <c r="B113" s="12">
        <v>17434</v>
      </c>
      <c r="C113" s="13" t="str">
        <f t="shared" si="10"/>
        <v>Claudia M. Canay C.</v>
      </c>
      <c r="D113" s="13" t="s">
        <v>105</v>
      </c>
      <c r="E113" s="14">
        <f t="shared" si="11"/>
        <v>16</v>
      </c>
      <c r="F113" s="26">
        <v>3</v>
      </c>
      <c r="G113" s="27">
        <v>13</v>
      </c>
      <c r="H113" s="28">
        <f t="shared" si="12"/>
        <v>60</v>
      </c>
      <c r="I113" s="26">
        <v>19</v>
      </c>
      <c r="J113" s="29">
        <v>41</v>
      </c>
      <c r="K113" s="30">
        <f t="shared" si="13"/>
        <v>0.1875</v>
      </c>
      <c r="L113" s="31">
        <f t="shared" si="14"/>
        <v>0.31666666666666665</v>
      </c>
      <c r="M113" s="20">
        <f t="shared" si="15"/>
        <v>23.7</v>
      </c>
      <c r="N113" s="32" t="s">
        <v>57</v>
      </c>
      <c r="O113" s="22" t="e">
        <f>VLOOKUP(N113,#REF!,2,FALSE)</f>
        <v>#REF!</v>
      </c>
      <c r="P113" s="23" t="str">
        <f t="shared" si="16"/>
        <v>F</v>
      </c>
      <c r="Q113" s="24" t="e">
        <f t="shared" si="17"/>
        <v>#REF!</v>
      </c>
    </row>
    <row r="114" spans="1:17">
      <c r="A114" s="11">
        <f t="shared" si="9"/>
        <v>113</v>
      </c>
      <c r="B114" s="12">
        <v>17434</v>
      </c>
      <c r="C114" s="13" t="str">
        <f t="shared" si="10"/>
        <v>Claudia M. Canay C.</v>
      </c>
      <c r="D114" s="13" t="s">
        <v>118</v>
      </c>
      <c r="E114" s="14">
        <f t="shared" si="11"/>
        <v>10</v>
      </c>
      <c r="F114" s="26">
        <v>8</v>
      </c>
      <c r="G114" s="27">
        <v>2</v>
      </c>
      <c r="H114" s="28">
        <f t="shared" si="12"/>
        <v>37</v>
      </c>
      <c r="I114" s="26">
        <v>25</v>
      </c>
      <c r="J114" s="29">
        <v>12</v>
      </c>
      <c r="K114" s="30">
        <f t="shared" si="13"/>
        <v>0.8</v>
      </c>
      <c r="L114" s="31">
        <f t="shared" si="14"/>
        <v>0.67567567567567566</v>
      </c>
      <c r="M114" s="20">
        <f t="shared" si="15"/>
        <v>65.900000000000006</v>
      </c>
      <c r="N114" s="32" t="s">
        <v>59</v>
      </c>
      <c r="O114" s="22" t="e">
        <f>VLOOKUP(N114,#REF!,2,FALSE)</f>
        <v>#REF!</v>
      </c>
      <c r="P114" s="23" t="str">
        <f t="shared" si="16"/>
        <v>F</v>
      </c>
      <c r="Q114" s="24" t="e">
        <f t="shared" si="17"/>
        <v>#REF!</v>
      </c>
    </row>
    <row r="115" spans="1:17">
      <c r="A115" s="11">
        <f t="shared" si="9"/>
        <v>114</v>
      </c>
      <c r="B115" s="12">
        <v>17434</v>
      </c>
      <c r="C115" s="13" t="str">
        <f t="shared" si="10"/>
        <v>Claudia M. Canay C.</v>
      </c>
      <c r="D115" s="13" t="s">
        <v>197</v>
      </c>
      <c r="E115" s="14">
        <f t="shared" si="11"/>
        <v>8</v>
      </c>
      <c r="F115" s="26">
        <v>8</v>
      </c>
      <c r="G115" s="27">
        <v>0</v>
      </c>
      <c r="H115" s="28">
        <f t="shared" si="12"/>
        <v>25</v>
      </c>
      <c r="I115" s="26">
        <v>24</v>
      </c>
      <c r="J115" s="29">
        <v>1</v>
      </c>
      <c r="K115" s="30">
        <f t="shared" si="13"/>
        <v>1</v>
      </c>
      <c r="L115" s="31">
        <f t="shared" si="14"/>
        <v>0.96</v>
      </c>
      <c r="M115" s="20">
        <f t="shared" si="15"/>
        <v>85.5</v>
      </c>
      <c r="N115" s="32" t="s">
        <v>49</v>
      </c>
      <c r="O115" s="22" t="e">
        <f>VLOOKUP(N115,#REF!,2,FALSE)</f>
        <v>#REF!</v>
      </c>
      <c r="P115" s="23" t="str">
        <f t="shared" si="16"/>
        <v>M</v>
      </c>
      <c r="Q115" s="24" t="str">
        <f t="shared" si="17"/>
        <v/>
      </c>
    </row>
    <row r="116" spans="1:17">
      <c r="A116" s="11">
        <f t="shared" si="9"/>
        <v>115</v>
      </c>
      <c r="B116" s="12">
        <v>50081</v>
      </c>
      <c r="C116" s="13" t="str">
        <f t="shared" si="10"/>
        <v>Rafael A. Caneda G.</v>
      </c>
      <c r="D116" s="13" t="s">
        <v>123</v>
      </c>
      <c r="E116" s="14">
        <f t="shared" si="11"/>
        <v>28</v>
      </c>
      <c r="F116" s="26">
        <v>3</v>
      </c>
      <c r="G116" s="27">
        <v>25</v>
      </c>
      <c r="H116" s="28">
        <f t="shared" si="12"/>
        <v>97</v>
      </c>
      <c r="I116" s="26">
        <v>20</v>
      </c>
      <c r="J116" s="29">
        <v>77</v>
      </c>
      <c r="K116" s="30">
        <f t="shared" si="13"/>
        <v>0.10714285714285714</v>
      </c>
      <c r="L116" s="31">
        <f t="shared" si="14"/>
        <v>0.20618556701030927</v>
      </c>
      <c r="M116" s="20">
        <f t="shared" si="15"/>
        <v>15.1</v>
      </c>
      <c r="N116" s="32" t="s">
        <v>58</v>
      </c>
      <c r="O116" s="22" t="e">
        <f>VLOOKUP(N116,#REF!,2,FALSE)</f>
        <v>#REF!</v>
      </c>
      <c r="P116" s="23" t="str">
        <f t="shared" si="16"/>
        <v>M</v>
      </c>
      <c r="Q116" s="24" t="e">
        <f t="shared" si="17"/>
        <v>#REF!</v>
      </c>
    </row>
    <row r="117" spans="1:17">
      <c r="A117" s="11">
        <f t="shared" si="9"/>
        <v>116</v>
      </c>
      <c r="B117" s="12">
        <v>50083</v>
      </c>
      <c r="C117" s="13" t="str">
        <f t="shared" si="10"/>
        <v>Cristian Caneda T.</v>
      </c>
      <c r="D117" s="13" t="s">
        <v>123</v>
      </c>
      <c r="E117" s="14">
        <f t="shared" si="11"/>
        <v>4</v>
      </c>
      <c r="F117" s="26">
        <v>1</v>
      </c>
      <c r="G117" s="27">
        <v>3</v>
      </c>
      <c r="H117" s="28">
        <f t="shared" si="12"/>
        <v>16</v>
      </c>
      <c r="I117" s="26">
        <v>6</v>
      </c>
      <c r="J117" s="29">
        <v>10</v>
      </c>
      <c r="K117" s="30">
        <f t="shared" si="13"/>
        <v>0.25</v>
      </c>
      <c r="L117" s="31">
        <f t="shared" si="14"/>
        <v>0.375</v>
      </c>
      <c r="M117" s="20">
        <f t="shared" si="15"/>
        <v>25.7</v>
      </c>
      <c r="N117" s="32" t="s">
        <v>58</v>
      </c>
      <c r="O117" s="22" t="e">
        <f>VLOOKUP(N117,#REF!,2,FALSE)</f>
        <v>#REF!</v>
      </c>
      <c r="P117" s="23" t="str">
        <f t="shared" si="16"/>
        <v>M</v>
      </c>
      <c r="Q117" s="24" t="str">
        <f t="shared" si="17"/>
        <v/>
      </c>
    </row>
    <row r="118" spans="1:17">
      <c r="A118" s="11">
        <f t="shared" si="9"/>
        <v>117</v>
      </c>
      <c r="B118" s="12">
        <v>22451</v>
      </c>
      <c r="C118" s="13" t="str">
        <f t="shared" si="10"/>
        <v>Jacobo Cano D.</v>
      </c>
      <c r="D118" s="13" t="s">
        <v>174</v>
      </c>
      <c r="E118" s="14">
        <f t="shared" si="11"/>
        <v>22</v>
      </c>
      <c r="F118" s="26">
        <v>15</v>
      </c>
      <c r="G118" s="27">
        <v>7</v>
      </c>
      <c r="H118" s="28">
        <f t="shared" si="12"/>
        <v>79</v>
      </c>
      <c r="I118" s="26">
        <v>50</v>
      </c>
      <c r="J118" s="29">
        <v>29</v>
      </c>
      <c r="K118" s="30">
        <f t="shared" si="13"/>
        <v>0.68181818181818177</v>
      </c>
      <c r="L118" s="31">
        <f t="shared" si="14"/>
        <v>0.63291139240506333</v>
      </c>
      <c r="M118" s="20">
        <f t="shared" si="15"/>
        <v>62.2</v>
      </c>
      <c r="N118" s="32" t="s">
        <v>58</v>
      </c>
      <c r="O118" s="22" t="e">
        <f>VLOOKUP(N118,#REF!,2,FALSE)</f>
        <v>#REF!</v>
      </c>
      <c r="P118" s="23" t="str">
        <f t="shared" si="16"/>
        <v>M</v>
      </c>
      <c r="Q118" s="24" t="e">
        <f t="shared" si="17"/>
        <v>#REF!</v>
      </c>
    </row>
    <row r="119" spans="1:17">
      <c r="A119" s="11">
        <f t="shared" si="9"/>
        <v>118</v>
      </c>
      <c r="B119" s="12">
        <v>22451</v>
      </c>
      <c r="C119" s="13" t="str">
        <f t="shared" si="10"/>
        <v>Jacobo Cano D.</v>
      </c>
      <c r="D119" s="13" t="s">
        <v>159</v>
      </c>
      <c r="E119" s="14">
        <f t="shared" si="11"/>
        <v>2</v>
      </c>
      <c r="F119" s="26">
        <v>0</v>
      </c>
      <c r="G119" s="27">
        <v>2</v>
      </c>
      <c r="H119" s="28">
        <f t="shared" si="12"/>
        <v>6</v>
      </c>
      <c r="I119" s="26">
        <v>0</v>
      </c>
      <c r="J119" s="29">
        <v>6</v>
      </c>
      <c r="K119" s="30">
        <f t="shared" si="13"/>
        <v>0</v>
      </c>
      <c r="L119" s="31">
        <f t="shared" si="14"/>
        <v>0</v>
      </c>
      <c r="M119" s="20">
        <f t="shared" si="15"/>
        <v>0</v>
      </c>
      <c r="N119" s="32" t="s">
        <v>56</v>
      </c>
      <c r="O119" s="22" t="e">
        <f>VLOOKUP(N119,#REF!,2,FALSE)</f>
        <v>#REF!</v>
      </c>
      <c r="P119" s="23" t="str">
        <f t="shared" si="16"/>
        <v>M</v>
      </c>
      <c r="Q119" s="24" t="str">
        <f t="shared" si="17"/>
        <v/>
      </c>
    </row>
    <row r="120" spans="1:17">
      <c r="A120" s="11">
        <f t="shared" si="9"/>
        <v>119</v>
      </c>
      <c r="B120" s="12">
        <v>9189</v>
      </c>
      <c r="C120" s="13" t="str">
        <f t="shared" si="10"/>
        <v>Javier Canzobre P.</v>
      </c>
      <c r="D120" s="13" t="s">
        <v>90</v>
      </c>
      <c r="E120" s="14">
        <f t="shared" si="11"/>
        <v>14</v>
      </c>
      <c r="F120" s="26">
        <v>9</v>
      </c>
      <c r="G120" s="27">
        <v>5</v>
      </c>
      <c r="H120" s="28">
        <f t="shared" si="12"/>
        <v>53</v>
      </c>
      <c r="I120" s="26">
        <v>32</v>
      </c>
      <c r="J120" s="29">
        <v>21</v>
      </c>
      <c r="K120" s="30">
        <f t="shared" si="13"/>
        <v>0.6428571428571429</v>
      </c>
      <c r="L120" s="31">
        <f t="shared" si="14"/>
        <v>0.60377358490566035</v>
      </c>
      <c r="M120" s="20">
        <f t="shared" si="15"/>
        <v>57.5</v>
      </c>
      <c r="N120" s="32" t="s">
        <v>48</v>
      </c>
      <c r="O120" s="22" t="e">
        <f>VLOOKUP(N120,#REF!,2,FALSE)</f>
        <v>#REF!</v>
      </c>
      <c r="P120" s="23" t="str">
        <f t="shared" si="16"/>
        <v>M</v>
      </c>
      <c r="Q120" s="24" t="e">
        <f t="shared" si="17"/>
        <v>#REF!</v>
      </c>
    </row>
    <row r="121" spans="1:17">
      <c r="A121" s="11">
        <f t="shared" si="9"/>
        <v>120</v>
      </c>
      <c r="B121" s="12">
        <v>9951</v>
      </c>
      <c r="C121" s="13" t="str">
        <f t="shared" si="10"/>
        <v>Jesús Carracedo Á.</v>
      </c>
      <c r="D121" s="13" t="s">
        <v>86</v>
      </c>
      <c r="E121" s="14">
        <f t="shared" si="11"/>
        <v>22</v>
      </c>
      <c r="F121" s="26">
        <v>15</v>
      </c>
      <c r="G121" s="27">
        <v>7</v>
      </c>
      <c r="H121" s="28">
        <f t="shared" si="12"/>
        <v>86</v>
      </c>
      <c r="I121" s="26">
        <v>54</v>
      </c>
      <c r="J121" s="29">
        <v>32</v>
      </c>
      <c r="K121" s="30">
        <f t="shared" si="13"/>
        <v>0.68181818181818177</v>
      </c>
      <c r="L121" s="31">
        <f t="shared" si="14"/>
        <v>0.62790697674418605</v>
      </c>
      <c r="M121" s="20">
        <f t="shared" si="15"/>
        <v>62.1</v>
      </c>
      <c r="N121" s="32" t="s">
        <v>48</v>
      </c>
      <c r="O121" s="22" t="e">
        <f>VLOOKUP(N121,#REF!,2,FALSE)</f>
        <v>#REF!</v>
      </c>
      <c r="P121" s="23" t="str">
        <f t="shared" si="16"/>
        <v>M</v>
      </c>
      <c r="Q121" s="24" t="e">
        <f t="shared" si="17"/>
        <v>#REF!</v>
      </c>
    </row>
    <row r="122" spans="1:17">
      <c r="A122" s="11">
        <f t="shared" si="9"/>
        <v>121</v>
      </c>
      <c r="B122" s="12">
        <v>8005</v>
      </c>
      <c r="C122" s="13" t="str">
        <f t="shared" si="10"/>
        <v>Ricardo Carracedo Á.</v>
      </c>
      <c r="D122" s="13" t="s">
        <v>76</v>
      </c>
      <c r="E122" s="14">
        <f t="shared" si="11"/>
        <v>7</v>
      </c>
      <c r="F122" s="26">
        <v>0</v>
      </c>
      <c r="G122" s="27">
        <v>7</v>
      </c>
      <c r="H122" s="28">
        <f t="shared" si="12"/>
        <v>25</v>
      </c>
      <c r="I122" s="26">
        <v>4</v>
      </c>
      <c r="J122" s="29">
        <v>21</v>
      </c>
      <c r="K122" s="30">
        <f t="shared" si="13"/>
        <v>0</v>
      </c>
      <c r="L122" s="31">
        <f t="shared" si="14"/>
        <v>0.16</v>
      </c>
      <c r="M122" s="20">
        <f t="shared" si="15"/>
        <v>7.4</v>
      </c>
      <c r="N122" s="32" t="s">
        <v>47</v>
      </c>
      <c r="O122" s="22" t="e">
        <f>VLOOKUP(N122,#REF!,2,FALSE)</f>
        <v>#REF!</v>
      </c>
      <c r="P122" s="23" t="str">
        <f t="shared" si="16"/>
        <v>M</v>
      </c>
      <c r="Q122" s="24" t="str">
        <f t="shared" si="17"/>
        <v/>
      </c>
    </row>
    <row r="123" spans="1:17">
      <c r="A123" s="11">
        <f t="shared" si="9"/>
        <v>122</v>
      </c>
      <c r="B123" s="12">
        <v>50401</v>
      </c>
      <c r="C123" s="13" t="str">
        <f t="shared" si="10"/>
        <v>Modesto Carrasco R.</v>
      </c>
      <c r="D123" s="13" t="s">
        <v>178</v>
      </c>
      <c r="E123" s="14">
        <f t="shared" si="11"/>
        <v>18</v>
      </c>
      <c r="F123" s="26">
        <v>7</v>
      </c>
      <c r="G123" s="27">
        <v>11</v>
      </c>
      <c r="H123" s="28">
        <f t="shared" si="12"/>
        <v>66</v>
      </c>
      <c r="I123" s="26">
        <v>27</v>
      </c>
      <c r="J123" s="29">
        <v>39</v>
      </c>
      <c r="K123" s="30">
        <f t="shared" si="13"/>
        <v>0.3888888888888889</v>
      </c>
      <c r="L123" s="31">
        <f t="shared" si="14"/>
        <v>0.40909090909090912</v>
      </c>
      <c r="M123" s="20">
        <f t="shared" si="15"/>
        <v>37.5</v>
      </c>
      <c r="N123" s="32" t="s">
        <v>58</v>
      </c>
      <c r="O123" s="22" t="e">
        <f>VLOOKUP(N123,#REF!,2,FALSE)</f>
        <v>#REF!</v>
      </c>
      <c r="P123" s="23" t="str">
        <f t="shared" si="16"/>
        <v>M</v>
      </c>
      <c r="Q123" s="24" t="e">
        <f t="shared" si="17"/>
        <v>#REF!</v>
      </c>
    </row>
    <row r="124" spans="1:17">
      <c r="A124" s="11">
        <f t="shared" si="9"/>
        <v>123</v>
      </c>
      <c r="B124" s="12">
        <v>50182</v>
      </c>
      <c r="C124" s="13" t="str">
        <f t="shared" si="10"/>
        <v>Alejandrino Carrera F.</v>
      </c>
      <c r="D124" s="13" t="s">
        <v>191</v>
      </c>
      <c r="E124" s="14">
        <f t="shared" si="11"/>
        <v>4</v>
      </c>
      <c r="F124" s="26">
        <v>3</v>
      </c>
      <c r="G124" s="27">
        <v>1</v>
      </c>
      <c r="H124" s="28">
        <f t="shared" si="12"/>
        <v>12</v>
      </c>
      <c r="I124" s="26">
        <v>9</v>
      </c>
      <c r="J124" s="29">
        <v>3</v>
      </c>
      <c r="K124" s="30">
        <f t="shared" si="13"/>
        <v>0.75</v>
      </c>
      <c r="L124" s="31">
        <f t="shared" si="14"/>
        <v>0.75</v>
      </c>
      <c r="M124" s="20">
        <f t="shared" si="15"/>
        <v>59.3</v>
      </c>
      <c r="N124" s="32" t="s">
        <v>49</v>
      </c>
      <c r="O124" s="22" t="e">
        <f>VLOOKUP(N124,#REF!,2,FALSE)</f>
        <v>#REF!</v>
      </c>
      <c r="P124" s="23" t="str">
        <f t="shared" si="16"/>
        <v>M</v>
      </c>
      <c r="Q124" s="24" t="str">
        <f t="shared" si="17"/>
        <v/>
      </c>
    </row>
    <row r="125" spans="1:17">
      <c r="A125" s="11">
        <f t="shared" si="9"/>
        <v>124</v>
      </c>
      <c r="B125" s="12">
        <v>50180</v>
      </c>
      <c r="C125" s="13" t="str">
        <f t="shared" si="10"/>
        <v>Sergio Carrera F.</v>
      </c>
      <c r="D125" s="13" t="s">
        <v>191</v>
      </c>
      <c r="E125" s="14">
        <f t="shared" si="11"/>
        <v>4</v>
      </c>
      <c r="F125" s="26">
        <v>2</v>
      </c>
      <c r="G125" s="27">
        <v>2</v>
      </c>
      <c r="H125" s="28">
        <f t="shared" si="12"/>
        <v>14</v>
      </c>
      <c r="I125" s="26">
        <v>7</v>
      </c>
      <c r="J125" s="29">
        <v>7</v>
      </c>
      <c r="K125" s="30">
        <f t="shared" si="13"/>
        <v>0.5</v>
      </c>
      <c r="L125" s="31">
        <f t="shared" si="14"/>
        <v>0.5</v>
      </c>
      <c r="M125" s="20">
        <f t="shared" si="15"/>
        <v>39.9</v>
      </c>
      <c r="N125" s="32" t="s">
        <v>49</v>
      </c>
      <c r="O125" s="22" t="e">
        <f>VLOOKUP(N125,#REF!,2,FALSE)</f>
        <v>#REF!</v>
      </c>
      <c r="P125" s="23" t="str">
        <f t="shared" si="16"/>
        <v>M</v>
      </c>
      <c r="Q125" s="24" t="str">
        <f t="shared" si="17"/>
        <v/>
      </c>
    </row>
    <row r="126" spans="1:17">
      <c r="A126" s="11">
        <f t="shared" si="9"/>
        <v>125</v>
      </c>
      <c r="B126" s="12">
        <v>22360</v>
      </c>
      <c r="C126" s="13" t="str">
        <f t="shared" si="10"/>
        <v>Carmela Carreras P.</v>
      </c>
      <c r="D126" s="13" t="s">
        <v>199</v>
      </c>
      <c r="E126" s="14">
        <f t="shared" si="11"/>
        <v>34</v>
      </c>
      <c r="F126" s="26">
        <v>24</v>
      </c>
      <c r="G126" s="27">
        <v>10</v>
      </c>
      <c r="H126" s="28">
        <f t="shared" si="12"/>
        <v>119</v>
      </c>
      <c r="I126" s="26">
        <v>78</v>
      </c>
      <c r="J126" s="29">
        <v>41</v>
      </c>
      <c r="K126" s="30">
        <f t="shared" si="13"/>
        <v>0.70588235294117652</v>
      </c>
      <c r="L126" s="31">
        <f t="shared" si="14"/>
        <v>0.65546218487394958</v>
      </c>
      <c r="M126" s="20">
        <f t="shared" si="15"/>
        <v>65.599999999999994</v>
      </c>
      <c r="N126" s="32" t="s">
        <v>49</v>
      </c>
      <c r="O126" s="22" t="e">
        <f>VLOOKUP(N126,#REF!,2,FALSE)</f>
        <v>#REF!</v>
      </c>
      <c r="P126" s="23" t="str">
        <f t="shared" si="16"/>
        <v>M</v>
      </c>
      <c r="Q126" s="24" t="e">
        <f t="shared" si="17"/>
        <v>#REF!</v>
      </c>
    </row>
    <row r="127" spans="1:17">
      <c r="A127" s="11">
        <f t="shared" si="9"/>
        <v>126</v>
      </c>
      <c r="B127" s="12">
        <v>18726</v>
      </c>
      <c r="C127" s="13" t="str">
        <f t="shared" si="10"/>
        <v>Xabier Carricoba M.</v>
      </c>
      <c r="D127" s="13" t="s">
        <v>127</v>
      </c>
      <c r="E127" s="14">
        <f t="shared" si="11"/>
        <v>16</v>
      </c>
      <c r="F127" s="26">
        <v>6</v>
      </c>
      <c r="G127" s="27">
        <v>10</v>
      </c>
      <c r="H127" s="28">
        <f t="shared" si="12"/>
        <v>53</v>
      </c>
      <c r="I127" s="26">
        <v>20</v>
      </c>
      <c r="J127" s="29">
        <v>33</v>
      </c>
      <c r="K127" s="30">
        <f t="shared" si="13"/>
        <v>0.375</v>
      </c>
      <c r="L127" s="31">
        <f t="shared" si="14"/>
        <v>0.37735849056603776</v>
      </c>
      <c r="M127" s="20">
        <f t="shared" si="15"/>
        <v>35</v>
      </c>
      <c r="N127" s="32" t="s">
        <v>49</v>
      </c>
      <c r="O127" s="22" t="e">
        <f>VLOOKUP(N127,#REF!,2,FALSE)</f>
        <v>#REF!</v>
      </c>
      <c r="P127" s="23" t="str">
        <f t="shared" si="16"/>
        <v>M</v>
      </c>
      <c r="Q127" s="24" t="e">
        <f t="shared" si="17"/>
        <v>#REF!</v>
      </c>
    </row>
    <row r="128" spans="1:17">
      <c r="A128" s="11">
        <f t="shared" si="9"/>
        <v>127</v>
      </c>
      <c r="B128" s="12">
        <v>8943</v>
      </c>
      <c r="C128" s="13" t="str">
        <f t="shared" si="10"/>
        <v>Alicia Casal F.</v>
      </c>
      <c r="D128" s="13" t="s">
        <v>186</v>
      </c>
      <c r="E128" s="14">
        <f t="shared" si="11"/>
        <v>28</v>
      </c>
      <c r="F128" s="26">
        <v>16</v>
      </c>
      <c r="G128" s="27">
        <v>12</v>
      </c>
      <c r="H128" s="28">
        <f t="shared" si="12"/>
        <v>110</v>
      </c>
      <c r="I128" s="26">
        <v>59</v>
      </c>
      <c r="J128" s="29">
        <v>51</v>
      </c>
      <c r="K128" s="30">
        <f t="shared" si="13"/>
        <v>0.5714285714285714</v>
      </c>
      <c r="L128" s="31">
        <f t="shared" si="14"/>
        <v>0.53636363636363638</v>
      </c>
      <c r="M128" s="20">
        <f t="shared" si="15"/>
        <v>53.1</v>
      </c>
      <c r="N128" s="32" t="s">
        <v>49</v>
      </c>
      <c r="O128" s="22" t="e">
        <f>VLOOKUP(N128,#REF!,2,FALSE)</f>
        <v>#REF!</v>
      </c>
      <c r="P128" s="23" t="str">
        <f t="shared" si="16"/>
        <v>M</v>
      </c>
      <c r="Q128" s="24" t="e">
        <f t="shared" si="17"/>
        <v>#REF!</v>
      </c>
    </row>
    <row r="129" spans="1:17">
      <c r="A129" s="11">
        <f t="shared" si="9"/>
        <v>128</v>
      </c>
      <c r="B129" s="12">
        <v>8943</v>
      </c>
      <c r="C129" s="13" t="str">
        <f t="shared" si="10"/>
        <v>Alicia Casal F.</v>
      </c>
      <c r="D129" s="13" t="s">
        <v>98</v>
      </c>
      <c r="E129" s="14">
        <f t="shared" si="11"/>
        <v>4</v>
      </c>
      <c r="F129" s="26">
        <v>1</v>
      </c>
      <c r="G129" s="27">
        <v>3</v>
      </c>
      <c r="H129" s="28">
        <f t="shared" si="12"/>
        <v>13</v>
      </c>
      <c r="I129" s="26">
        <v>4</v>
      </c>
      <c r="J129" s="29">
        <v>9</v>
      </c>
      <c r="K129" s="30">
        <f t="shared" si="13"/>
        <v>0.25</v>
      </c>
      <c r="L129" s="31">
        <f t="shared" si="14"/>
        <v>0.30769230769230771</v>
      </c>
      <c r="M129" s="20">
        <f t="shared" si="15"/>
        <v>22.4</v>
      </c>
      <c r="N129" s="32" t="s">
        <v>59</v>
      </c>
      <c r="O129" s="22" t="e">
        <f>VLOOKUP(N129,#REF!,2,FALSE)</f>
        <v>#REF!</v>
      </c>
      <c r="P129" s="23" t="str">
        <f t="shared" si="16"/>
        <v>F</v>
      </c>
      <c r="Q129" s="24" t="str">
        <f t="shared" si="17"/>
        <v/>
      </c>
    </row>
    <row r="130" spans="1:17">
      <c r="A130" s="11">
        <f t="shared" ref="A130:A193" si="18">ROW(A130)-1</f>
        <v>129</v>
      </c>
      <c r="B130" s="12">
        <v>14467</v>
      </c>
      <c r="C130" s="13" t="str">
        <f t="shared" ref="C130:C193" si="19">VLOOKUP(B130,Jugadores,10,0)</f>
        <v>Carlos Casal F.</v>
      </c>
      <c r="D130" s="13" t="s">
        <v>158</v>
      </c>
      <c r="E130" s="14">
        <f t="shared" ref="E130:E193" si="20">F130+G130</f>
        <v>31</v>
      </c>
      <c r="F130" s="26">
        <v>26</v>
      </c>
      <c r="G130" s="27">
        <v>5</v>
      </c>
      <c r="H130" s="28">
        <f t="shared" ref="H130:H193" si="21">I130+J130</f>
        <v>115</v>
      </c>
      <c r="I130" s="26">
        <v>84</v>
      </c>
      <c r="J130" s="29">
        <v>31</v>
      </c>
      <c r="K130" s="30">
        <f t="shared" ref="K130:K193" si="22">IF(E130=0,0,F130/E130)</f>
        <v>0.83870967741935487</v>
      </c>
      <c r="L130" s="31">
        <f t="shared" ref="L130:L193" si="23">IF(H130=0,0,I130/H130)</f>
        <v>0.73043478260869565</v>
      </c>
      <c r="M130" s="20">
        <f t="shared" ref="M130:M193" si="24">ROUND( ($K130*($E130+1)/($E130+3)+$L130*($H130+1)/($H130+3))*50, 1)</f>
        <v>75.400000000000006</v>
      </c>
      <c r="N130" s="32" t="s">
        <v>56</v>
      </c>
      <c r="O130" s="22" t="e">
        <f>VLOOKUP(N130,#REF!,2,FALSE)</f>
        <v>#REF!</v>
      </c>
      <c r="P130" s="23" t="str">
        <f t="shared" ref="P130:P193" si="25">RIGHT(N130,1)</f>
        <v>M</v>
      </c>
      <c r="Q130" s="24" t="e">
        <f t="shared" ref="Q130:Q193" si="26">IF(E130&lt;10,"", ROUND((O130-1)*150+(M130*5),0) )</f>
        <v>#REF!</v>
      </c>
    </row>
    <row r="131" spans="1:17">
      <c r="A131" s="11">
        <f t="shared" si="18"/>
        <v>130</v>
      </c>
      <c r="B131" s="12">
        <v>14467</v>
      </c>
      <c r="C131" s="13" t="str">
        <f t="shared" si="19"/>
        <v>Carlos Casal F.</v>
      </c>
      <c r="D131" s="13" t="s">
        <v>160</v>
      </c>
      <c r="E131" s="14">
        <f t="shared" si="20"/>
        <v>6</v>
      </c>
      <c r="F131" s="26">
        <v>6</v>
      </c>
      <c r="G131" s="27">
        <v>0</v>
      </c>
      <c r="H131" s="28">
        <f t="shared" si="21"/>
        <v>22</v>
      </c>
      <c r="I131" s="26">
        <v>18</v>
      </c>
      <c r="J131" s="29">
        <v>4</v>
      </c>
      <c r="K131" s="30">
        <f t="shared" si="22"/>
        <v>1</v>
      </c>
      <c r="L131" s="31">
        <f t="shared" si="23"/>
        <v>0.81818181818181823</v>
      </c>
      <c r="M131" s="20">
        <f t="shared" si="24"/>
        <v>76.5</v>
      </c>
      <c r="N131" s="32" t="s">
        <v>48</v>
      </c>
      <c r="O131" s="22" t="e">
        <f>VLOOKUP(N131,#REF!,2,FALSE)</f>
        <v>#REF!</v>
      </c>
      <c r="P131" s="23" t="str">
        <f t="shared" si="25"/>
        <v>M</v>
      </c>
      <c r="Q131" s="24" t="str">
        <f t="shared" si="26"/>
        <v/>
      </c>
    </row>
    <row r="132" spans="1:17">
      <c r="A132" s="11">
        <f t="shared" si="18"/>
        <v>131</v>
      </c>
      <c r="B132" s="12">
        <v>14467</v>
      </c>
      <c r="C132" s="13" t="str">
        <f t="shared" si="19"/>
        <v>Carlos Casal F.</v>
      </c>
      <c r="D132" s="13" t="s">
        <v>141</v>
      </c>
      <c r="E132" s="14">
        <f t="shared" si="20"/>
        <v>1</v>
      </c>
      <c r="F132" s="26">
        <v>0</v>
      </c>
      <c r="G132" s="27">
        <v>1</v>
      </c>
      <c r="H132" s="28">
        <f t="shared" si="21"/>
        <v>3</v>
      </c>
      <c r="I132" s="26">
        <v>0</v>
      </c>
      <c r="J132" s="29">
        <v>3</v>
      </c>
      <c r="K132" s="30">
        <f t="shared" si="22"/>
        <v>0</v>
      </c>
      <c r="L132" s="31">
        <f t="shared" si="23"/>
        <v>0</v>
      </c>
      <c r="M132" s="20">
        <f t="shared" si="24"/>
        <v>0</v>
      </c>
      <c r="N132" s="32" t="s">
        <v>53</v>
      </c>
      <c r="O132" s="22" t="e">
        <f>VLOOKUP(N132,#REF!,2,FALSE)</f>
        <v>#REF!</v>
      </c>
      <c r="P132" s="23" t="str">
        <f t="shared" si="25"/>
        <v>M</v>
      </c>
      <c r="Q132" s="24" t="str">
        <f t="shared" si="26"/>
        <v/>
      </c>
    </row>
    <row r="133" spans="1:17">
      <c r="A133" s="11">
        <f t="shared" si="18"/>
        <v>132</v>
      </c>
      <c r="B133" s="12">
        <v>16669</v>
      </c>
      <c r="C133" s="13" t="str">
        <f t="shared" si="19"/>
        <v>Simón Casal G.</v>
      </c>
      <c r="D133" s="13" t="s">
        <v>164</v>
      </c>
      <c r="E133" s="14">
        <f t="shared" si="20"/>
        <v>26</v>
      </c>
      <c r="F133" s="26">
        <v>17</v>
      </c>
      <c r="G133" s="27">
        <v>9</v>
      </c>
      <c r="H133" s="28">
        <f t="shared" si="21"/>
        <v>112</v>
      </c>
      <c r="I133" s="26">
        <v>62</v>
      </c>
      <c r="J133" s="29">
        <v>50</v>
      </c>
      <c r="K133" s="30">
        <f t="shared" si="22"/>
        <v>0.65384615384615385</v>
      </c>
      <c r="L133" s="31">
        <f t="shared" si="23"/>
        <v>0.5535714285714286</v>
      </c>
      <c r="M133" s="20">
        <f t="shared" si="24"/>
        <v>57.6</v>
      </c>
      <c r="N133" s="32" t="s">
        <v>48</v>
      </c>
      <c r="O133" s="22" t="e">
        <f>VLOOKUP(N133,#REF!,2,FALSE)</f>
        <v>#REF!</v>
      </c>
      <c r="P133" s="23" t="str">
        <f t="shared" si="25"/>
        <v>M</v>
      </c>
      <c r="Q133" s="24" t="e">
        <f t="shared" si="26"/>
        <v>#REF!</v>
      </c>
    </row>
    <row r="134" spans="1:17">
      <c r="A134" s="11">
        <f t="shared" si="18"/>
        <v>133</v>
      </c>
      <c r="B134" s="12">
        <v>16669</v>
      </c>
      <c r="C134" s="13" t="str">
        <f t="shared" si="19"/>
        <v>Simón Casal G.</v>
      </c>
      <c r="D134" s="13" t="s">
        <v>148</v>
      </c>
      <c r="E134" s="14">
        <f t="shared" si="20"/>
        <v>14</v>
      </c>
      <c r="F134" s="26">
        <v>7</v>
      </c>
      <c r="G134" s="27">
        <v>7</v>
      </c>
      <c r="H134" s="28">
        <f t="shared" si="21"/>
        <v>52</v>
      </c>
      <c r="I134" s="26">
        <v>27</v>
      </c>
      <c r="J134" s="29">
        <v>25</v>
      </c>
      <c r="K134" s="30">
        <f t="shared" si="22"/>
        <v>0.5</v>
      </c>
      <c r="L134" s="31">
        <f t="shared" si="23"/>
        <v>0.51923076923076927</v>
      </c>
      <c r="M134" s="20">
        <f t="shared" si="24"/>
        <v>47.1</v>
      </c>
      <c r="N134" s="32" t="s">
        <v>56</v>
      </c>
      <c r="O134" s="22" t="e">
        <f>VLOOKUP(N134,#REF!,2,FALSE)</f>
        <v>#REF!</v>
      </c>
      <c r="P134" s="23" t="str">
        <f t="shared" si="25"/>
        <v>M</v>
      </c>
      <c r="Q134" s="24" t="e">
        <f t="shared" si="26"/>
        <v>#REF!</v>
      </c>
    </row>
    <row r="135" spans="1:17">
      <c r="A135" s="11">
        <f t="shared" si="18"/>
        <v>134</v>
      </c>
      <c r="B135" s="12">
        <v>20536</v>
      </c>
      <c r="C135" s="13" t="str">
        <f t="shared" si="19"/>
        <v>Carla Casal P.</v>
      </c>
      <c r="D135" s="13" t="s">
        <v>207</v>
      </c>
      <c r="E135" s="14">
        <f t="shared" si="20"/>
        <v>11</v>
      </c>
      <c r="F135" s="26">
        <v>8</v>
      </c>
      <c r="G135" s="27">
        <v>3</v>
      </c>
      <c r="H135" s="28">
        <f t="shared" si="21"/>
        <v>43</v>
      </c>
      <c r="I135" s="26">
        <v>27</v>
      </c>
      <c r="J135" s="29">
        <v>16</v>
      </c>
      <c r="K135" s="30">
        <f t="shared" si="22"/>
        <v>0.72727272727272729</v>
      </c>
      <c r="L135" s="31">
        <f t="shared" si="23"/>
        <v>0.62790697674418605</v>
      </c>
      <c r="M135" s="20">
        <f t="shared" si="24"/>
        <v>61.2</v>
      </c>
      <c r="N135" s="32" t="s">
        <v>60</v>
      </c>
      <c r="O135" s="22" t="e">
        <f>VLOOKUP(N135,#REF!,2,FALSE)</f>
        <v>#REF!</v>
      </c>
      <c r="P135" s="23" t="str">
        <f t="shared" si="25"/>
        <v>F</v>
      </c>
      <c r="Q135" s="24" t="e">
        <f t="shared" si="26"/>
        <v>#REF!</v>
      </c>
    </row>
    <row r="136" spans="1:17">
      <c r="A136" s="11">
        <f t="shared" si="18"/>
        <v>135</v>
      </c>
      <c r="B136" s="12">
        <v>20536</v>
      </c>
      <c r="C136" s="13" t="str">
        <f t="shared" si="19"/>
        <v>Carla Casal P.</v>
      </c>
      <c r="D136" s="13" t="s">
        <v>197</v>
      </c>
      <c r="E136" s="14">
        <f t="shared" si="20"/>
        <v>4</v>
      </c>
      <c r="F136" s="26">
        <v>0</v>
      </c>
      <c r="G136" s="27">
        <v>4</v>
      </c>
      <c r="H136" s="28">
        <f t="shared" si="21"/>
        <v>12</v>
      </c>
      <c r="I136" s="26">
        <v>0</v>
      </c>
      <c r="J136" s="29">
        <v>12</v>
      </c>
      <c r="K136" s="30">
        <f t="shared" si="22"/>
        <v>0</v>
      </c>
      <c r="L136" s="31">
        <f t="shared" si="23"/>
        <v>0</v>
      </c>
      <c r="M136" s="20">
        <f t="shared" si="24"/>
        <v>0</v>
      </c>
      <c r="N136" s="32" t="s">
        <v>49</v>
      </c>
      <c r="O136" s="22" t="e">
        <f>VLOOKUP(N136,#REF!,2,FALSE)</f>
        <v>#REF!</v>
      </c>
      <c r="P136" s="23" t="str">
        <f t="shared" si="25"/>
        <v>M</v>
      </c>
      <c r="Q136" s="24" t="str">
        <f t="shared" si="26"/>
        <v/>
      </c>
    </row>
    <row r="137" spans="1:17">
      <c r="A137" s="11">
        <f t="shared" si="18"/>
        <v>136</v>
      </c>
      <c r="B137" s="12">
        <v>428</v>
      </c>
      <c r="C137" s="13" t="str">
        <f t="shared" si="19"/>
        <v>Antonio Casal S.</v>
      </c>
      <c r="D137" s="13" t="s">
        <v>167</v>
      </c>
      <c r="E137" s="14">
        <f t="shared" si="20"/>
        <v>36</v>
      </c>
      <c r="F137" s="26">
        <v>24</v>
      </c>
      <c r="G137" s="27">
        <v>12</v>
      </c>
      <c r="H137" s="28">
        <f t="shared" si="21"/>
        <v>144</v>
      </c>
      <c r="I137" s="26">
        <v>87</v>
      </c>
      <c r="J137" s="29">
        <v>57</v>
      </c>
      <c r="K137" s="30">
        <f t="shared" si="22"/>
        <v>0.66666666666666663</v>
      </c>
      <c r="L137" s="31">
        <f t="shared" si="23"/>
        <v>0.60416666666666663</v>
      </c>
      <c r="M137" s="20">
        <f t="shared" si="24"/>
        <v>61.4</v>
      </c>
      <c r="N137" s="32" t="s">
        <v>48</v>
      </c>
      <c r="O137" s="22" t="e">
        <f>VLOOKUP(N137,#REF!,2,FALSE)</f>
        <v>#REF!</v>
      </c>
      <c r="P137" s="23" t="str">
        <f t="shared" si="25"/>
        <v>M</v>
      </c>
      <c r="Q137" s="24" t="e">
        <f t="shared" si="26"/>
        <v>#REF!</v>
      </c>
    </row>
    <row r="138" spans="1:17">
      <c r="A138" s="11">
        <f t="shared" si="18"/>
        <v>137</v>
      </c>
      <c r="B138" s="12">
        <v>428</v>
      </c>
      <c r="C138" s="13" t="str">
        <f t="shared" si="19"/>
        <v>Antonio Casal S.</v>
      </c>
      <c r="D138" s="13" t="s">
        <v>155</v>
      </c>
      <c r="E138" s="14">
        <f t="shared" si="20"/>
        <v>2</v>
      </c>
      <c r="F138" s="26">
        <v>0</v>
      </c>
      <c r="G138" s="27">
        <v>2</v>
      </c>
      <c r="H138" s="28">
        <f t="shared" si="21"/>
        <v>9</v>
      </c>
      <c r="I138" s="26">
        <v>3</v>
      </c>
      <c r="J138" s="29">
        <v>6</v>
      </c>
      <c r="K138" s="30">
        <f t="shared" si="22"/>
        <v>0</v>
      </c>
      <c r="L138" s="31">
        <f t="shared" si="23"/>
        <v>0.33333333333333331</v>
      </c>
      <c r="M138" s="20">
        <f t="shared" si="24"/>
        <v>13.9</v>
      </c>
      <c r="N138" s="32" t="s">
        <v>56</v>
      </c>
      <c r="O138" s="22" t="e">
        <f>VLOOKUP(N138,#REF!,2,FALSE)</f>
        <v>#REF!</v>
      </c>
      <c r="P138" s="23" t="str">
        <f t="shared" si="25"/>
        <v>M</v>
      </c>
      <c r="Q138" s="24" t="str">
        <f t="shared" si="26"/>
        <v/>
      </c>
    </row>
    <row r="139" spans="1:17">
      <c r="A139" s="11">
        <f t="shared" si="18"/>
        <v>138</v>
      </c>
      <c r="B139" s="12">
        <v>4411</v>
      </c>
      <c r="C139" s="13" t="str">
        <f t="shared" si="19"/>
        <v>Daniel Casalderrey D.</v>
      </c>
      <c r="D139" s="13" t="s">
        <v>158</v>
      </c>
      <c r="E139" s="14">
        <f t="shared" si="20"/>
        <v>35</v>
      </c>
      <c r="F139" s="26">
        <v>35</v>
      </c>
      <c r="G139" s="27">
        <v>0</v>
      </c>
      <c r="H139" s="28">
        <f t="shared" si="21"/>
        <v>122</v>
      </c>
      <c r="I139" s="26">
        <v>105</v>
      </c>
      <c r="J139" s="29">
        <v>17</v>
      </c>
      <c r="K139" s="30">
        <f t="shared" si="22"/>
        <v>1</v>
      </c>
      <c r="L139" s="31">
        <f t="shared" si="23"/>
        <v>0.86065573770491799</v>
      </c>
      <c r="M139" s="20">
        <f t="shared" si="24"/>
        <v>89.7</v>
      </c>
      <c r="N139" s="32" t="s">
        <v>56</v>
      </c>
      <c r="O139" s="22" t="e">
        <f>VLOOKUP(N139,#REF!,2,FALSE)</f>
        <v>#REF!</v>
      </c>
      <c r="P139" s="23" t="str">
        <f t="shared" si="25"/>
        <v>M</v>
      </c>
      <c r="Q139" s="24" t="e">
        <f t="shared" si="26"/>
        <v>#REF!</v>
      </c>
    </row>
    <row r="140" spans="1:17">
      <c r="A140" s="11">
        <f t="shared" si="18"/>
        <v>139</v>
      </c>
      <c r="B140" s="12">
        <v>4411</v>
      </c>
      <c r="C140" s="13" t="str">
        <f t="shared" si="19"/>
        <v>Daniel Casalderrey D.</v>
      </c>
      <c r="D140" s="13" t="s">
        <v>141</v>
      </c>
      <c r="E140" s="14">
        <f t="shared" si="20"/>
        <v>6</v>
      </c>
      <c r="F140" s="26">
        <v>2</v>
      </c>
      <c r="G140" s="27">
        <v>4</v>
      </c>
      <c r="H140" s="28">
        <f t="shared" si="21"/>
        <v>24</v>
      </c>
      <c r="I140" s="26">
        <v>10</v>
      </c>
      <c r="J140" s="29">
        <v>14</v>
      </c>
      <c r="K140" s="30">
        <f t="shared" si="22"/>
        <v>0.33333333333333331</v>
      </c>
      <c r="L140" s="31">
        <f t="shared" si="23"/>
        <v>0.41666666666666669</v>
      </c>
      <c r="M140" s="20">
        <f t="shared" si="24"/>
        <v>32.299999999999997</v>
      </c>
      <c r="N140" s="32" t="s">
        <v>53</v>
      </c>
      <c r="O140" s="22" t="e">
        <f>VLOOKUP(N140,#REF!,2,FALSE)</f>
        <v>#REF!</v>
      </c>
      <c r="P140" s="23" t="str">
        <f t="shared" si="25"/>
        <v>M</v>
      </c>
      <c r="Q140" s="24" t="str">
        <f t="shared" si="26"/>
        <v/>
      </c>
    </row>
    <row r="141" spans="1:17">
      <c r="A141" s="11">
        <f t="shared" si="18"/>
        <v>140</v>
      </c>
      <c r="B141" s="12">
        <v>50110</v>
      </c>
      <c r="C141" s="13" t="str">
        <f t="shared" si="19"/>
        <v>Manuel Casanova</v>
      </c>
      <c r="D141" s="13" t="s">
        <v>180</v>
      </c>
      <c r="E141" s="14">
        <f t="shared" si="20"/>
        <v>14</v>
      </c>
      <c r="F141" s="26">
        <v>10</v>
      </c>
      <c r="G141" s="27">
        <v>4</v>
      </c>
      <c r="H141" s="28">
        <f t="shared" si="21"/>
        <v>50</v>
      </c>
      <c r="I141" s="26">
        <v>34</v>
      </c>
      <c r="J141" s="29">
        <v>16</v>
      </c>
      <c r="K141" s="30">
        <f t="shared" si="22"/>
        <v>0.7142857142857143</v>
      </c>
      <c r="L141" s="31">
        <f t="shared" si="23"/>
        <v>0.68</v>
      </c>
      <c r="M141" s="20">
        <f t="shared" si="24"/>
        <v>64.2</v>
      </c>
      <c r="N141" s="32" t="s">
        <v>49</v>
      </c>
      <c r="O141" s="22" t="e">
        <f>VLOOKUP(N141,#REF!,2,FALSE)</f>
        <v>#REF!</v>
      </c>
      <c r="P141" s="23" t="str">
        <f t="shared" si="25"/>
        <v>M</v>
      </c>
      <c r="Q141" s="24" t="e">
        <f t="shared" si="26"/>
        <v>#REF!</v>
      </c>
    </row>
    <row r="142" spans="1:17">
      <c r="A142" s="11">
        <f t="shared" si="18"/>
        <v>141</v>
      </c>
      <c r="B142" s="12">
        <v>7775</v>
      </c>
      <c r="C142" s="13" t="str">
        <f t="shared" si="19"/>
        <v>Ramón Casas C.</v>
      </c>
      <c r="D142" s="13" t="s">
        <v>107</v>
      </c>
      <c r="E142" s="14">
        <f t="shared" si="20"/>
        <v>16</v>
      </c>
      <c r="F142" s="26">
        <v>15</v>
      </c>
      <c r="G142" s="27">
        <v>1</v>
      </c>
      <c r="H142" s="28">
        <f t="shared" si="21"/>
        <v>55</v>
      </c>
      <c r="I142" s="26">
        <v>47</v>
      </c>
      <c r="J142" s="29">
        <v>8</v>
      </c>
      <c r="K142" s="30">
        <f t="shared" si="22"/>
        <v>0.9375</v>
      </c>
      <c r="L142" s="31">
        <f t="shared" si="23"/>
        <v>0.8545454545454545</v>
      </c>
      <c r="M142" s="20">
        <f t="shared" si="24"/>
        <v>83.2</v>
      </c>
      <c r="N142" s="32" t="s">
        <v>49</v>
      </c>
      <c r="O142" s="22" t="e">
        <f>VLOOKUP(N142,#REF!,2,FALSE)</f>
        <v>#REF!</v>
      </c>
      <c r="P142" s="23" t="str">
        <f t="shared" si="25"/>
        <v>M</v>
      </c>
      <c r="Q142" s="24" t="e">
        <f t="shared" si="26"/>
        <v>#REF!</v>
      </c>
    </row>
    <row r="143" spans="1:17">
      <c r="A143" s="11">
        <f t="shared" si="18"/>
        <v>142</v>
      </c>
      <c r="B143" s="12">
        <v>50520</v>
      </c>
      <c r="C143" s="13" t="str">
        <f t="shared" si="19"/>
        <v>Guillermo Casas G.</v>
      </c>
      <c r="D143" s="13" t="s">
        <v>132</v>
      </c>
      <c r="E143" s="14">
        <f t="shared" si="20"/>
        <v>22</v>
      </c>
      <c r="F143" s="26">
        <v>7</v>
      </c>
      <c r="G143" s="27">
        <v>15</v>
      </c>
      <c r="H143" s="28">
        <f t="shared" si="21"/>
        <v>82</v>
      </c>
      <c r="I143" s="26">
        <v>28</v>
      </c>
      <c r="J143" s="29">
        <v>54</v>
      </c>
      <c r="K143" s="30">
        <f t="shared" si="22"/>
        <v>0.31818181818181818</v>
      </c>
      <c r="L143" s="31">
        <f t="shared" si="23"/>
        <v>0.34146341463414637</v>
      </c>
      <c r="M143" s="20">
        <f t="shared" si="24"/>
        <v>31.3</v>
      </c>
      <c r="N143" s="32" t="s">
        <v>49</v>
      </c>
      <c r="O143" s="22" t="e">
        <f>VLOOKUP(N143,#REF!,2,FALSE)</f>
        <v>#REF!</v>
      </c>
      <c r="P143" s="23" t="str">
        <f t="shared" si="25"/>
        <v>M</v>
      </c>
      <c r="Q143" s="24" t="e">
        <f t="shared" si="26"/>
        <v>#REF!</v>
      </c>
    </row>
    <row r="144" spans="1:17">
      <c r="A144" s="11">
        <f t="shared" si="18"/>
        <v>143</v>
      </c>
      <c r="B144" s="12">
        <v>50000</v>
      </c>
      <c r="C144" s="13" t="str">
        <f t="shared" si="19"/>
        <v>Antonio Casas L.</v>
      </c>
      <c r="D144" s="13" t="s">
        <v>173</v>
      </c>
      <c r="E144" s="14">
        <f t="shared" si="20"/>
        <v>28</v>
      </c>
      <c r="F144" s="26">
        <v>19</v>
      </c>
      <c r="G144" s="27">
        <v>9</v>
      </c>
      <c r="H144" s="28">
        <f t="shared" si="21"/>
        <v>120</v>
      </c>
      <c r="I144" s="26">
        <v>64</v>
      </c>
      <c r="J144" s="29">
        <v>56</v>
      </c>
      <c r="K144" s="30">
        <f t="shared" si="22"/>
        <v>0.6785714285714286</v>
      </c>
      <c r="L144" s="31">
        <f t="shared" si="23"/>
        <v>0.53333333333333333</v>
      </c>
      <c r="M144" s="20">
        <f t="shared" si="24"/>
        <v>58</v>
      </c>
      <c r="N144" s="32" t="s">
        <v>58</v>
      </c>
      <c r="O144" s="22" t="e">
        <f>VLOOKUP(N144,#REF!,2,FALSE)</f>
        <v>#REF!</v>
      </c>
      <c r="P144" s="23" t="str">
        <f t="shared" si="25"/>
        <v>M</v>
      </c>
      <c r="Q144" s="24" t="e">
        <f t="shared" si="26"/>
        <v>#REF!</v>
      </c>
    </row>
    <row r="145" spans="1:17">
      <c r="A145" s="11">
        <f t="shared" si="18"/>
        <v>144</v>
      </c>
      <c r="B145" s="12">
        <v>19953</v>
      </c>
      <c r="C145" s="13" t="str">
        <f t="shared" si="19"/>
        <v>Beatriz Casas S.</v>
      </c>
      <c r="D145" s="13" t="s">
        <v>212</v>
      </c>
      <c r="E145" s="14">
        <f t="shared" si="20"/>
        <v>18</v>
      </c>
      <c r="F145" s="26">
        <v>10</v>
      </c>
      <c r="G145" s="27">
        <v>8</v>
      </c>
      <c r="H145" s="28">
        <f t="shared" si="21"/>
        <v>59</v>
      </c>
      <c r="I145" s="26">
        <v>30</v>
      </c>
      <c r="J145" s="29">
        <v>29</v>
      </c>
      <c r="K145" s="30">
        <f t="shared" si="22"/>
        <v>0.55555555555555558</v>
      </c>
      <c r="L145" s="31">
        <f t="shared" si="23"/>
        <v>0.50847457627118642</v>
      </c>
      <c r="M145" s="20">
        <f t="shared" si="24"/>
        <v>49.7</v>
      </c>
      <c r="N145" s="32" t="s">
        <v>60</v>
      </c>
      <c r="O145" s="22" t="e">
        <f>VLOOKUP(N145,#REF!,2,FALSE)</f>
        <v>#REF!</v>
      </c>
      <c r="P145" s="23" t="str">
        <f t="shared" si="25"/>
        <v>F</v>
      </c>
      <c r="Q145" s="24" t="e">
        <f t="shared" si="26"/>
        <v>#REF!</v>
      </c>
    </row>
    <row r="146" spans="1:17">
      <c r="A146" s="11">
        <f t="shared" si="18"/>
        <v>145</v>
      </c>
      <c r="B146" s="12">
        <v>18459</v>
      </c>
      <c r="C146" s="13" t="str">
        <f t="shared" si="19"/>
        <v>Vito Castelo L.</v>
      </c>
      <c r="D146" s="13" t="s">
        <v>117</v>
      </c>
      <c r="E146" s="14">
        <f t="shared" si="20"/>
        <v>12</v>
      </c>
      <c r="F146" s="26">
        <v>7</v>
      </c>
      <c r="G146" s="27">
        <v>5</v>
      </c>
      <c r="H146" s="28">
        <f t="shared" si="21"/>
        <v>41</v>
      </c>
      <c r="I146" s="26">
        <v>25</v>
      </c>
      <c r="J146" s="29">
        <v>16</v>
      </c>
      <c r="K146" s="30">
        <f t="shared" si="22"/>
        <v>0.58333333333333337</v>
      </c>
      <c r="L146" s="31">
        <f t="shared" si="23"/>
        <v>0.6097560975609756</v>
      </c>
      <c r="M146" s="20">
        <f t="shared" si="24"/>
        <v>54.4</v>
      </c>
      <c r="N146" s="32" t="s">
        <v>58</v>
      </c>
      <c r="O146" s="22" t="e">
        <f>VLOOKUP(N146,#REF!,2,FALSE)</f>
        <v>#REF!</v>
      </c>
      <c r="P146" s="23" t="str">
        <f t="shared" si="25"/>
        <v>M</v>
      </c>
      <c r="Q146" s="24" t="e">
        <f t="shared" si="26"/>
        <v>#REF!</v>
      </c>
    </row>
    <row r="147" spans="1:17">
      <c r="A147" s="11">
        <f t="shared" si="18"/>
        <v>146</v>
      </c>
      <c r="B147" s="12">
        <v>18459</v>
      </c>
      <c r="C147" s="13" t="str">
        <f t="shared" si="19"/>
        <v>Vito Castelo L.</v>
      </c>
      <c r="D147" s="13" t="s">
        <v>82</v>
      </c>
      <c r="E147" s="14">
        <f t="shared" si="20"/>
        <v>2</v>
      </c>
      <c r="F147" s="26">
        <v>0</v>
      </c>
      <c r="G147" s="27">
        <v>2</v>
      </c>
      <c r="H147" s="28">
        <f t="shared" si="21"/>
        <v>9</v>
      </c>
      <c r="I147" s="26">
        <v>3</v>
      </c>
      <c r="J147" s="29">
        <v>6</v>
      </c>
      <c r="K147" s="30">
        <f t="shared" si="22"/>
        <v>0</v>
      </c>
      <c r="L147" s="31">
        <f t="shared" si="23"/>
        <v>0.33333333333333331</v>
      </c>
      <c r="M147" s="20">
        <f t="shared" si="24"/>
        <v>13.9</v>
      </c>
      <c r="N147" s="32" t="s">
        <v>48</v>
      </c>
      <c r="O147" s="22" t="e">
        <f>VLOOKUP(N147,#REF!,2,FALSE)</f>
        <v>#REF!</v>
      </c>
      <c r="P147" s="23" t="str">
        <f t="shared" si="25"/>
        <v>M</v>
      </c>
      <c r="Q147" s="24" t="str">
        <f t="shared" si="26"/>
        <v/>
      </c>
    </row>
    <row r="148" spans="1:17">
      <c r="A148" s="11">
        <f t="shared" si="18"/>
        <v>147</v>
      </c>
      <c r="B148" s="12">
        <v>22527</v>
      </c>
      <c r="C148" s="13" t="str">
        <f t="shared" si="19"/>
        <v>Samuel J. Castiñeiras G.</v>
      </c>
      <c r="D148" s="13" t="s">
        <v>74</v>
      </c>
      <c r="E148" s="14">
        <f t="shared" si="20"/>
        <v>6</v>
      </c>
      <c r="F148" s="26">
        <v>0</v>
      </c>
      <c r="G148" s="27">
        <v>6</v>
      </c>
      <c r="H148" s="28">
        <f t="shared" si="21"/>
        <v>19</v>
      </c>
      <c r="I148" s="26">
        <v>1</v>
      </c>
      <c r="J148" s="29">
        <v>18</v>
      </c>
      <c r="K148" s="30">
        <f t="shared" si="22"/>
        <v>0</v>
      </c>
      <c r="L148" s="31">
        <f t="shared" si="23"/>
        <v>5.2631578947368418E-2</v>
      </c>
      <c r="M148" s="20">
        <f t="shared" si="24"/>
        <v>2.4</v>
      </c>
      <c r="N148" s="32" t="s">
        <v>58</v>
      </c>
      <c r="O148" s="22" t="e">
        <f>VLOOKUP(N148,#REF!,2,FALSE)</f>
        <v>#REF!</v>
      </c>
      <c r="P148" s="23" t="str">
        <f t="shared" si="25"/>
        <v>M</v>
      </c>
      <c r="Q148" s="24" t="str">
        <f t="shared" si="26"/>
        <v/>
      </c>
    </row>
    <row r="149" spans="1:17">
      <c r="A149" s="11">
        <f t="shared" si="18"/>
        <v>148</v>
      </c>
      <c r="B149" s="12">
        <v>50543</v>
      </c>
      <c r="C149" s="13" t="str">
        <f t="shared" si="19"/>
        <v>Sabela Castrillón R.</v>
      </c>
      <c r="D149" s="13" t="s">
        <v>214</v>
      </c>
      <c r="E149" s="14">
        <f t="shared" si="20"/>
        <v>1</v>
      </c>
      <c r="F149" s="26">
        <v>0</v>
      </c>
      <c r="G149" s="27">
        <v>1</v>
      </c>
      <c r="H149" s="28">
        <f t="shared" si="21"/>
        <v>3</v>
      </c>
      <c r="I149" s="26">
        <v>0</v>
      </c>
      <c r="J149" s="29">
        <v>3</v>
      </c>
      <c r="K149" s="30">
        <f t="shared" si="22"/>
        <v>0</v>
      </c>
      <c r="L149" s="31">
        <f t="shared" si="23"/>
        <v>0</v>
      </c>
      <c r="M149" s="20">
        <f t="shared" si="24"/>
        <v>0</v>
      </c>
      <c r="N149" s="32" t="s">
        <v>60</v>
      </c>
      <c r="O149" s="22" t="e">
        <f>VLOOKUP(N149,#REF!,2,FALSE)</f>
        <v>#REF!</v>
      </c>
      <c r="P149" s="23" t="str">
        <f t="shared" si="25"/>
        <v>F</v>
      </c>
      <c r="Q149" s="24" t="str">
        <f t="shared" si="26"/>
        <v/>
      </c>
    </row>
    <row r="150" spans="1:17">
      <c r="A150" s="11">
        <f t="shared" si="18"/>
        <v>149</v>
      </c>
      <c r="B150" s="12">
        <v>18407</v>
      </c>
      <c r="C150" s="13" t="str">
        <f t="shared" si="19"/>
        <v>Sergio Castro C.</v>
      </c>
      <c r="D150" s="13" t="s">
        <v>116</v>
      </c>
      <c r="E150" s="14">
        <f t="shared" si="20"/>
        <v>28</v>
      </c>
      <c r="F150" s="26">
        <v>14</v>
      </c>
      <c r="G150" s="27">
        <v>14</v>
      </c>
      <c r="H150" s="28">
        <f t="shared" si="21"/>
        <v>103</v>
      </c>
      <c r="I150" s="26">
        <v>49</v>
      </c>
      <c r="J150" s="29">
        <v>54</v>
      </c>
      <c r="K150" s="30">
        <f t="shared" si="22"/>
        <v>0.5</v>
      </c>
      <c r="L150" s="31">
        <f t="shared" si="23"/>
        <v>0.47572815533980584</v>
      </c>
      <c r="M150" s="20">
        <f t="shared" si="24"/>
        <v>46.7</v>
      </c>
      <c r="N150" s="32" t="s">
        <v>48</v>
      </c>
      <c r="O150" s="22" t="e">
        <f>VLOOKUP(N150,#REF!,2,FALSE)</f>
        <v>#REF!</v>
      </c>
      <c r="P150" s="23" t="str">
        <f t="shared" si="25"/>
        <v>M</v>
      </c>
      <c r="Q150" s="24" t="e">
        <f t="shared" si="26"/>
        <v>#REF!</v>
      </c>
    </row>
    <row r="151" spans="1:17">
      <c r="A151" s="11">
        <f t="shared" si="18"/>
        <v>150</v>
      </c>
      <c r="B151" s="12">
        <v>17227</v>
      </c>
      <c r="C151" s="13" t="str">
        <f t="shared" si="19"/>
        <v>David Castro C.</v>
      </c>
      <c r="D151" s="13" t="s">
        <v>168</v>
      </c>
      <c r="E151" s="14">
        <f t="shared" si="20"/>
        <v>2</v>
      </c>
      <c r="F151" s="26">
        <v>0</v>
      </c>
      <c r="G151" s="27">
        <v>2</v>
      </c>
      <c r="H151" s="28">
        <f t="shared" si="21"/>
        <v>6</v>
      </c>
      <c r="I151" s="26">
        <v>0</v>
      </c>
      <c r="J151" s="29">
        <v>6</v>
      </c>
      <c r="K151" s="30">
        <f t="shared" si="22"/>
        <v>0</v>
      </c>
      <c r="L151" s="31">
        <f t="shared" si="23"/>
        <v>0</v>
      </c>
      <c r="M151" s="20">
        <f t="shared" si="24"/>
        <v>0</v>
      </c>
      <c r="N151" s="32" t="s">
        <v>48</v>
      </c>
      <c r="O151" s="22" t="e">
        <f>VLOOKUP(N151,#REF!,2,FALSE)</f>
        <v>#REF!</v>
      </c>
      <c r="P151" s="23" t="str">
        <f t="shared" si="25"/>
        <v>M</v>
      </c>
      <c r="Q151" s="24" t="str">
        <f t="shared" si="26"/>
        <v/>
      </c>
    </row>
    <row r="152" spans="1:17">
      <c r="A152" s="11">
        <f t="shared" si="18"/>
        <v>151</v>
      </c>
      <c r="B152" s="12">
        <v>23230</v>
      </c>
      <c r="C152" s="13" t="str">
        <f t="shared" si="19"/>
        <v>Manuel Castro F.</v>
      </c>
      <c r="D152" s="13" t="s">
        <v>173</v>
      </c>
      <c r="E152" s="14">
        <f t="shared" si="20"/>
        <v>8</v>
      </c>
      <c r="F152" s="26">
        <v>2</v>
      </c>
      <c r="G152" s="27">
        <v>6</v>
      </c>
      <c r="H152" s="28">
        <f t="shared" si="21"/>
        <v>30</v>
      </c>
      <c r="I152" s="26">
        <v>10</v>
      </c>
      <c r="J152" s="29">
        <v>20</v>
      </c>
      <c r="K152" s="30">
        <f t="shared" si="22"/>
        <v>0.25</v>
      </c>
      <c r="L152" s="31">
        <f t="shared" si="23"/>
        <v>0.33333333333333331</v>
      </c>
      <c r="M152" s="20">
        <f t="shared" si="24"/>
        <v>25.9</v>
      </c>
      <c r="N152" s="32" t="s">
        <v>58</v>
      </c>
      <c r="O152" s="22" t="e">
        <f>VLOOKUP(N152,#REF!,2,FALSE)</f>
        <v>#REF!</v>
      </c>
      <c r="P152" s="23" t="str">
        <f t="shared" si="25"/>
        <v>M</v>
      </c>
      <c r="Q152" s="24" t="str">
        <f t="shared" si="26"/>
        <v/>
      </c>
    </row>
    <row r="153" spans="1:17">
      <c r="A153" s="11">
        <f t="shared" si="18"/>
        <v>152</v>
      </c>
      <c r="B153" s="12">
        <v>4937</v>
      </c>
      <c r="C153" s="13" t="str">
        <f t="shared" si="19"/>
        <v>Avelino Castro F.</v>
      </c>
      <c r="D153" s="13" t="s">
        <v>157</v>
      </c>
      <c r="E153" s="14">
        <f t="shared" si="20"/>
        <v>42</v>
      </c>
      <c r="F153" s="26">
        <v>22</v>
      </c>
      <c r="G153" s="27">
        <v>20</v>
      </c>
      <c r="H153" s="28">
        <f t="shared" si="21"/>
        <v>158</v>
      </c>
      <c r="I153" s="26">
        <v>84</v>
      </c>
      <c r="J153" s="29">
        <v>74</v>
      </c>
      <c r="K153" s="30">
        <f t="shared" si="22"/>
        <v>0.52380952380952384</v>
      </c>
      <c r="L153" s="31">
        <f t="shared" si="23"/>
        <v>0.53164556962025311</v>
      </c>
      <c r="M153" s="20">
        <f t="shared" si="24"/>
        <v>51.3</v>
      </c>
      <c r="N153" s="32" t="s">
        <v>56</v>
      </c>
      <c r="O153" s="22" t="e">
        <f>VLOOKUP(N153,#REF!,2,FALSE)</f>
        <v>#REF!</v>
      </c>
      <c r="P153" s="23" t="str">
        <f t="shared" si="25"/>
        <v>M</v>
      </c>
      <c r="Q153" s="24" t="e">
        <f t="shared" si="26"/>
        <v>#REF!</v>
      </c>
    </row>
    <row r="154" spans="1:17">
      <c r="A154" s="11">
        <f t="shared" si="18"/>
        <v>153</v>
      </c>
      <c r="B154" s="12">
        <v>1818</v>
      </c>
      <c r="C154" s="13" t="str">
        <f t="shared" si="19"/>
        <v>Nuria Castro I.</v>
      </c>
      <c r="D154" s="13" t="s">
        <v>201</v>
      </c>
      <c r="E154" s="14">
        <f t="shared" si="20"/>
        <v>4</v>
      </c>
      <c r="F154" s="26">
        <v>0</v>
      </c>
      <c r="G154" s="27">
        <v>4</v>
      </c>
      <c r="H154" s="28">
        <f t="shared" si="21"/>
        <v>12</v>
      </c>
      <c r="I154" s="26">
        <v>0</v>
      </c>
      <c r="J154" s="29">
        <v>12</v>
      </c>
      <c r="K154" s="30">
        <f t="shared" si="22"/>
        <v>0</v>
      </c>
      <c r="L154" s="31">
        <f t="shared" si="23"/>
        <v>0</v>
      </c>
      <c r="M154" s="20">
        <f t="shared" si="24"/>
        <v>0</v>
      </c>
      <c r="N154" s="32" t="s">
        <v>59</v>
      </c>
      <c r="O154" s="22" t="e">
        <f>VLOOKUP(N154,#REF!,2,FALSE)</f>
        <v>#REF!</v>
      </c>
      <c r="P154" s="23" t="str">
        <f t="shared" si="25"/>
        <v>F</v>
      </c>
      <c r="Q154" s="24" t="str">
        <f t="shared" si="26"/>
        <v/>
      </c>
    </row>
    <row r="155" spans="1:17">
      <c r="A155" s="11">
        <f t="shared" si="18"/>
        <v>154</v>
      </c>
      <c r="B155" s="12">
        <v>995</v>
      </c>
      <c r="C155" s="13" t="str">
        <f t="shared" si="19"/>
        <v>Antonio Castro M.</v>
      </c>
      <c r="D155" s="13" t="s">
        <v>156</v>
      </c>
      <c r="E155" s="14">
        <f t="shared" si="20"/>
        <v>42</v>
      </c>
      <c r="F155" s="26">
        <v>18</v>
      </c>
      <c r="G155" s="27">
        <v>24</v>
      </c>
      <c r="H155" s="28">
        <f t="shared" si="21"/>
        <v>161</v>
      </c>
      <c r="I155" s="26">
        <v>76</v>
      </c>
      <c r="J155" s="29">
        <v>85</v>
      </c>
      <c r="K155" s="30">
        <f t="shared" si="22"/>
        <v>0.42857142857142855</v>
      </c>
      <c r="L155" s="31">
        <f t="shared" si="23"/>
        <v>0.47204968944099379</v>
      </c>
      <c r="M155" s="20">
        <f t="shared" si="24"/>
        <v>43.8</v>
      </c>
      <c r="N155" s="32" t="s">
        <v>56</v>
      </c>
      <c r="O155" s="22" t="e">
        <f>VLOOKUP(N155,#REF!,2,FALSE)</f>
        <v>#REF!</v>
      </c>
      <c r="P155" s="23" t="str">
        <f t="shared" si="25"/>
        <v>M</v>
      </c>
      <c r="Q155" s="24" t="e">
        <f t="shared" si="26"/>
        <v>#REF!</v>
      </c>
    </row>
    <row r="156" spans="1:17">
      <c r="A156" s="11">
        <f t="shared" si="18"/>
        <v>155</v>
      </c>
      <c r="B156" s="12">
        <v>22955</v>
      </c>
      <c r="C156" s="13" t="str">
        <f t="shared" si="19"/>
        <v>Pablo Castro S.</v>
      </c>
      <c r="D156" s="13" t="s">
        <v>124</v>
      </c>
      <c r="E156" s="14">
        <f t="shared" si="20"/>
        <v>10</v>
      </c>
      <c r="F156" s="26">
        <v>0</v>
      </c>
      <c r="G156" s="27">
        <v>10</v>
      </c>
      <c r="H156" s="28">
        <f t="shared" si="21"/>
        <v>30</v>
      </c>
      <c r="I156" s="26">
        <v>0</v>
      </c>
      <c r="J156" s="29">
        <v>30</v>
      </c>
      <c r="K156" s="30">
        <f t="shared" si="22"/>
        <v>0</v>
      </c>
      <c r="L156" s="31">
        <f t="shared" si="23"/>
        <v>0</v>
      </c>
      <c r="M156" s="20">
        <f t="shared" si="24"/>
        <v>0</v>
      </c>
      <c r="N156" s="32" t="s">
        <v>58</v>
      </c>
      <c r="O156" s="22" t="e">
        <f>VLOOKUP(N156,#REF!,2,FALSE)</f>
        <v>#REF!</v>
      </c>
      <c r="P156" s="23" t="str">
        <f t="shared" si="25"/>
        <v>M</v>
      </c>
      <c r="Q156" s="24" t="e">
        <f t="shared" si="26"/>
        <v>#REF!</v>
      </c>
    </row>
    <row r="157" spans="1:17">
      <c r="A157" s="11">
        <f t="shared" si="18"/>
        <v>156</v>
      </c>
      <c r="B157" s="12">
        <v>16939</v>
      </c>
      <c r="C157" s="13" t="str">
        <f t="shared" si="19"/>
        <v>Pedro Castro S.</v>
      </c>
      <c r="D157" s="13" t="s">
        <v>124</v>
      </c>
      <c r="E157" s="14">
        <f t="shared" si="20"/>
        <v>32</v>
      </c>
      <c r="F157" s="26">
        <v>24</v>
      </c>
      <c r="G157" s="27">
        <v>8</v>
      </c>
      <c r="H157" s="28">
        <f t="shared" si="21"/>
        <v>123</v>
      </c>
      <c r="I157" s="26">
        <v>85</v>
      </c>
      <c r="J157" s="29">
        <v>38</v>
      </c>
      <c r="K157" s="30">
        <f t="shared" si="22"/>
        <v>0.75</v>
      </c>
      <c r="L157" s="31">
        <f t="shared" si="23"/>
        <v>0.69105691056910568</v>
      </c>
      <c r="M157" s="20">
        <f t="shared" si="24"/>
        <v>69.400000000000006</v>
      </c>
      <c r="N157" s="32" t="s">
        <v>58</v>
      </c>
      <c r="O157" s="22" t="e">
        <f>VLOOKUP(N157,#REF!,2,FALSE)</f>
        <v>#REF!</v>
      </c>
      <c r="P157" s="23" t="str">
        <f t="shared" si="25"/>
        <v>M</v>
      </c>
      <c r="Q157" s="24" t="e">
        <f t="shared" si="26"/>
        <v>#REF!</v>
      </c>
    </row>
    <row r="158" spans="1:17">
      <c r="A158" s="11">
        <f t="shared" si="18"/>
        <v>157</v>
      </c>
      <c r="B158" s="12">
        <v>16939</v>
      </c>
      <c r="C158" s="13" t="str">
        <f t="shared" si="19"/>
        <v>Pedro Castro S.</v>
      </c>
      <c r="D158" s="13" t="s">
        <v>121</v>
      </c>
      <c r="E158" s="14">
        <f t="shared" si="20"/>
        <v>6</v>
      </c>
      <c r="F158" s="26">
        <v>4</v>
      </c>
      <c r="G158" s="27">
        <v>2</v>
      </c>
      <c r="H158" s="28">
        <f t="shared" si="21"/>
        <v>27</v>
      </c>
      <c r="I158" s="26">
        <v>16</v>
      </c>
      <c r="J158" s="29">
        <v>11</v>
      </c>
      <c r="K158" s="30">
        <f t="shared" si="22"/>
        <v>0.66666666666666663</v>
      </c>
      <c r="L158" s="31">
        <f t="shared" si="23"/>
        <v>0.59259259259259256</v>
      </c>
      <c r="M158" s="20">
        <f t="shared" si="24"/>
        <v>53.6</v>
      </c>
      <c r="N158" s="32" t="s">
        <v>48</v>
      </c>
      <c r="O158" s="22" t="e">
        <f>VLOOKUP(N158,#REF!,2,FALSE)</f>
        <v>#REF!</v>
      </c>
      <c r="P158" s="23" t="str">
        <f t="shared" si="25"/>
        <v>M</v>
      </c>
      <c r="Q158" s="24" t="str">
        <f t="shared" si="26"/>
        <v/>
      </c>
    </row>
    <row r="159" spans="1:17">
      <c r="A159" s="11">
        <f t="shared" si="18"/>
        <v>158</v>
      </c>
      <c r="B159" s="12">
        <v>16939</v>
      </c>
      <c r="C159" s="13" t="str">
        <f t="shared" si="19"/>
        <v>Pedro Castro S.</v>
      </c>
      <c r="D159" s="13" t="s">
        <v>156</v>
      </c>
      <c r="E159" s="14">
        <f t="shared" si="20"/>
        <v>2</v>
      </c>
      <c r="F159" s="26">
        <v>0</v>
      </c>
      <c r="G159" s="27">
        <v>2</v>
      </c>
      <c r="H159" s="28">
        <f t="shared" si="21"/>
        <v>7</v>
      </c>
      <c r="I159" s="26">
        <v>1</v>
      </c>
      <c r="J159" s="29">
        <v>6</v>
      </c>
      <c r="K159" s="30">
        <f t="shared" si="22"/>
        <v>0</v>
      </c>
      <c r="L159" s="31">
        <f t="shared" si="23"/>
        <v>0.14285714285714285</v>
      </c>
      <c r="M159" s="20">
        <f t="shared" si="24"/>
        <v>5.7</v>
      </c>
      <c r="N159" s="32" t="s">
        <v>56</v>
      </c>
      <c r="O159" s="22" t="e">
        <f>VLOOKUP(N159,#REF!,2,FALSE)</f>
        <v>#REF!</v>
      </c>
      <c r="P159" s="23" t="str">
        <f t="shared" si="25"/>
        <v>M</v>
      </c>
      <c r="Q159" s="24" t="str">
        <f t="shared" si="26"/>
        <v/>
      </c>
    </row>
    <row r="160" spans="1:17">
      <c r="A160" s="11">
        <f t="shared" si="18"/>
        <v>159</v>
      </c>
      <c r="B160" s="12">
        <v>18720</v>
      </c>
      <c r="C160" s="13" t="str">
        <f t="shared" si="19"/>
        <v>Manuel Castro S.</v>
      </c>
      <c r="D160" s="13" t="s">
        <v>193</v>
      </c>
      <c r="E160" s="14">
        <f t="shared" si="20"/>
        <v>9</v>
      </c>
      <c r="F160" s="26">
        <v>6</v>
      </c>
      <c r="G160" s="27">
        <v>3</v>
      </c>
      <c r="H160" s="28">
        <f t="shared" si="21"/>
        <v>32</v>
      </c>
      <c r="I160" s="26">
        <v>20</v>
      </c>
      <c r="J160" s="29">
        <v>12</v>
      </c>
      <c r="K160" s="30">
        <f t="shared" si="22"/>
        <v>0.66666666666666663</v>
      </c>
      <c r="L160" s="31">
        <f t="shared" si="23"/>
        <v>0.625</v>
      </c>
      <c r="M160" s="20">
        <f t="shared" si="24"/>
        <v>57.2</v>
      </c>
      <c r="N160" s="32" t="s">
        <v>49</v>
      </c>
      <c r="O160" s="22" t="e">
        <f>VLOOKUP(N160,#REF!,2,FALSE)</f>
        <v>#REF!</v>
      </c>
      <c r="P160" s="23" t="str">
        <f t="shared" si="25"/>
        <v>M</v>
      </c>
      <c r="Q160" s="24" t="str">
        <f t="shared" si="26"/>
        <v/>
      </c>
    </row>
    <row r="161" spans="1:17">
      <c r="A161" s="11">
        <f t="shared" si="18"/>
        <v>160</v>
      </c>
      <c r="B161" s="12">
        <v>5085</v>
      </c>
      <c r="C161" s="13" t="str">
        <f t="shared" si="19"/>
        <v>Olaya Cea F.</v>
      </c>
      <c r="D161" s="13" t="s">
        <v>129</v>
      </c>
      <c r="E161" s="14">
        <f t="shared" si="20"/>
        <v>21</v>
      </c>
      <c r="F161" s="26">
        <v>20</v>
      </c>
      <c r="G161" s="27">
        <v>1</v>
      </c>
      <c r="H161" s="28">
        <f t="shared" si="21"/>
        <v>71</v>
      </c>
      <c r="I161" s="26">
        <v>62</v>
      </c>
      <c r="J161" s="29">
        <v>9</v>
      </c>
      <c r="K161" s="30">
        <f t="shared" si="22"/>
        <v>0.95238095238095233</v>
      </c>
      <c r="L161" s="31">
        <f t="shared" si="23"/>
        <v>0.87323943661971826</v>
      </c>
      <c r="M161" s="20">
        <f t="shared" si="24"/>
        <v>86.1</v>
      </c>
      <c r="N161" s="32" t="s">
        <v>58</v>
      </c>
      <c r="O161" s="22" t="e">
        <f>VLOOKUP(N161,#REF!,2,FALSE)</f>
        <v>#REF!</v>
      </c>
      <c r="P161" s="23" t="str">
        <f t="shared" si="25"/>
        <v>M</v>
      </c>
      <c r="Q161" s="24" t="e">
        <f t="shared" si="26"/>
        <v>#REF!</v>
      </c>
    </row>
    <row r="162" spans="1:17">
      <c r="A162" s="11">
        <f t="shared" si="18"/>
        <v>161</v>
      </c>
      <c r="B162" s="12">
        <v>5085</v>
      </c>
      <c r="C162" s="13" t="str">
        <f t="shared" si="19"/>
        <v>Olaya Cea F.</v>
      </c>
      <c r="D162" s="13" t="s">
        <v>201</v>
      </c>
      <c r="E162" s="14">
        <f t="shared" si="20"/>
        <v>18</v>
      </c>
      <c r="F162" s="26">
        <v>17</v>
      </c>
      <c r="G162" s="27">
        <v>1</v>
      </c>
      <c r="H162" s="28">
        <f t="shared" si="21"/>
        <v>60</v>
      </c>
      <c r="I162" s="26">
        <v>53</v>
      </c>
      <c r="J162" s="29">
        <v>7</v>
      </c>
      <c r="K162" s="30">
        <f t="shared" si="22"/>
        <v>0.94444444444444442</v>
      </c>
      <c r="L162" s="31">
        <f t="shared" si="23"/>
        <v>0.8833333333333333</v>
      </c>
      <c r="M162" s="20">
        <f t="shared" si="24"/>
        <v>85.5</v>
      </c>
      <c r="N162" s="32" t="s">
        <v>59</v>
      </c>
      <c r="O162" s="22" t="e">
        <f>VLOOKUP(N162,#REF!,2,FALSE)</f>
        <v>#REF!</v>
      </c>
      <c r="P162" s="23" t="str">
        <f t="shared" si="25"/>
        <v>F</v>
      </c>
      <c r="Q162" s="24" t="e">
        <f t="shared" si="26"/>
        <v>#REF!</v>
      </c>
    </row>
    <row r="163" spans="1:17">
      <c r="A163" s="11">
        <f t="shared" si="18"/>
        <v>162</v>
      </c>
      <c r="B163" s="12">
        <v>5085</v>
      </c>
      <c r="C163" s="13" t="str">
        <f t="shared" si="19"/>
        <v>Olaya Cea F.</v>
      </c>
      <c r="D163" s="13" t="s">
        <v>143</v>
      </c>
      <c r="E163" s="14">
        <f t="shared" si="20"/>
        <v>9</v>
      </c>
      <c r="F163" s="26">
        <v>5</v>
      </c>
      <c r="G163" s="27">
        <v>4</v>
      </c>
      <c r="H163" s="28">
        <f t="shared" si="21"/>
        <v>34</v>
      </c>
      <c r="I163" s="26">
        <v>16</v>
      </c>
      <c r="J163" s="29">
        <v>18</v>
      </c>
      <c r="K163" s="30">
        <f t="shared" si="22"/>
        <v>0.55555555555555558</v>
      </c>
      <c r="L163" s="31">
        <f t="shared" si="23"/>
        <v>0.47058823529411764</v>
      </c>
      <c r="M163" s="20">
        <f t="shared" si="24"/>
        <v>45.4</v>
      </c>
      <c r="N163" s="32" t="s">
        <v>57</v>
      </c>
      <c r="O163" s="22" t="e">
        <f>VLOOKUP(N163,#REF!,2,FALSE)</f>
        <v>#REF!</v>
      </c>
      <c r="P163" s="23" t="str">
        <f t="shared" si="25"/>
        <v>F</v>
      </c>
      <c r="Q163" s="24" t="str">
        <f t="shared" si="26"/>
        <v/>
      </c>
    </row>
    <row r="164" spans="1:17">
      <c r="A164" s="11">
        <f t="shared" si="18"/>
        <v>163</v>
      </c>
      <c r="B164" s="12">
        <v>19110</v>
      </c>
      <c r="C164" s="13" t="str">
        <f t="shared" si="19"/>
        <v>Mario Cebreiro S.</v>
      </c>
      <c r="D164" s="13" t="s">
        <v>164</v>
      </c>
      <c r="E164" s="14">
        <f t="shared" si="20"/>
        <v>24</v>
      </c>
      <c r="F164" s="26">
        <v>13</v>
      </c>
      <c r="G164" s="27">
        <v>11</v>
      </c>
      <c r="H164" s="28">
        <f t="shared" si="21"/>
        <v>87</v>
      </c>
      <c r="I164" s="26">
        <v>44</v>
      </c>
      <c r="J164" s="29">
        <v>43</v>
      </c>
      <c r="K164" s="30">
        <f t="shared" si="22"/>
        <v>0.54166666666666663</v>
      </c>
      <c r="L164" s="31">
        <f t="shared" si="23"/>
        <v>0.50574712643678166</v>
      </c>
      <c r="M164" s="20">
        <f t="shared" si="24"/>
        <v>49.8</v>
      </c>
      <c r="N164" s="32" t="s">
        <v>48</v>
      </c>
      <c r="O164" s="22" t="e">
        <f>VLOOKUP(N164,#REF!,2,FALSE)</f>
        <v>#REF!</v>
      </c>
      <c r="P164" s="23" t="str">
        <f t="shared" si="25"/>
        <v>M</v>
      </c>
      <c r="Q164" s="24" t="e">
        <f t="shared" si="26"/>
        <v>#REF!</v>
      </c>
    </row>
    <row r="165" spans="1:17">
      <c r="A165" s="11">
        <f t="shared" si="18"/>
        <v>164</v>
      </c>
      <c r="B165" s="12">
        <v>19110</v>
      </c>
      <c r="C165" s="13" t="str">
        <f t="shared" si="19"/>
        <v>Mario Cebreiro S.</v>
      </c>
      <c r="D165" s="13" t="s">
        <v>148</v>
      </c>
      <c r="E165" s="14">
        <f t="shared" si="20"/>
        <v>8</v>
      </c>
      <c r="F165" s="26">
        <v>2</v>
      </c>
      <c r="G165" s="27">
        <v>6</v>
      </c>
      <c r="H165" s="28">
        <f t="shared" si="21"/>
        <v>28</v>
      </c>
      <c r="I165" s="26">
        <v>10</v>
      </c>
      <c r="J165" s="29">
        <v>18</v>
      </c>
      <c r="K165" s="30">
        <f t="shared" si="22"/>
        <v>0.25</v>
      </c>
      <c r="L165" s="31">
        <f t="shared" si="23"/>
        <v>0.35714285714285715</v>
      </c>
      <c r="M165" s="20">
        <f t="shared" si="24"/>
        <v>26.9</v>
      </c>
      <c r="N165" s="32" t="s">
        <v>56</v>
      </c>
      <c r="O165" s="22" t="e">
        <f>VLOOKUP(N165,#REF!,2,FALSE)</f>
        <v>#REF!</v>
      </c>
      <c r="P165" s="23" t="str">
        <f t="shared" si="25"/>
        <v>M</v>
      </c>
      <c r="Q165" s="24" t="str">
        <f t="shared" si="26"/>
        <v/>
      </c>
    </row>
    <row r="166" spans="1:17">
      <c r="A166" s="11">
        <f t="shared" si="18"/>
        <v>165</v>
      </c>
      <c r="B166" s="12">
        <v>518</v>
      </c>
      <c r="C166" s="13" t="str">
        <f t="shared" si="19"/>
        <v>Beatriz Ceide R.</v>
      </c>
      <c r="D166" s="13" t="s">
        <v>77</v>
      </c>
      <c r="E166" s="14">
        <f t="shared" si="20"/>
        <v>26</v>
      </c>
      <c r="F166" s="26">
        <v>20</v>
      </c>
      <c r="G166" s="27">
        <v>6</v>
      </c>
      <c r="H166" s="28">
        <f t="shared" si="21"/>
        <v>86</v>
      </c>
      <c r="I166" s="26">
        <v>63</v>
      </c>
      <c r="J166" s="29">
        <v>23</v>
      </c>
      <c r="K166" s="30">
        <f t="shared" si="22"/>
        <v>0.76923076923076927</v>
      </c>
      <c r="L166" s="31">
        <f t="shared" si="23"/>
        <v>0.73255813953488369</v>
      </c>
      <c r="M166" s="20">
        <f t="shared" si="24"/>
        <v>71.599999999999994</v>
      </c>
      <c r="N166" s="32" t="s">
        <v>49</v>
      </c>
      <c r="O166" s="22" t="e">
        <f>VLOOKUP(N166,#REF!,2,FALSE)</f>
        <v>#REF!</v>
      </c>
      <c r="P166" s="23" t="str">
        <f t="shared" si="25"/>
        <v>M</v>
      </c>
      <c r="Q166" s="24" t="e">
        <f t="shared" si="26"/>
        <v>#REF!</v>
      </c>
    </row>
    <row r="167" spans="1:17">
      <c r="A167" s="11">
        <f t="shared" si="18"/>
        <v>166</v>
      </c>
      <c r="B167" s="12">
        <v>518</v>
      </c>
      <c r="C167" s="13" t="str">
        <f t="shared" si="19"/>
        <v>Beatriz Ceide R.</v>
      </c>
      <c r="D167" s="13" t="s">
        <v>202</v>
      </c>
      <c r="E167" s="14">
        <f t="shared" si="20"/>
        <v>23</v>
      </c>
      <c r="F167" s="26">
        <v>13</v>
      </c>
      <c r="G167" s="27">
        <v>10</v>
      </c>
      <c r="H167" s="28">
        <f t="shared" si="21"/>
        <v>83</v>
      </c>
      <c r="I167" s="26">
        <v>45</v>
      </c>
      <c r="J167" s="29">
        <v>38</v>
      </c>
      <c r="K167" s="30">
        <f t="shared" si="22"/>
        <v>0.56521739130434778</v>
      </c>
      <c r="L167" s="31">
        <f t="shared" si="23"/>
        <v>0.54216867469879515</v>
      </c>
      <c r="M167" s="20">
        <f t="shared" si="24"/>
        <v>52.6</v>
      </c>
      <c r="N167" s="32" t="s">
        <v>59</v>
      </c>
      <c r="O167" s="22" t="e">
        <f>VLOOKUP(N167,#REF!,2,FALSE)</f>
        <v>#REF!</v>
      </c>
      <c r="P167" s="23" t="str">
        <f t="shared" si="25"/>
        <v>F</v>
      </c>
      <c r="Q167" s="24" t="e">
        <f t="shared" si="26"/>
        <v>#REF!</v>
      </c>
    </row>
    <row r="168" spans="1:17">
      <c r="A168" s="11">
        <f t="shared" si="18"/>
        <v>167</v>
      </c>
      <c r="B168" s="12">
        <v>50232</v>
      </c>
      <c r="C168" s="13" t="str">
        <f t="shared" si="19"/>
        <v>David Cendón D.</v>
      </c>
      <c r="D168" s="13" t="s">
        <v>180</v>
      </c>
      <c r="E168" s="14">
        <f t="shared" si="20"/>
        <v>30</v>
      </c>
      <c r="F168" s="26">
        <v>25</v>
      </c>
      <c r="G168" s="27">
        <v>5</v>
      </c>
      <c r="H168" s="28">
        <f t="shared" si="21"/>
        <v>113</v>
      </c>
      <c r="I168" s="26">
        <v>78</v>
      </c>
      <c r="J168" s="29">
        <v>35</v>
      </c>
      <c r="K168" s="30">
        <f t="shared" si="22"/>
        <v>0.83333333333333337</v>
      </c>
      <c r="L168" s="31">
        <f t="shared" si="23"/>
        <v>0.69026548672566368</v>
      </c>
      <c r="M168" s="20">
        <f t="shared" si="24"/>
        <v>73.099999999999994</v>
      </c>
      <c r="N168" s="32" t="s">
        <v>49</v>
      </c>
      <c r="O168" s="22" t="e">
        <f>VLOOKUP(N168,#REF!,2,FALSE)</f>
        <v>#REF!</v>
      </c>
      <c r="P168" s="23" t="str">
        <f t="shared" si="25"/>
        <v>M</v>
      </c>
      <c r="Q168" s="24" t="e">
        <f t="shared" si="26"/>
        <v>#REF!</v>
      </c>
    </row>
    <row r="169" spans="1:17">
      <c r="A169" s="11">
        <f t="shared" si="18"/>
        <v>168</v>
      </c>
      <c r="B169" s="12">
        <v>21995</v>
      </c>
      <c r="C169" s="13" t="str">
        <f t="shared" si="19"/>
        <v>Raúl Cendón F.</v>
      </c>
      <c r="D169" s="13" t="s">
        <v>170</v>
      </c>
      <c r="E169" s="14">
        <f t="shared" si="20"/>
        <v>22</v>
      </c>
      <c r="F169" s="26">
        <v>13</v>
      </c>
      <c r="G169" s="27">
        <v>9</v>
      </c>
      <c r="H169" s="28">
        <f t="shared" si="21"/>
        <v>84</v>
      </c>
      <c r="I169" s="26">
        <v>48</v>
      </c>
      <c r="J169" s="29">
        <v>36</v>
      </c>
      <c r="K169" s="30">
        <f t="shared" si="22"/>
        <v>0.59090909090909094</v>
      </c>
      <c r="L169" s="31">
        <f t="shared" si="23"/>
        <v>0.5714285714285714</v>
      </c>
      <c r="M169" s="20">
        <f t="shared" si="24"/>
        <v>55.1</v>
      </c>
      <c r="N169" s="32" t="s">
        <v>58</v>
      </c>
      <c r="O169" s="22" t="e">
        <f>VLOOKUP(N169,#REF!,2,FALSE)</f>
        <v>#REF!</v>
      </c>
      <c r="P169" s="23" t="str">
        <f t="shared" si="25"/>
        <v>M</v>
      </c>
      <c r="Q169" s="24" t="e">
        <f t="shared" si="26"/>
        <v>#REF!</v>
      </c>
    </row>
    <row r="170" spans="1:17">
      <c r="A170" s="11">
        <f t="shared" si="18"/>
        <v>169</v>
      </c>
      <c r="B170" s="12">
        <v>21995</v>
      </c>
      <c r="C170" s="13" t="str">
        <f t="shared" si="19"/>
        <v>Raúl Cendón F.</v>
      </c>
      <c r="D170" s="13" t="s">
        <v>162</v>
      </c>
      <c r="E170" s="14">
        <f t="shared" si="20"/>
        <v>2</v>
      </c>
      <c r="F170" s="26">
        <v>0</v>
      </c>
      <c r="G170" s="27">
        <v>2</v>
      </c>
      <c r="H170" s="28">
        <f t="shared" si="21"/>
        <v>8</v>
      </c>
      <c r="I170" s="26">
        <v>2</v>
      </c>
      <c r="J170" s="29">
        <v>6</v>
      </c>
      <c r="K170" s="30">
        <f t="shared" si="22"/>
        <v>0</v>
      </c>
      <c r="L170" s="31">
        <f t="shared" si="23"/>
        <v>0.25</v>
      </c>
      <c r="M170" s="20">
        <f t="shared" si="24"/>
        <v>10.199999999999999</v>
      </c>
      <c r="N170" s="32" t="s">
        <v>48</v>
      </c>
      <c r="O170" s="22" t="e">
        <f>VLOOKUP(N170,#REF!,2,FALSE)</f>
        <v>#REF!</v>
      </c>
      <c r="P170" s="23" t="str">
        <f t="shared" si="25"/>
        <v>M</v>
      </c>
      <c r="Q170" s="24" t="str">
        <f t="shared" si="26"/>
        <v/>
      </c>
    </row>
    <row r="171" spans="1:17">
      <c r="A171" s="11">
        <f t="shared" si="18"/>
        <v>170</v>
      </c>
      <c r="B171" s="12">
        <v>21995</v>
      </c>
      <c r="C171" s="13" t="str">
        <f t="shared" si="19"/>
        <v>Raúl Cendón F.</v>
      </c>
      <c r="D171" s="13" t="s">
        <v>154</v>
      </c>
      <c r="E171" s="14">
        <f t="shared" si="20"/>
        <v>2</v>
      </c>
      <c r="F171" s="26">
        <v>0</v>
      </c>
      <c r="G171" s="27">
        <v>2</v>
      </c>
      <c r="H171" s="28">
        <f t="shared" si="21"/>
        <v>7</v>
      </c>
      <c r="I171" s="26">
        <v>1</v>
      </c>
      <c r="J171" s="29">
        <v>6</v>
      </c>
      <c r="K171" s="30">
        <f t="shared" si="22"/>
        <v>0</v>
      </c>
      <c r="L171" s="31">
        <f t="shared" si="23"/>
        <v>0.14285714285714285</v>
      </c>
      <c r="M171" s="20">
        <f t="shared" si="24"/>
        <v>5.7</v>
      </c>
      <c r="N171" s="32" t="s">
        <v>56</v>
      </c>
      <c r="O171" s="22" t="e">
        <f>VLOOKUP(N171,#REF!,2,FALSE)</f>
        <v>#REF!</v>
      </c>
      <c r="P171" s="23" t="str">
        <f t="shared" si="25"/>
        <v>M</v>
      </c>
      <c r="Q171" s="24" t="str">
        <f t="shared" si="26"/>
        <v/>
      </c>
    </row>
    <row r="172" spans="1:17">
      <c r="A172" s="11">
        <f t="shared" si="18"/>
        <v>171</v>
      </c>
      <c r="B172" s="12">
        <v>21995</v>
      </c>
      <c r="C172" s="13" t="str">
        <f t="shared" si="19"/>
        <v>Raúl Cendón F.</v>
      </c>
      <c r="D172" s="13" t="s">
        <v>147</v>
      </c>
      <c r="E172" s="14">
        <f t="shared" si="20"/>
        <v>2</v>
      </c>
      <c r="F172" s="26">
        <v>0</v>
      </c>
      <c r="G172" s="27">
        <v>2</v>
      </c>
      <c r="H172" s="28">
        <f t="shared" si="21"/>
        <v>6</v>
      </c>
      <c r="I172" s="26">
        <v>0</v>
      </c>
      <c r="J172" s="29">
        <v>6</v>
      </c>
      <c r="K172" s="30">
        <f t="shared" si="22"/>
        <v>0</v>
      </c>
      <c r="L172" s="31">
        <f t="shared" si="23"/>
        <v>0</v>
      </c>
      <c r="M172" s="20">
        <f t="shared" si="24"/>
        <v>0</v>
      </c>
      <c r="N172" s="32" t="s">
        <v>47</v>
      </c>
      <c r="O172" s="22" t="e">
        <f>VLOOKUP(N172,#REF!,2,FALSE)</f>
        <v>#REF!</v>
      </c>
      <c r="P172" s="23" t="str">
        <f t="shared" si="25"/>
        <v>M</v>
      </c>
      <c r="Q172" s="24" t="str">
        <f t="shared" si="26"/>
        <v/>
      </c>
    </row>
    <row r="173" spans="1:17">
      <c r="A173" s="11">
        <f t="shared" si="18"/>
        <v>172</v>
      </c>
      <c r="B173" s="12">
        <v>50404</v>
      </c>
      <c r="C173" s="13" t="str">
        <f t="shared" si="19"/>
        <v>Raquel Cerezo</v>
      </c>
      <c r="D173" s="13" t="s">
        <v>135</v>
      </c>
      <c r="E173" s="14">
        <f t="shared" si="20"/>
        <v>6</v>
      </c>
      <c r="F173" s="26">
        <v>1</v>
      </c>
      <c r="G173" s="27">
        <v>5</v>
      </c>
      <c r="H173" s="28">
        <f t="shared" si="21"/>
        <v>19</v>
      </c>
      <c r="I173" s="26">
        <v>3</v>
      </c>
      <c r="J173" s="29">
        <v>16</v>
      </c>
      <c r="K173" s="30">
        <f t="shared" si="22"/>
        <v>0.16666666666666666</v>
      </c>
      <c r="L173" s="31">
        <f t="shared" si="23"/>
        <v>0.15789473684210525</v>
      </c>
      <c r="M173" s="20">
        <f t="shared" si="24"/>
        <v>13.7</v>
      </c>
      <c r="N173" s="32" t="s">
        <v>49</v>
      </c>
      <c r="O173" s="22" t="e">
        <f>VLOOKUP(N173,#REF!,2,FALSE)</f>
        <v>#REF!</v>
      </c>
      <c r="P173" s="23" t="str">
        <f t="shared" si="25"/>
        <v>M</v>
      </c>
      <c r="Q173" s="24" t="str">
        <f t="shared" si="26"/>
        <v/>
      </c>
    </row>
    <row r="174" spans="1:17">
      <c r="A174" s="11">
        <f t="shared" si="18"/>
        <v>173</v>
      </c>
      <c r="B174" s="12">
        <v>50134</v>
      </c>
      <c r="C174" s="13" t="str">
        <f t="shared" si="19"/>
        <v>Diego E. Cernadas L.</v>
      </c>
      <c r="D174" s="13" t="s">
        <v>188</v>
      </c>
      <c r="E174" s="14">
        <f t="shared" si="20"/>
        <v>14</v>
      </c>
      <c r="F174" s="26">
        <v>5</v>
      </c>
      <c r="G174" s="27">
        <v>9</v>
      </c>
      <c r="H174" s="28">
        <f t="shared" si="21"/>
        <v>49</v>
      </c>
      <c r="I174" s="26">
        <v>21</v>
      </c>
      <c r="J174" s="29">
        <v>28</v>
      </c>
      <c r="K174" s="30">
        <f t="shared" si="22"/>
        <v>0.35714285714285715</v>
      </c>
      <c r="L174" s="31">
        <f t="shared" si="23"/>
        <v>0.42857142857142855</v>
      </c>
      <c r="M174" s="20">
        <f t="shared" si="24"/>
        <v>36.4</v>
      </c>
      <c r="N174" s="32" t="s">
        <v>49</v>
      </c>
      <c r="O174" s="22" t="e">
        <f>VLOOKUP(N174,#REF!,2,FALSE)</f>
        <v>#REF!</v>
      </c>
      <c r="P174" s="23" t="str">
        <f t="shared" si="25"/>
        <v>M</v>
      </c>
      <c r="Q174" s="24" t="e">
        <f t="shared" si="26"/>
        <v>#REF!</v>
      </c>
    </row>
    <row r="175" spans="1:17">
      <c r="A175" s="11">
        <f t="shared" si="18"/>
        <v>174</v>
      </c>
      <c r="B175" s="12">
        <v>50136</v>
      </c>
      <c r="C175" s="13" t="str">
        <f t="shared" si="19"/>
        <v>Laura M. Cernadas L.</v>
      </c>
      <c r="D175" s="13" t="s">
        <v>188</v>
      </c>
      <c r="E175" s="14">
        <f t="shared" si="20"/>
        <v>6</v>
      </c>
      <c r="F175" s="26">
        <v>1</v>
      </c>
      <c r="G175" s="27">
        <v>5</v>
      </c>
      <c r="H175" s="28">
        <f t="shared" si="21"/>
        <v>21</v>
      </c>
      <c r="I175" s="26">
        <v>4</v>
      </c>
      <c r="J175" s="29">
        <v>17</v>
      </c>
      <c r="K175" s="30">
        <f t="shared" si="22"/>
        <v>0.16666666666666666</v>
      </c>
      <c r="L175" s="31">
        <f t="shared" si="23"/>
        <v>0.19047619047619047</v>
      </c>
      <c r="M175" s="20">
        <f t="shared" si="24"/>
        <v>15.2</v>
      </c>
      <c r="N175" s="32" t="s">
        <v>49</v>
      </c>
      <c r="O175" s="22" t="e">
        <f>VLOOKUP(N175,#REF!,2,FALSE)</f>
        <v>#REF!</v>
      </c>
      <c r="P175" s="23" t="str">
        <f t="shared" si="25"/>
        <v>M</v>
      </c>
      <c r="Q175" s="24" t="str">
        <f t="shared" si="26"/>
        <v/>
      </c>
    </row>
    <row r="176" spans="1:17">
      <c r="A176" s="11">
        <f t="shared" si="18"/>
        <v>175</v>
      </c>
      <c r="B176" s="12">
        <v>50136</v>
      </c>
      <c r="C176" s="13" t="str">
        <f t="shared" si="19"/>
        <v>Laura M. Cernadas L.</v>
      </c>
      <c r="D176" s="13" t="s">
        <v>215</v>
      </c>
      <c r="E176" s="14">
        <f t="shared" si="20"/>
        <v>3</v>
      </c>
      <c r="F176" s="26">
        <v>0</v>
      </c>
      <c r="G176" s="27">
        <v>3</v>
      </c>
      <c r="H176" s="28">
        <f t="shared" si="21"/>
        <v>10</v>
      </c>
      <c r="I176" s="26">
        <v>1</v>
      </c>
      <c r="J176" s="29">
        <v>9</v>
      </c>
      <c r="K176" s="30">
        <f t="shared" si="22"/>
        <v>0</v>
      </c>
      <c r="L176" s="31">
        <f t="shared" si="23"/>
        <v>0.1</v>
      </c>
      <c r="M176" s="20">
        <f t="shared" si="24"/>
        <v>4.2</v>
      </c>
      <c r="N176" s="32" t="s">
        <v>60</v>
      </c>
      <c r="O176" s="22" t="e">
        <f>VLOOKUP(N176,#REF!,2,FALSE)</f>
        <v>#REF!</v>
      </c>
      <c r="P176" s="23" t="str">
        <f t="shared" si="25"/>
        <v>F</v>
      </c>
      <c r="Q176" s="24" t="str">
        <f t="shared" si="26"/>
        <v/>
      </c>
    </row>
    <row r="177" spans="1:17">
      <c r="A177" s="11">
        <f t="shared" si="18"/>
        <v>176</v>
      </c>
      <c r="B177" s="12">
        <v>50136</v>
      </c>
      <c r="C177" s="13" t="str">
        <f t="shared" si="19"/>
        <v>Laura M. Cernadas L.</v>
      </c>
      <c r="D177" s="13" t="s">
        <v>203</v>
      </c>
      <c r="E177" s="14">
        <f t="shared" si="20"/>
        <v>1</v>
      </c>
      <c r="F177" s="26">
        <v>0</v>
      </c>
      <c r="G177" s="27">
        <v>1</v>
      </c>
      <c r="H177" s="28">
        <f t="shared" si="21"/>
        <v>3</v>
      </c>
      <c r="I177" s="26">
        <v>0</v>
      </c>
      <c r="J177" s="29">
        <v>3</v>
      </c>
      <c r="K177" s="30">
        <f t="shared" si="22"/>
        <v>0</v>
      </c>
      <c r="L177" s="31">
        <f t="shared" si="23"/>
        <v>0</v>
      </c>
      <c r="M177" s="20">
        <f t="shared" si="24"/>
        <v>0</v>
      </c>
      <c r="N177" s="32" t="s">
        <v>59</v>
      </c>
      <c r="O177" s="22" t="e">
        <f>VLOOKUP(N177,#REF!,2,FALSE)</f>
        <v>#REF!</v>
      </c>
      <c r="P177" s="23" t="str">
        <f t="shared" si="25"/>
        <v>F</v>
      </c>
      <c r="Q177" s="24" t="str">
        <f t="shared" si="26"/>
        <v/>
      </c>
    </row>
    <row r="178" spans="1:17">
      <c r="A178" s="11">
        <f t="shared" si="18"/>
        <v>177</v>
      </c>
      <c r="B178" s="12">
        <v>11012</v>
      </c>
      <c r="C178" s="13" t="str">
        <f t="shared" si="19"/>
        <v>Mariña Chaves F.</v>
      </c>
      <c r="D178" s="13" t="s">
        <v>118</v>
      </c>
      <c r="E178" s="14">
        <f t="shared" si="20"/>
        <v>7</v>
      </c>
      <c r="F178" s="26">
        <v>4</v>
      </c>
      <c r="G178" s="27">
        <v>3</v>
      </c>
      <c r="H178" s="28">
        <f t="shared" si="21"/>
        <v>29</v>
      </c>
      <c r="I178" s="26">
        <v>16</v>
      </c>
      <c r="J178" s="29">
        <v>13</v>
      </c>
      <c r="K178" s="30">
        <f t="shared" si="22"/>
        <v>0.5714285714285714</v>
      </c>
      <c r="L178" s="31">
        <f t="shared" si="23"/>
        <v>0.55172413793103448</v>
      </c>
      <c r="M178" s="20">
        <f t="shared" si="24"/>
        <v>48.7</v>
      </c>
      <c r="N178" s="32" t="s">
        <v>59</v>
      </c>
      <c r="O178" s="22" t="e">
        <f>VLOOKUP(N178,#REF!,2,FALSE)</f>
        <v>#REF!</v>
      </c>
      <c r="P178" s="23" t="str">
        <f t="shared" si="25"/>
        <v>F</v>
      </c>
      <c r="Q178" s="24" t="str">
        <f t="shared" si="26"/>
        <v/>
      </c>
    </row>
    <row r="179" spans="1:17">
      <c r="A179" s="11">
        <f t="shared" si="18"/>
        <v>178</v>
      </c>
      <c r="B179" s="12">
        <v>11012</v>
      </c>
      <c r="C179" s="13" t="str">
        <f t="shared" si="19"/>
        <v>Mariña Chaves F.</v>
      </c>
      <c r="D179" s="13" t="s">
        <v>197</v>
      </c>
      <c r="E179" s="14">
        <f t="shared" si="20"/>
        <v>4</v>
      </c>
      <c r="F179" s="26">
        <v>4</v>
      </c>
      <c r="G179" s="27">
        <v>0</v>
      </c>
      <c r="H179" s="28">
        <f t="shared" si="21"/>
        <v>14</v>
      </c>
      <c r="I179" s="26">
        <v>12</v>
      </c>
      <c r="J179" s="29">
        <v>2</v>
      </c>
      <c r="K179" s="30">
        <f t="shared" si="22"/>
        <v>1</v>
      </c>
      <c r="L179" s="31">
        <f t="shared" si="23"/>
        <v>0.8571428571428571</v>
      </c>
      <c r="M179" s="20">
        <f t="shared" si="24"/>
        <v>73.5</v>
      </c>
      <c r="N179" s="32" t="s">
        <v>49</v>
      </c>
      <c r="O179" s="22" t="e">
        <f>VLOOKUP(N179,#REF!,2,FALSE)</f>
        <v>#REF!</v>
      </c>
      <c r="P179" s="23" t="str">
        <f t="shared" si="25"/>
        <v>M</v>
      </c>
      <c r="Q179" s="24" t="str">
        <f t="shared" si="26"/>
        <v/>
      </c>
    </row>
    <row r="180" spans="1:17">
      <c r="A180" s="11">
        <f t="shared" si="18"/>
        <v>179</v>
      </c>
      <c r="B180" s="12">
        <v>5667</v>
      </c>
      <c r="C180" s="13" t="str">
        <f t="shared" si="19"/>
        <v>Miguel Á. Chaves V.</v>
      </c>
      <c r="D180" s="13" t="s">
        <v>163</v>
      </c>
      <c r="E180" s="14">
        <f t="shared" si="20"/>
        <v>2</v>
      </c>
      <c r="F180" s="26">
        <v>2</v>
      </c>
      <c r="G180" s="27">
        <v>0</v>
      </c>
      <c r="H180" s="28">
        <f t="shared" si="21"/>
        <v>8</v>
      </c>
      <c r="I180" s="26">
        <v>6</v>
      </c>
      <c r="J180" s="29">
        <v>2</v>
      </c>
      <c r="K180" s="30">
        <f t="shared" si="22"/>
        <v>1</v>
      </c>
      <c r="L180" s="31">
        <f t="shared" si="23"/>
        <v>0.75</v>
      </c>
      <c r="M180" s="20">
        <f t="shared" si="24"/>
        <v>60.7</v>
      </c>
      <c r="N180" s="32" t="s">
        <v>48</v>
      </c>
      <c r="O180" s="22" t="e">
        <f>VLOOKUP(N180,#REF!,2,FALSE)</f>
        <v>#REF!</v>
      </c>
      <c r="P180" s="23" t="str">
        <f t="shared" si="25"/>
        <v>M</v>
      </c>
      <c r="Q180" s="24" t="str">
        <f t="shared" si="26"/>
        <v/>
      </c>
    </row>
    <row r="181" spans="1:17">
      <c r="A181" s="11">
        <f t="shared" si="18"/>
        <v>180</v>
      </c>
      <c r="B181" s="12">
        <v>26307</v>
      </c>
      <c r="C181" s="13" t="str">
        <f t="shared" si="19"/>
        <v>Miao Chen</v>
      </c>
      <c r="D181" s="13" t="s">
        <v>210</v>
      </c>
      <c r="E181" s="14">
        <f t="shared" si="20"/>
        <v>8</v>
      </c>
      <c r="F181" s="26">
        <v>1</v>
      </c>
      <c r="G181" s="27">
        <v>7</v>
      </c>
      <c r="H181" s="28">
        <f t="shared" si="21"/>
        <v>28</v>
      </c>
      <c r="I181" s="26">
        <v>6</v>
      </c>
      <c r="J181" s="29">
        <v>22</v>
      </c>
      <c r="K181" s="30">
        <f t="shared" si="22"/>
        <v>0.125</v>
      </c>
      <c r="L181" s="31">
        <f t="shared" si="23"/>
        <v>0.21428571428571427</v>
      </c>
      <c r="M181" s="20">
        <f t="shared" si="24"/>
        <v>15.1</v>
      </c>
      <c r="N181" s="32" t="s">
        <v>60</v>
      </c>
      <c r="O181" s="22" t="e">
        <f>VLOOKUP(N181,#REF!,2,FALSE)</f>
        <v>#REF!</v>
      </c>
      <c r="P181" s="23" t="str">
        <f t="shared" si="25"/>
        <v>F</v>
      </c>
      <c r="Q181" s="24" t="str">
        <f t="shared" si="26"/>
        <v/>
      </c>
    </row>
    <row r="182" spans="1:17">
      <c r="A182" s="11">
        <f t="shared" si="18"/>
        <v>181</v>
      </c>
      <c r="B182" s="12">
        <v>26307</v>
      </c>
      <c r="C182" s="13" t="str">
        <f t="shared" si="19"/>
        <v>Miao Chen</v>
      </c>
      <c r="D182" s="13" t="s">
        <v>200</v>
      </c>
      <c r="E182" s="14">
        <f t="shared" si="20"/>
        <v>4</v>
      </c>
      <c r="F182" s="26">
        <v>0</v>
      </c>
      <c r="G182" s="27">
        <v>4</v>
      </c>
      <c r="H182" s="28">
        <f t="shared" si="21"/>
        <v>12</v>
      </c>
      <c r="I182" s="26">
        <v>0</v>
      </c>
      <c r="J182" s="29">
        <v>12</v>
      </c>
      <c r="K182" s="30">
        <f t="shared" si="22"/>
        <v>0</v>
      </c>
      <c r="L182" s="31">
        <f t="shared" si="23"/>
        <v>0</v>
      </c>
      <c r="M182" s="20">
        <f t="shared" si="24"/>
        <v>0</v>
      </c>
      <c r="N182" s="32" t="s">
        <v>49</v>
      </c>
      <c r="O182" s="22" t="e">
        <f>VLOOKUP(N182,#REF!,2,FALSE)</f>
        <v>#REF!</v>
      </c>
      <c r="P182" s="23" t="str">
        <f t="shared" si="25"/>
        <v>M</v>
      </c>
      <c r="Q182" s="24" t="str">
        <f t="shared" si="26"/>
        <v/>
      </c>
    </row>
    <row r="183" spans="1:17">
      <c r="A183" s="11">
        <f t="shared" si="18"/>
        <v>182</v>
      </c>
      <c r="B183" s="12">
        <v>867</v>
      </c>
      <c r="C183" s="13" t="str">
        <f t="shared" si="19"/>
        <v>Antonio M. Cibantos S.</v>
      </c>
      <c r="D183" s="13" t="s">
        <v>100</v>
      </c>
      <c r="E183" s="14">
        <f t="shared" si="20"/>
        <v>16</v>
      </c>
      <c r="F183" s="26">
        <v>14</v>
      </c>
      <c r="G183" s="27">
        <v>2</v>
      </c>
      <c r="H183" s="28">
        <f t="shared" si="21"/>
        <v>54</v>
      </c>
      <c r="I183" s="26">
        <v>44</v>
      </c>
      <c r="J183" s="29">
        <v>10</v>
      </c>
      <c r="K183" s="30">
        <f t="shared" si="22"/>
        <v>0.875</v>
      </c>
      <c r="L183" s="31">
        <f t="shared" si="23"/>
        <v>0.81481481481481477</v>
      </c>
      <c r="M183" s="20">
        <f t="shared" si="24"/>
        <v>78.5</v>
      </c>
      <c r="N183" s="32" t="s">
        <v>47</v>
      </c>
      <c r="O183" s="22" t="e">
        <f>VLOOKUP(N183,#REF!,2,FALSE)</f>
        <v>#REF!</v>
      </c>
      <c r="P183" s="23" t="str">
        <f t="shared" si="25"/>
        <v>M</v>
      </c>
      <c r="Q183" s="24" t="e">
        <f t="shared" si="26"/>
        <v>#REF!</v>
      </c>
    </row>
    <row r="184" spans="1:17">
      <c r="A184" s="11">
        <f t="shared" si="18"/>
        <v>183</v>
      </c>
      <c r="B184" s="12">
        <v>9186</v>
      </c>
      <c r="C184" s="13" t="str">
        <f t="shared" si="19"/>
        <v>Judith Cobas P.</v>
      </c>
      <c r="D184" s="13" t="s">
        <v>76</v>
      </c>
      <c r="E184" s="14">
        <f t="shared" si="20"/>
        <v>34</v>
      </c>
      <c r="F184" s="26">
        <v>25</v>
      </c>
      <c r="G184" s="27">
        <v>9</v>
      </c>
      <c r="H184" s="28">
        <f t="shared" si="21"/>
        <v>132</v>
      </c>
      <c r="I184" s="26">
        <v>82</v>
      </c>
      <c r="J184" s="29">
        <v>50</v>
      </c>
      <c r="K184" s="30">
        <f t="shared" si="22"/>
        <v>0.73529411764705888</v>
      </c>
      <c r="L184" s="31">
        <f t="shared" si="23"/>
        <v>0.62121212121212122</v>
      </c>
      <c r="M184" s="20">
        <f t="shared" si="24"/>
        <v>65.400000000000006</v>
      </c>
      <c r="N184" s="32" t="s">
        <v>57</v>
      </c>
      <c r="O184" s="22" t="e">
        <f>VLOOKUP(N184,#REF!,2,FALSE)</f>
        <v>#REF!</v>
      </c>
      <c r="P184" s="23" t="str">
        <f t="shared" si="25"/>
        <v>F</v>
      </c>
      <c r="Q184" s="24" t="e">
        <f t="shared" si="26"/>
        <v>#REF!</v>
      </c>
    </row>
    <row r="185" spans="1:17">
      <c r="A185" s="11">
        <f t="shared" si="18"/>
        <v>184</v>
      </c>
      <c r="B185" s="12">
        <v>15945</v>
      </c>
      <c r="C185" s="13" t="str">
        <f t="shared" si="19"/>
        <v>Diandra Cobelo N.</v>
      </c>
      <c r="D185" s="13" t="s">
        <v>118</v>
      </c>
      <c r="E185" s="14">
        <f t="shared" si="20"/>
        <v>16</v>
      </c>
      <c r="F185" s="26">
        <v>13</v>
      </c>
      <c r="G185" s="27">
        <v>3</v>
      </c>
      <c r="H185" s="28">
        <f t="shared" si="21"/>
        <v>60</v>
      </c>
      <c r="I185" s="26">
        <v>43</v>
      </c>
      <c r="J185" s="29">
        <v>17</v>
      </c>
      <c r="K185" s="30">
        <f t="shared" si="22"/>
        <v>0.8125</v>
      </c>
      <c r="L185" s="31">
        <f t="shared" si="23"/>
        <v>0.71666666666666667</v>
      </c>
      <c r="M185" s="20">
        <f t="shared" si="24"/>
        <v>71</v>
      </c>
      <c r="N185" s="32" t="s">
        <v>59</v>
      </c>
      <c r="O185" s="22" t="e">
        <f>VLOOKUP(N185,#REF!,2,FALSE)</f>
        <v>#REF!</v>
      </c>
      <c r="P185" s="23" t="str">
        <f t="shared" si="25"/>
        <v>F</v>
      </c>
      <c r="Q185" s="24" t="e">
        <f t="shared" si="26"/>
        <v>#REF!</v>
      </c>
    </row>
    <row r="186" spans="1:17">
      <c r="A186" s="11">
        <f t="shared" si="18"/>
        <v>185</v>
      </c>
      <c r="B186" s="12">
        <v>15945</v>
      </c>
      <c r="C186" s="13" t="str">
        <f t="shared" si="19"/>
        <v>Diandra Cobelo N.</v>
      </c>
      <c r="D186" s="13" t="s">
        <v>105</v>
      </c>
      <c r="E186" s="14">
        <f t="shared" si="20"/>
        <v>10</v>
      </c>
      <c r="F186" s="26">
        <v>0</v>
      </c>
      <c r="G186" s="27">
        <v>10</v>
      </c>
      <c r="H186" s="28">
        <f t="shared" si="21"/>
        <v>36</v>
      </c>
      <c r="I186" s="26">
        <v>6</v>
      </c>
      <c r="J186" s="29">
        <v>30</v>
      </c>
      <c r="K186" s="30">
        <f t="shared" si="22"/>
        <v>0</v>
      </c>
      <c r="L186" s="31">
        <f t="shared" si="23"/>
        <v>0.16666666666666666</v>
      </c>
      <c r="M186" s="20">
        <f t="shared" si="24"/>
        <v>7.9</v>
      </c>
      <c r="N186" s="32" t="s">
        <v>57</v>
      </c>
      <c r="O186" s="22" t="e">
        <f>VLOOKUP(N186,#REF!,2,FALSE)</f>
        <v>#REF!</v>
      </c>
      <c r="P186" s="23" t="str">
        <f t="shared" si="25"/>
        <v>F</v>
      </c>
      <c r="Q186" s="24" t="e">
        <f t="shared" si="26"/>
        <v>#REF!</v>
      </c>
    </row>
    <row r="187" spans="1:17">
      <c r="A187" s="11">
        <f t="shared" si="18"/>
        <v>186</v>
      </c>
      <c r="B187" s="12">
        <v>15945</v>
      </c>
      <c r="C187" s="13" t="str">
        <f t="shared" si="19"/>
        <v>Diandra Cobelo N.</v>
      </c>
      <c r="D187" s="13" t="s">
        <v>174</v>
      </c>
      <c r="E187" s="14">
        <f t="shared" si="20"/>
        <v>4</v>
      </c>
      <c r="F187" s="26">
        <v>4</v>
      </c>
      <c r="G187" s="27">
        <v>0</v>
      </c>
      <c r="H187" s="28">
        <f t="shared" si="21"/>
        <v>16</v>
      </c>
      <c r="I187" s="26">
        <v>12</v>
      </c>
      <c r="J187" s="29">
        <v>4</v>
      </c>
      <c r="K187" s="30">
        <f t="shared" si="22"/>
        <v>1</v>
      </c>
      <c r="L187" s="31">
        <f t="shared" si="23"/>
        <v>0.75</v>
      </c>
      <c r="M187" s="20">
        <f t="shared" si="24"/>
        <v>69.3</v>
      </c>
      <c r="N187" s="32" t="s">
        <v>58</v>
      </c>
      <c r="O187" s="22" t="e">
        <f>VLOOKUP(N187,#REF!,2,FALSE)</f>
        <v>#REF!</v>
      </c>
      <c r="P187" s="23" t="str">
        <f t="shared" si="25"/>
        <v>M</v>
      </c>
      <c r="Q187" s="24" t="str">
        <f t="shared" si="26"/>
        <v/>
      </c>
    </row>
    <row r="188" spans="1:17">
      <c r="A188" s="11">
        <f t="shared" si="18"/>
        <v>187</v>
      </c>
      <c r="B188" s="12">
        <v>15945</v>
      </c>
      <c r="C188" s="13" t="str">
        <f t="shared" si="19"/>
        <v>Diandra Cobelo N.</v>
      </c>
      <c r="D188" s="13" t="s">
        <v>197</v>
      </c>
      <c r="E188" s="14">
        <f t="shared" si="20"/>
        <v>2</v>
      </c>
      <c r="F188" s="26">
        <v>1</v>
      </c>
      <c r="G188" s="27">
        <v>1</v>
      </c>
      <c r="H188" s="28">
        <f t="shared" si="21"/>
        <v>7</v>
      </c>
      <c r="I188" s="26">
        <v>3</v>
      </c>
      <c r="J188" s="29">
        <v>4</v>
      </c>
      <c r="K188" s="30">
        <f t="shared" si="22"/>
        <v>0.5</v>
      </c>
      <c r="L188" s="31">
        <f t="shared" si="23"/>
        <v>0.42857142857142855</v>
      </c>
      <c r="M188" s="20">
        <f t="shared" si="24"/>
        <v>32.1</v>
      </c>
      <c r="N188" s="32" t="s">
        <v>49</v>
      </c>
      <c r="O188" s="22" t="e">
        <f>VLOOKUP(N188,#REF!,2,FALSE)</f>
        <v>#REF!</v>
      </c>
      <c r="P188" s="23" t="str">
        <f t="shared" si="25"/>
        <v>M</v>
      </c>
      <c r="Q188" s="24" t="str">
        <f t="shared" si="26"/>
        <v/>
      </c>
    </row>
    <row r="189" spans="1:17">
      <c r="A189" s="11">
        <f t="shared" si="18"/>
        <v>188</v>
      </c>
      <c r="B189" s="12">
        <v>2735</v>
      </c>
      <c r="C189" s="13" t="str">
        <f t="shared" si="19"/>
        <v>Javier Coira D.</v>
      </c>
      <c r="D189" s="13" t="s">
        <v>81</v>
      </c>
      <c r="E189" s="14">
        <f t="shared" si="20"/>
        <v>2</v>
      </c>
      <c r="F189" s="26">
        <v>1</v>
      </c>
      <c r="G189" s="27">
        <v>1</v>
      </c>
      <c r="H189" s="28">
        <f t="shared" si="21"/>
        <v>8</v>
      </c>
      <c r="I189" s="26">
        <v>3</v>
      </c>
      <c r="J189" s="29">
        <v>5</v>
      </c>
      <c r="K189" s="30">
        <f t="shared" si="22"/>
        <v>0.5</v>
      </c>
      <c r="L189" s="31">
        <f t="shared" si="23"/>
        <v>0.375</v>
      </c>
      <c r="M189" s="20">
        <f t="shared" si="24"/>
        <v>30.3</v>
      </c>
      <c r="N189" s="32" t="s">
        <v>48</v>
      </c>
      <c r="O189" s="22" t="e">
        <f>VLOOKUP(N189,#REF!,2,FALSE)</f>
        <v>#REF!</v>
      </c>
      <c r="P189" s="23" t="str">
        <f t="shared" si="25"/>
        <v>M</v>
      </c>
      <c r="Q189" s="24" t="str">
        <f t="shared" si="26"/>
        <v/>
      </c>
    </row>
    <row r="190" spans="1:17">
      <c r="A190" s="11">
        <f t="shared" si="18"/>
        <v>189</v>
      </c>
      <c r="B190" s="12">
        <v>50068</v>
      </c>
      <c r="C190" s="13" t="str">
        <f t="shared" si="19"/>
        <v>Pablo Concheiro R.</v>
      </c>
      <c r="D190" s="13" t="s">
        <v>111</v>
      </c>
      <c r="E190" s="14">
        <f t="shared" si="20"/>
        <v>2</v>
      </c>
      <c r="F190" s="26">
        <v>2</v>
      </c>
      <c r="G190" s="27">
        <v>0</v>
      </c>
      <c r="H190" s="28">
        <f t="shared" si="21"/>
        <v>7</v>
      </c>
      <c r="I190" s="26">
        <v>6</v>
      </c>
      <c r="J190" s="29">
        <v>1</v>
      </c>
      <c r="K190" s="30">
        <f t="shared" si="22"/>
        <v>1</v>
      </c>
      <c r="L190" s="31">
        <f t="shared" si="23"/>
        <v>0.8571428571428571</v>
      </c>
      <c r="M190" s="20">
        <f t="shared" si="24"/>
        <v>64.3</v>
      </c>
      <c r="N190" s="32" t="s">
        <v>49</v>
      </c>
      <c r="O190" s="22" t="e">
        <f>VLOOKUP(N190,#REF!,2,FALSE)</f>
        <v>#REF!</v>
      </c>
      <c r="P190" s="23" t="str">
        <f t="shared" si="25"/>
        <v>M</v>
      </c>
      <c r="Q190" s="24" t="str">
        <f t="shared" si="26"/>
        <v/>
      </c>
    </row>
    <row r="191" spans="1:17">
      <c r="A191" s="11">
        <f t="shared" si="18"/>
        <v>190</v>
      </c>
      <c r="B191" s="12">
        <v>18454</v>
      </c>
      <c r="C191" s="13" t="str">
        <f t="shared" si="19"/>
        <v>José L. Conde C.</v>
      </c>
      <c r="D191" s="13" t="s">
        <v>170</v>
      </c>
      <c r="E191" s="14">
        <f t="shared" si="20"/>
        <v>13</v>
      </c>
      <c r="F191" s="26">
        <v>3</v>
      </c>
      <c r="G191" s="27">
        <v>10</v>
      </c>
      <c r="H191" s="28">
        <f t="shared" si="21"/>
        <v>51</v>
      </c>
      <c r="I191" s="26">
        <v>17</v>
      </c>
      <c r="J191" s="29">
        <v>34</v>
      </c>
      <c r="K191" s="30">
        <f t="shared" si="22"/>
        <v>0.23076923076923078</v>
      </c>
      <c r="L191" s="31">
        <f t="shared" si="23"/>
        <v>0.33333333333333331</v>
      </c>
      <c r="M191" s="20">
        <f t="shared" si="24"/>
        <v>26.1</v>
      </c>
      <c r="N191" s="32" t="s">
        <v>58</v>
      </c>
      <c r="O191" s="22" t="e">
        <f>VLOOKUP(N191,#REF!,2,FALSE)</f>
        <v>#REF!</v>
      </c>
      <c r="P191" s="23" t="str">
        <f t="shared" si="25"/>
        <v>M</v>
      </c>
      <c r="Q191" s="24" t="e">
        <f t="shared" si="26"/>
        <v>#REF!</v>
      </c>
    </row>
    <row r="192" spans="1:17">
      <c r="A192" s="11">
        <f t="shared" si="18"/>
        <v>191</v>
      </c>
      <c r="B192" s="12">
        <v>20872</v>
      </c>
      <c r="C192" s="13" t="str">
        <f t="shared" si="19"/>
        <v>Darío Cordeiro P.</v>
      </c>
      <c r="D192" s="13" t="s">
        <v>109</v>
      </c>
      <c r="E192" s="14">
        <f t="shared" si="20"/>
        <v>32</v>
      </c>
      <c r="F192" s="26">
        <v>17</v>
      </c>
      <c r="G192" s="27">
        <v>15</v>
      </c>
      <c r="H192" s="28">
        <f t="shared" si="21"/>
        <v>119</v>
      </c>
      <c r="I192" s="26">
        <v>62</v>
      </c>
      <c r="J192" s="29">
        <v>57</v>
      </c>
      <c r="K192" s="30">
        <f t="shared" si="22"/>
        <v>0.53125</v>
      </c>
      <c r="L192" s="31">
        <f t="shared" si="23"/>
        <v>0.52100840336134457</v>
      </c>
      <c r="M192" s="20">
        <f t="shared" si="24"/>
        <v>50.7</v>
      </c>
      <c r="N192" s="32" t="s">
        <v>49</v>
      </c>
      <c r="O192" s="22" t="e">
        <f>VLOOKUP(N192,#REF!,2,FALSE)</f>
        <v>#REF!</v>
      </c>
      <c r="P192" s="23" t="str">
        <f t="shared" si="25"/>
        <v>M</v>
      </c>
      <c r="Q192" s="24" t="e">
        <f t="shared" si="26"/>
        <v>#REF!</v>
      </c>
    </row>
    <row r="193" spans="1:17">
      <c r="A193" s="11">
        <f t="shared" si="18"/>
        <v>192</v>
      </c>
      <c r="B193" s="12">
        <v>5678</v>
      </c>
      <c r="C193" s="13" t="str">
        <f t="shared" si="19"/>
        <v>Andrés G. Correa</v>
      </c>
      <c r="D193" s="13" t="s">
        <v>139</v>
      </c>
      <c r="E193" s="14">
        <f t="shared" si="20"/>
        <v>42</v>
      </c>
      <c r="F193" s="26">
        <v>24</v>
      </c>
      <c r="G193" s="27">
        <v>18</v>
      </c>
      <c r="H193" s="28">
        <f t="shared" si="21"/>
        <v>163</v>
      </c>
      <c r="I193" s="26">
        <v>89</v>
      </c>
      <c r="J193" s="29">
        <v>74</v>
      </c>
      <c r="K193" s="30">
        <f t="shared" si="22"/>
        <v>0.5714285714285714</v>
      </c>
      <c r="L193" s="31">
        <f t="shared" si="23"/>
        <v>0.54601226993865026</v>
      </c>
      <c r="M193" s="20">
        <f t="shared" si="24"/>
        <v>54.3</v>
      </c>
      <c r="N193" s="32" t="s">
        <v>53</v>
      </c>
      <c r="O193" s="22" t="e">
        <f>VLOOKUP(N193,#REF!,2,FALSE)</f>
        <v>#REF!</v>
      </c>
      <c r="P193" s="23" t="str">
        <f t="shared" si="25"/>
        <v>M</v>
      </c>
      <c r="Q193" s="24" t="e">
        <f t="shared" si="26"/>
        <v>#REF!</v>
      </c>
    </row>
    <row r="194" spans="1:17">
      <c r="A194" s="11">
        <f t="shared" ref="A194:A257" si="27">ROW(A194)-1</f>
        <v>193</v>
      </c>
      <c r="B194" s="12">
        <v>6157</v>
      </c>
      <c r="C194" s="13" t="str">
        <f t="shared" ref="C194:C257" si="28">VLOOKUP(B194,Jugadores,10,0)</f>
        <v>Manuel Cortizo G.</v>
      </c>
      <c r="D194" s="13" t="s">
        <v>97</v>
      </c>
      <c r="E194" s="14">
        <f t="shared" ref="E194:E257" si="29">F194+G194</f>
        <v>22</v>
      </c>
      <c r="F194" s="26">
        <v>15</v>
      </c>
      <c r="G194" s="27">
        <v>7</v>
      </c>
      <c r="H194" s="28">
        <f t="shared" ref="H194:H257" si="30">I194+J194</f>
        <v>82</v>
      </c>
      <c r="I194" s="26">
        <v>50</v>
      </c>
      <c r="J194" s="29">
        <v>32</v>
      </c>
      <c r="K194" s="30">
        <f t="shared" ref="K194:K257" si="31">IF(E194=0,0,F194/E194)</f>
        <v>0.68181818181818177</v>
      </c>
      <c r="L194" s="31">
        <f t="shared" ref="L194:L257" si="32">IF(H194=0,0,I194/H194)</f>
        <v>0.6097560975609756</v>
      </c>
      <c r="M194" s="20">
        <f t="shared" ref="M194:M257" si="33">ROUND( ($K194*($E194+1)/($E194+3)+$L194*($H194+1)/($H194+3))*50, 1)</f>
        <v>61.1</v>
      </c>
      <c r="N194" s="32" t="s">
        <v>58</v>
      </c>
      <c r="O194" s="22" t="e">
        <f>VLOOKUP(N194,#REF!,2,FALSE)</f>
        <v>#REF!</v>
      </c>
      <c r="P194" s="23" t="str">
        <f t="shared" ref="P194:P257" si="34">RIGHT(N194,1)</f>
        <v>M</v>
      </c>
      <c r="Q194" s="24" t="e">
        <f t="shared" ref="Q194:Q257" si="35">IF(E194&lt;10,"", ROUND((O194-1)*150+(M194*5),0) )</f>
        <v>#REF!</v>
      </c>
    </row>
    <row r="195" spans="1:17">
      <c r="A195" s="11">
        <f t="shared" si="27"/>
        <v>194</v>
      </c>
      <c r="B195" s="12">
        <v>20227</v>
      </c>
      <c r="C195" s="13" t="str">
        <f t="shared" si="28"/>
        <v>Eliécer E. Costa M.</v>
      </c>
      <c r="D195" s="13" t="s">
        <v>79</v>
      </c>
      <c r="E195" s="14">
        <f t="shared" si="29"/>
        <v>28</v>
      </c>
      <c r="F195" s="26">
        <v>13</v>
      </c>
      <c r="G195" s="27">
        <v>15</v>
      </c>
      <c r="H195" s="28">
        <f t="shared" si="30"/>
        <v>103</v>
      </c>
      <c r="I195" s="26">
        <v>51</v>
      </c>
      <c r="J195" s="29">
        <v>52</v>
      </c>
      <c r="K195" s="30">
        <f t="shared" si="31"/>
        <v>0.4642857142857143</v>
      </c>
      <c r="L195" s="31">
        <f t="shared" si="32"/>
        <v>0.49514563106796117</v>
      </c>
      <c r="M195" s="20">
        <f t="shared" si="33"/>
        <v>46</v>
      </c>
      <c r="N195" s="32" t="s">
        <v>58</v>
      </c>
      <c r="O195" s="22" t="e">
        <f>VLOOKUP(N195,#REF!,2,FALSE)</f>
        <v>#REF!</v>
      </c>
      <c r="P195" s="23" t="str">
        <f t="shared" si="34"/>
        <v>M</v>
      </c>
      <c r="Q195" s="24" t="e">
        <f t="shared" si="35"/>
        <v>#REF!</v>
      </c>
    </row>
    <row r="196" spans="1:17">
      <c r="A196" s="11">
        <f t="shared" si="27"/>
        <v>195</v>
      </c>
      <c r="B196" s="12">
        <v>21291</v>
      </c>
      <c r="C196" s="13" t="str">
        <f t="shared" si="28"/>
        <v>Manuel Costa R.</v>
      </c>
      <c r="D196" s="13" t="s">
        <v>188</v>
      </c>
      <c r="E196" s="14">
        <f t="shared" si="29"/>
        <v>18</v>
      </c>
      <c r="F196" s="26">
        <v>11</v>
      </c>
      <c r="G196" s="27">
        <v>7</v>
      </c>
      <c r="H196" s="28">
        <f t="shared" si="30"/>
        <v>65</v>
      </c>
      <c r="I196" s="26">
        <v>35</v>
      </c>
      <c r="J196" s="29">
        <v>30</v>
      </c>
      <c r="K196" s="30">
        <f t="shared" si="31"/>
        <v>0.61111111111111116</v>
      </c>
      <c r="L196" s="31">
        <f t="shared" si="32"/>
        <v>0.53846153846153844</v>
      </c>
      <c r="M196" s="20">
        <f t="shared" si="33"/>
        <v>53.8</v>
      </c>
      <c r="N196" s="32" t="s">
        <v>49</v>
      </c>
      <c r="O196" s="22" t="e">
        <f>VLOOKUP(N196,#REF!,2,FALSE)</f>
        <v>#REF!</v>
      </c>
      <c r="P196" s="23" t="str">
        <f t="shared" si="34"/>
        <v>M</v>
      </c>
      <c r="Q196" s="24" t="e">
        <f t="shared" si="35"/>
        <v>#REF!</v>
      </c>
    </row>
    <row r="197" spans="1:17">
      <c r="A197" s="11">
        <f t="shared" si="27"/>
        <v>196</v>
      </c>
      <c r="B197" s="12">
        <v>18608</v>
      </c>
      <c r="C197" s="13" t="str">
        <f t="shared" si="28"/>
        <v>Roberto C. Costas G.</v>
      </c>
      <c r="D197" s="13" t="s">
        <v>165</v>
      </c>
      <c r="E197" s="14">
        <f t="shared" si="29"/>
        <v>17</v>
      </c>
      <c r="F197" s="26">
        <v>1</v>
      </c>
      <c r="G197" s="27">
        <v>16</v>
      </c>
      <c r="H197" s="28">
        <f t="shared" si="30"/>
        <v>56</v>
      </c>
      <c r="I197" s="26">
        <v>7</v>
      </c>
      <c r="J197" s="29">
        <v>49</v>
      </c>
      <c r="K197" s="30">
        <f t="shared" si="31"/>
        <v>5.8823529411764705E-2</v>
      </c>
      <c r="L197" s="31">
        <f t="shared" si="32"/>
        <v>0.125</v>
      </c>
      <c r="M197" s="20">
        <f t="shared" si="33"/>
        <v>8.6999999999999993</v>
      </c>
      <c r="N197" s="32" t="s">
        <v>48</v>
      </c>
      <c r="O197" s="22" t="e">
        <f>VLOOKUP(N197,#REF!,2,FALSE)</f>
        <v>#REF!</v>
      </c>
      <c r="P197" s="23" t="str">
        <f t="shared" si="34"/>
        <v>M</v>
      </c>
      <c r="Q197" s="24" t="e">
        <f t="shared" si="35"/>
        <v>#REF!</v>
      </c>
    </row>
    <row r="198" spans="1:17">
      <c r="A198" s="11">
        <f t="shared" si="27"/>
        <v>197</v>
      </c>
      <c r="B198" s="12">
        <v>6815</v>
      </c>
      <c r="C198" s="13" t="str">
        <f t="shared" si="28"/>
        <v>Antonio Costas H.</v>
      </c>
      <c r="D198" s="13" t="s">
        <v>108</v>
      </c>
      <c r="E198" s="14">
        <f t="shared" si="29"/>
        <v>18</v>
      </c>
      <c r="F198" s="26">
        <v>4</v>
      </c>
      <c r="G198" s="27">
        <v>14</v>
      </c>
      <c r="H198" s="28">
        <f t="shared" si="30"/>
        <v>70</v>
      </c>
      <c r="I198" s="26">
        <v>24</v>
      </c>
      <c r="J198" s="29">
        <v>46</v>
      </c>
      <c r="K198" s="30">
        <f t="shared" si="31"/>
        <v>0.22222222222222221</v>
      </c>
      <c r="L198" s="31">
        <f t="shared" si="32"/>
        <v>0.34285714285714286</v>
      </c>
      <c r="M198" s="20">
        <f t="shared" si="33"/>
        <v>26.7</v>
      </c>
      <c r="N198" s="32" t="s">
        <v>58</v>
      </c>
      <c r="O198" s="22" t="e">
        <f>VLOOKUP(N198,#REF!,2,FALSE)</f>
        <v>#REF!</v>
      </c>
      <c r="P198" s="23" t="str">
        <f t="shared" si="34"/>
        <v>M</v>
      </c>
      <c r="Q198" s="24" t="e">
        <f t="shared" si="35"/>
        <v>#REF!</v>
      </c>
    </row>
    <row r="199" spans="1:17">
      <c r="A199" s="11">
        <f t="shared" si="27"/>
        <v>198</v>
      </c>
      <c r="B199" s="12">
        <v>6980</v>
      </c>
      <c r="C199" s="13" t="str">
        <f t="shared" si="28"/>
        <v>Eladio Costas P.</v>
      </c>
      <c r="D199" s="13" t="s">
        <v>161</v>
      </c>
      <c r="E199" s="14">
        <f t="shared" si="29"/>
        <v>12</v>
      </c>
      <c r="F199" s="26">
        <v>12</v>
      </c>
      <c r="G199" s="27">
        <v>0</v>
      </c>
      <c r="H199" s="28">
        <f t="shared" si="30"/>
        <v>42</v>
      </c>
      <c r="I199" s="26">
        <v>36</v>
      </c>
      <c r="J199" s="29">
        <v>6</v>
      </c>
      <c r="K199" s="30">
        <f t="shared" si="31"/>
        <v>1</v>
      </c>
      <c r="L199" s="31">
        <f t="shared" si="32"/>
        <v>0.8571428571428571</v>
      </c>
      <c r="M199" s="20">
        <f t="shared" si="33"/>
        <v>84.3</v>
      </c>
      <c r="N199" s="32" t="s">
        <v>48</v>
      </c>
      <c r="O199" s="22" t="e">
        <f>VLOOKUP(N199,#REF!,2,FALSE)</f>
        <v>#REF!</v>
      </c>
      <c r="P199" s="23" t="str">
        <f t="shared" si="34"/>
        <v>M</v>
      </c>
      <c r="Q199" s="24" t="e">
        <f t="shared" si="35"/>
        <v>#REF!</v>
      </c>
    </row>
    <row r="200" spans="1:17">
      <c r="A200" s="11">
        <f t="shared" si="27"/>
        <v>199</v>
      </c>
      <c r="B200" s="12">
        <v>6980</v>
      </c>
      <c r="C200" s="13" t="str">
        <f t="shared" si="28"/>
        <v>Eladio Costas P.</v>
      </c>
      <c r="D200" s="13" t="s">
        <v>148</v>
      </c>
      <c r="E200" s="14">
        <f t="shared" si="29"/>
        <v>2</v>
      </c>
      <c r="F200" s="26">
        <v>1</v>
      </c>
      <c r="G200" s="27">
        <v>1</v>
      </c>
      <c r="H200" s="28">
        <f t="shared" si="30"/>
        <v>8</v>
      </c>
      <c r="I200" s="26">
        <v>4</v>
      </c>
      <c r="J200" s="29">
        <v>4</v>
      </c>
      <c r="K200" s="30">
        <f t="shared" si="31"/>
        <v>0.5</v>
      </c>
      <c r="L200" s="31">
        <f t="shared" si="32"/>
        <v>0.5</v>
      </c>
      <c r="M200" s="20">
        <f t="shared" si="33"/>
        <v>35.5</v>
      </c>
      <c r="N200" s="32" t="s">
        <v>56</v>
      </c>
      <c r="O200" s="22" t="e">
        <f>VLOOKUP(N200,#REF!,2,FALSE)</f>
        <v>#REF!</v>
      </c>
      <c r="P200" s="23" t="str">
        <f t="shared" si="34"/>
        <v>M</v>
      </c>
      <c r="Q200" s="24" t="str">
        <f t="shared" si="35"/>
        <v/>
      </c>
    </row>
    <row r="201" spans="1:17">
      <c r="A201" s="11">
        <f t="shared" si="27"/>
        <v>200</v>
      </c>
      <c r="B201" s="12">
        <v>7791</v>
      </c>
      <c r="C201" s="13" t="str">
        <f t="shared" si="28"/>
        <v>Lisardo Costas P.</v>
      </c>
      <c r="D201" s="13" t="s">
        <v>169</v>
      </c>
      <c r="E201" s="14">
        <f t="shared" si="29"/>
        <v>15</v>
      </c>
      <c r="F201" s="26">
        <v>3</v>
      </c>
      <c r="G201" s="27">
        <v>12</v>
      </c>
      <c r="H201" s="28">
        <f t="shared" si="30"/>
        <v>57</v>
      </c>
      <c r="I201" s="26">
        <v>19</v>
      </c>
      <c r="J201" s="29">
        <v>38</v>
      </c>
      <c r="K201" s="30">
        <f t="shared" si="31"/>
        <v>0.2</v>
      </c>
      <c r="L201" s="31">
        <f t="shared" si="32"/>
        <v>0.33333333333333331</v>
      </c>
      <c r="M201" s="20">
        <f t="shared" si="33"/>
        <v>25</v>
      </c>
      <c r="N201" s="32" t="s">
        <v>58</v>
      </c>
      <c r="O201" s="22" t="e">
        <f>VLOOKUP(N201,#REF!,2,FALSE)</f>
        <v>#REF!</v>
      </c>
      <c r="P201" s="23" t="str">
        <f t="shared" si="34"/>
        <v>M</v>
      </c>
      <c r="Q201" s="24" t="e">
        <f t="shared" si="35"/>
        <v>#REF!</v>
      </c>
    </row>
    <row r="202" spans="1:17">
      <c r="A202" s="11">
        <f t="shared" si="27"/>
        <v>201</v>
      </c>
      <c r="B202" s="12">
        <v>20841</v>
      </c>
      <c r="C202" s="13" t="str">
        <f t="shared" si="28"/>
        <v>Sofía Couce I.</v>
      </c>
      <c r="D202" s="13" t="s">
        <v>207</v>
      </c>
      <c r="E202" s="14">
        <f t="shared" si="29"/>
        <v>11</v>
      </c>
      <c r="F202" s="26">
        <v>8</v>
      </c>
      <c r="G202" s="27">
        <v>3</v>
      </c>
      <c r="H202" s="28">
        <f t="shared" si="30"/>
        <v>40</v>
      </c>
      <c r="I202" s="26">
        <v>26</v>
      </c>
      <c r="J202" s="29">
        <v>14</v>
      </c>
      <c r="K202" s="30">
        <f t="shared" si="31"/>
        <v>0.72727272727272729</v>
      </c>
      <c r="L202" s="31">
        <f t="shared" si="32"/>
        <v>0.65</v>
      </c>
      <c r="M202" s="20">
        <f t="shared" si="33"/>
        <v>62.2</v>
      </c>
      <c r="N202" s="32" t="s">
        <v>60</v>
      </c>
      <c r="O202" s="22" t="e">
        <f>VLOOKUP(N202,#REF!,2,FALSE)</f>
        <v>#REF!</v>
      </c>
      <c r="P202" s="23" t="str">
        <f t="shared" si="34"/>
        <v>F</v>
      </c>
      <c r="Q202" s="24" t="e">
        <f t="shared" si="35"/>
        <v>#REF!</v>
      </c>
    </row>
    <row r="203" spans="1:17">
      <c r="A203" s="11">
        <f t="shared" si="27"/>
        <v>202</v>
      </c>
      <c r="B203" s="12">
        <v>20841</v>
      </c>
      <c r="C203" s="13" t="str">
        <f t="shared" si="28"/>
        <v>Sofía Couce I.</v>
      </c>
      <c r="D203" s="13" t="s">
        <v>197</v>
      </c>
      <c r="E203" s="14">
        <f t="shared" si="29"/>
        <v>6</v>
      </c>
      <c r="F203" s="26">
        <v>3</v>
      </c>
      <c r="G203" s="27">
        <v>3</v>
      </c>
      <c r="H203" s="28">
        <f t="shared" si="30"/>
        <v>20</v>
      </c>
      <c r="I203" s="26">
        <v>9</v>
      </c>
      <c r="J203" s="29">
        <v>11</v>
      </c>
      <c r="K203" s="30">
        <f t="shared" si="31"/>
        <v>0.5</v>
      </c>
      <c r="L203" s="31">
        <f t="shared" si="32"/>
        <v>0.45</v>
      </c>
      <c r="M203" s="20">
        <f t="shared" si="33"/>
        <v>40</v>
      </c>
      <c r="N203" s="32" t="s">
        <v>49</v>
      </c>
      <c r="O203" s="22" t="e">
        <f>VLOOKUP(N203,#REF!,2,FALSE)</f>
        <v>#REF!</v>
      </c>
      <c r="P203" s="23" t="str">
        <f t="shared" si="34"/>
        <v>M</v>
      </c>
      <c r="Q203" s="24" t="str">
        <f t="shared" si="35"/>
        <v/>
      </c>
    </row>
    <row r="204" spans="1:17">
      <c r="A204" s="11">
        <f t="shared" si="27"/>
        <v>203</v>
      </c>
      <c r="B204" s="12">
        <v>50142</v>
      </c>
      <c r="C204" s="13" t="str">
        <f t="shared" si="28"/>
        <v>Emilio Cousillas F.</v>
      </c>
      <c r="D204" s="13" t="s">
        <v>73</v>
      </c>
      <c r="E204" s="14">
        <f t="shared" si="29"/>
        <v>22</v>
      </c>
      <c r="F204" s="26">
        <v>5</v>
      </c>
      <c r="G204" s="27">
        <v>17</v>
      </c>
      <c r="H204" s="28">
        <f t="shared" si="30"/>
        <v>75</v>
      </c>
      <c r="I204" s="26">
        <v>20</v>
      </c>
      <c r="J204" s="29">
        <v>55</v>
      </c>
      <c r="K204" s="30">
        <f t="shared" si="31"/>
        <v>0.22727272727272727</v>
      </c>
      <c r="L204" s="31">
        <f t="shared" si="32"/>
        <v>0.26666666666666666</v>
      </c>
      <c r="M204" s="20">
        <f t="shared" si="33"/>
        <v>23.4</v>
      </c>
      <c r="N204" s="32" t="s">
        <v>49</v>
      </c>
      <c r="O204" s="22" t="e">
        <f>VLOOKUP(N204,#REF!,2,FALSE)</f>
        <v>#REF!</v>
      </c>
      <c r="P204" s="23" t="str">
        <f t="shared" si="34"/>
        <v>M</v>
      </c>
      <c r="Q204" s="24" t="e">
        <f t="shared" si="35"/>
        <v>#REF!</v>
      </c>
    </row>
    <row r="205" spans="1:17">
      <c r="A205" s="11">
        <f t="shared" si="27"/>
        <v>204</v>
      </c>
      <c r="B205" s="12">
        <v>22615</v>
      </c>
      <c r="C205" s="13" t="str">
        <f t="shared" si="28"/>
        <v>Emilio Cousillas M.</v>
      </c>
      <c r="D205" s="13" t="s">
        <v>73</v>
      </c>
      <c r="E205" s="14">
        <f t="shared" si="29"/>
        <v>29</v>
      </c>
      <c r="F205" s="26">
        <v>10</v>
      </c>
      <c r="G205" s="27">
        <v>19</v>
      </c>
      <c r="H205" s="28">
        <f t="shared" si="30"/>
        <v>101</v>
      </c>
      <c r="I205" s="26">
        <v>36</v>
      </c>
      <c r="J205" s="29">
        <v>65</v>
      </c>
      <c r="K205" s="30">
        <f t="shared" si="31"/>
        <v>0.34482758620689657</v>
      </c>
      <c r="L205" s="31">
        <f t="shared" si="32"/>
        <v>0.35643564356435642</v>
      </c>
      <c r="M205" s="20">
        <f t="shared" si="33"/>
        <v>33.6</v>
      </c>
      <c r="N205" s="32" t="s">
        <v>49</v>
      </c>
      <c r="O205" s="22" t="e">
        <f>VLOOKUP(N205,#REF!,2,FALSE)</f>
        <v>#REF!</v>
      </c>
      <c r="P205" s="23" t="str">
        <f t="shared" si="34"/>
        <v>M</v>
      </c>
      <c r="Q205" s="24" t="e">
        <f t="shared" si="35"/>
        <v>#REF!</v>
      </c>
    </row>
    <row r="206" spans="1:17">
      <c r="A206" s="11">
        <f t="shared" si="27"/>
        <v>205</v>
      </c>
      <c r="B206" s="12">
        <v>712</v>
      </c>
      <c r="C206" s="13" t="str">
        <f t="shared" si="28"/>
        <v>Antonio Crespo I.</v>
      </c>
      <c r="D206" s="13" t="s">
        <v>83</v>
      </c>
      <c r="E206" s="14">
        <f t="shared" si="29"/>
        <v>34</v>
      </c>
      <c r="F206" s="26">
        <v>23</v>
      </c>
      <c r="G206" s="27">
        <v>11</v>
      </c>
      <c r="H206" s="28">
        <f t="shared" si="30"/>
        <v>119</v>
      </c>
      <c r="I206" s="26">
        <v>74</v>
      </c>
      <c r="J206" s="29">
        <v>45</v>
      </c>
      <c r="K206" s="30">
        <f t="shared" si="31"/>
        <v>0.67647058823529416</v>
      </c>
      <c r="L206" s="31">
        <f t="shared" si="32"/>
        <v>0.62184873949579833</v>
      </c>
      <c r="M206" s="20">
        <f t="shared" si="33"/>
        <v>62.6</v>
      </c>
      <c r="N206" s="32" t="s">
        <v>48</v>
      </c>
      <c r="O206" s="22" t="e">
        <f>VLOOKUP(N206,#REF!,2,FALSE)</f>
        <v>#REF!</v>
      </c>
      <c r="P206" s="23" t="str">
        <f t="shared" si="34"/>
        <v>M</v>
      </c>
      <c r="Q206" s="24" t="e">
        <f t="shared" si="35"/>
        <v>#REF!</v>
      </c>
    </row>
    <row r="207" spans="1:17">
      <c r="A207" s="11">
        <f t="shared" si="27"/>
        <v>206</v>
      </c>
      <c r="B207" s="12">
        <v>1320</v>
      </c>
      <c r="C207" s="13" t="str">
        <f t="shared" si="28"/>
        <v>Pablo Cristóbal A.</v>
      </c>
      <c r="D207" s="13" t="s">
        <v>71</v>
      </c>
      <c r="E207" s="14">
        <f t="shared" si="29"/>
        <v>12</v>
      </c>
      <c r="F207" s="26">
        <v>5</v>
      </c>
      <c r="G207" s="27">
        <v>7</v>
      </c>
      <c r="H207" s="28">
        <f t="shared" si="30"/>
        <v>46</v>
      </c>
      <c r="I207" s="26">
        <v>21</v>
      </c>
      <c r="J207" s="29">
        <v>25</v>
      </c>
      <c r="K207" s="30">
        <f t="shared" si="31"/>
        <v>0.41666666666666669</v>
      </c>
      <c r="L207" s="31">
        <f t="shared" si="32"/>
        <v>0.45652173913043476</v>
      </c>
      <c r="M207" s="20">
        <f t="shared" si="33"/>
        <v>39.9</v>
      </c>
      <c r="N207" s="32" t="s">
        <v>58</v>
      </c>
      <c r="O207" s="22" t="e">
        <f>VLOOKUP(N207,#REF!,2,FALSE)</f>
        <v>#REF!</v>
      </c>
      <c r="P207" s="23" t="str">
        <f t="shared" si="34"/>
        <v>M</v>
      </c>
      <c r="Q207" s="24" t="e">
        <f t="shared" si="35"/>
        <v>#REF!</v>
      </c>
    </row>
    <row r="208" spans="1:17">
      <c r="A208" s="11">
        <f t="shared" si="27"/>
        <v>207</v>
      </c>
      <c r="B208" s="12">
        <v>23236</v>
      </c>
      <c r="C208" s="13" t="str">
        <f t="shared" si="28"/>
        <v>Andrés Cuña Á.</v>
      </c>
      <c r="D208" s="13" t="s">
        <v>182</v>
      </c>
      <c r="E208" s="14">
        <f t="shared" si="29"/>
        <v>26</v>
      </c>
      <c r="F208" s="26">
        <v>10</v>
      </c>
      <c r="G208" s="27">
        <v>16</v>
      </c>
      <c r="H208" s="28">
        <f t="shared" si="30"/>
        <v>94</v>
      </c>
      <c r="I208" s="26">
        <v>43</v>
      </c>
      <c r="J208" s="29">
        <v>51</v>
      </c>
      <c r="K208" s="30">
        <f t="shared" si="31"/>
        <v>0.38461538461538464</v>
      </c>
      <c r="L208" s="31">
        <f t="shared" si="32"/>
        <v>0.45744680851063829</v>
      </c>
      <c r="M208" s="20">
        <f t="shared" si="33"/>
        <v>40.299999999999997</v>
      </c>
      <c r="N208" s="32" t="s">
        <v>49</v>
      </c>
      <c r="O208" s="22" t="e">
        <f>VLOOKUP(N208,#REF!,2,FALSE)</f>
        <v>#REF!</v>
      </c>
      <c r="P208" s="23" t="str">
        <f t="shared" si="34"/>
        <v>M</v>
      </c>
      <c r="Q208" s="24" t="e">
        <f t="shared" si="35"/>
        <v>#REF!</v>
      </c>
    </row>
    <row r="209" spans="1:17">
      <c r="A209" s="11">
        <f t="shared" si="27"/>
        <v>208</v>
      </c>
      <c r="B209" s="12">
        <v>24033</v>
      </c>
      <c r="C209" s="13" t="str">
        <f t="shared" si="28"/>
        <v>Sabrina Cupeiro F.</v>
      </c>
      <c r="D209" s="13" t="s">
        <v>196</v>
      </c>
      <c r="E209" s="14">
        <f t="shared" si="29"/>
        <v>6</v>
      </c>
      <c r="F209" s="26">
        <v>0</v>
      </c>
      <c r="G209" s="27">
        <v>6</v>
      </c>
      <c r="H209" s="28">
        <f t="shared" si="30"/>
        <v>18</v>
      </c>
      <c r="I209" s="26">
        <v>0</v>
      </c>
      <c r="J209" s="29">
        <v>18</v>
      </c>
      <c r="K209" s="30">
        <f t="shared" si="31"/>
        <v>0</v>
      </c>
      <c r="L209" s="31">
        <f t="shared" si="32"/>
        <v>0</v>
      </c>
      <c r="M209" s="20">
        <f t="shared" si="33"/>
        <v>0</v>
      </c>
      <c r="N209" s="32" t="s">
        <v>49</v>
      </c>
      <c r="O209" s="22" t="e">
        <f>VLOOKUP(N209,#REF!,2,FALSE)</f>
        <v>#REF!</v>
      </c>
      <c r="P209" s="23" t="str">
        <f t="shared" si="34"/>
        <v>M</v>
      </c>
      <c r="Q209" s="24" t="str">
        <f t="shared" si="35"/>
        <v/>
      </c>
    </row>
    <row r="210" spans="1:17">
      <c r="A210" s="11">
        <f t="shared" si="27"/>
        <v>209</v>
      </c>
      <c r="B210" s="12">
        <v>23298</v>
      </c>
      <c r="C210" s="13" t="str">
        <f t="shared" si="28"/>
        <v>Angelino Da Silva D.</v>
      </c>
      <c r="D210" s="13" t="s">
        <v>191</v>
      </c>
      <c r="E210" s="14">
        <f t="shared" si="29"/>
        <v>28</v>
      </c>
      <c r="F210" s="26">
        <v>16</v>
      </c>
      <c r="G210" s="27">
        <v>12</v>
      </c>
      <c r="H210" s="28">
        <f t="shared" si="30"/>
        <v>105</v>
      </c>
      <c r="I210" s="26">
        <v>56</v>
      </c>
      <c r="J210" s="29">
        <v>49</v>
      </c>
      <c r="K210" s="30">
        <f t="shared" si="31"/>
        <v>0.5714285714285714</v>
      </c>
      <c r="L210" s="31">
        <f t="shared" si="32"/>
        <v>0.53333333333333333</v>
      </c>
      <c r="M210" s="20">
        <f t="shared" si="33"/>
        <v>52.9</v>
      </c>
      <c r="N210" s="32" t="s">
        <v>49</v>
      </c>
      <c r="O210" s="22" t="e">
        <f>VLOOKUP(N210,#REF!,2,FALSE)</f>
        <v>#REF!</v>
      </c>
      <c r="P210" s="23" t="str">
        <f t="shared" si="34"/>
        <v>M</v>
      </c>
      <c r="Q210" s="24" t="e">
        <f t="shared" si="35"/>
        <v>#REF!</v>
      </c>
    </row>
    <row r="211" spans="1:17">
      <c r="A211" s="11">
        <f t="shared" si="27"/>
        <v>210</v>
      </c>
      <c r="B211" s="12">
        <v>23314</v>
      </c>
      <c r="C211" s="13" t="str">
        <f t="shared" si="28"/>
        <v>Eric Da Silva V.</v>
      </c>
      <c r="D211" s="13" t="s">
        <v>196</v>
      </c>
      <c r="E211" s="14">
        <f t="shared" si="29"/>
        <v>18</v>
      </c>
      <c r="F211" s="26">
        <v>2</v>
      </c>
      <c r="G211" s="27">
        <v>16</v>
      </c>
      <c r="H211" s="28">
        <f t="shared" si="30"/>
        <v>59</v>
      </c>
      <c r="I211" s="26">
        <v>10</v>
      </c>
      <c r="J211" s="29">
        <v>49</v>
      </c>
      <c r="K211" s="30">
        <f t="shared" si="31"/>
        <v>0.1111111111111111</v>
      </c>
      <c r="L211" s="31">
        <f t="shared" si="32"/>
        <v>0.16949152542372881</v>
      </c>
      <c r="M211" s="20">
        <f t="shared" si="33"/>
        <v>13.2</v>
      </c>
      <c r="N211" s="32" t="s">
        <v>49</v>
      </c>
      <c r="O211" s="22" t="e">
        <f>VLOOKUP(N211,#REF!,2,FALSE)</f>
        <v>#REF!</v>
      </c>
      <c r="P211" s="23" t="str">
        <f t="shared" si="34"/>
        <v>M</v>
      </c>
      <c r="Q211" s="24" t="e">
        <f t="shared" si="35"/>
        <v>#REF!</v>
      </c>
    </row>
    <row r="212" spans="1:17">
      <c r="A212" s="11">
        <f t="shared" si="27"/>
        <v>211</v>
      </c>
      <c r="B212" s="12">
        <v>24014</v>
      </c>
      <c r="C212" s="13" t="str">
        <f t="shared" si="28"/>
        <v>Ana P. Da Veiga M.</v>
      </c>
      <c r="D212" s="13" t="s">
        <v>113</v>
      </c>
      <c r="E212" s="14">
        <f t="shared" si="29"/>
        <v>2</v>
      </c>
      <c r="F212" s="26">
        <v>0</v>
      </c>
      <c r="G212" s="27">
        <v>2</v>
      </c>
      <c r="H212" s="28">
        <f t="shared" si="30"/>
        <v>6</v>
      </c>
      <c r="I212" s="26">
        <v>0</v>
      </c>
      <c r="J212" s="29">
        <v>6</v>
      </c>
      <c r="K212" s="30">
        <f t="shared" si="31"/>
        <v>0</v>
      </c>
      <c r="L212" s="31">
        <f t="shared" si="32"/>
        <v>0</v>
      </c>
      <c r="M212" s="20">
        <f t="shared" si="33"/>
        <v>0</v>
      </c>
      <c r="N212" s="32" t="s">
        <v>57</v>
      </c>
      <c r="O212" s="22" t="e">
        <f>VLOOKUP(N212,#REF!,2,FALSE)</f>
        <v>#REF!</v>
      </c>
      <c r="P212" s="23" t="str">
        <f t="shared" si="34"/>
        <v>F</v>
      </c>
      <c r="Q212" s="24" t="str">
        <f t="shared" si="35"/>
        <v/>
      </c>
    </row>
    <row r="213" spans="1:17">
      <c r="A213" s="11">
        <f t="shared" si="27"/>
        <v>212</v>
      </c>
      <c r="B213" s="12">
        <v>15961</v>
      </c>
      <c r="C213" s="13" t="str">
        <f t="shared" si="28"/>
        <v>Norman J. de Burgos B.</v>
      </c>
      <c r="D213" s="13" t="s">
        <v>120</v>
      </c>
      <c r="E213" s="14">
        <f t="shared" si="29"/>
        <v>28</v>
      </c>
      <c r="F213" s="26">
        <v>17</v>
      </c>
      <c r="G213" s="27">
        <v>11</v>
      </c>
      <c r="H213" s="28">
        <f t="shared" si="30"/>
        <v>99</v>
      </c>
      <c r="I213" s="26">
        <v>57</v>
      </c>
      <c r="J213" s="29">
        <v>42</v>
      </c>
      <c r="K213" s="30">
        <f t="shared" si="31"/>
        <v>0.6071428571428571</v>
      </c>
      <c r="L213" s="31">
        <f t="shared" si="32"/>
        <v>0.5757575757575758</v>
      </c>
      <c r="M213" s="20">
        <f t="shared" si="33"/>
        <v>56.6</v>
      </c>
      <c r="N213" s="32" t="s">
        <v>48</v>
      </c>
      <c r="O213" s="22" t="e">
        <f>VLOOKUP(N213,#REF!,2,FALSE)</f>
        <v>#REF!</v>
      </c>
      <c r="P213" s="23" t="str">
        <f t="shared" si="34"/>
        <v>M</v>
      </c>
      <c r="Q213" s="24" t="e">
        <f t="shared" si="35"/>
        <v>#REF!</v>
      </c>
    </row>
    <row r="214" spans="1:17">
      <c r="A214" s="11">
        <f t="shared" si="27"/>
        <v>213</v>
      </c>
      <c r="B214" s="12">
        <v>20006</v>
      </c>
      <c r="C214" s="13" t="str">
        <f t="shared" si="28"/>
        <v>Eduardo de la Vega T.</v>
      </c>
      <c r="D214" s="13" t="s">
        <v>178</v>
      </c>
      <c r="E214" s="14">
        <f t="shared" si="29"/>
        <v>10</v>
      </c>
      <c r="F214" s="26">
        <v>4</v>
      </c>
      <c r="G214" s="27">
        <v>6</v>
      </c>
      <c r="H214" s="28">
        <f t="shared" si="30"/>
        <v>37</v>
      </c>
      <c r="I214" s="26">
        <v>16</v>
      </c>
      <c r="J214" s="29">
        <v>21</v>
      </c>
      <c r="K214" s="30">
        <f t="shared" si="31"/>
        <v>0.4</v>
      </c>
      <c r="L214" s="31">
        <f t="shared" si="32"/>
        <v>0.43243243243243246</v>
      </c>
      <c r="M214" s="20">
        <f t="shared" si="33"/>
        <v>37.5</v>
      </c>
      <c r="N214" s="32" t="s">
        <v>58</v>
      </c>
      <c r="O214" s="22" t="e">
        <f>VLOOKUP(N214,#REF!,2,FALSE)</f>
        <v>#REF!</v>
      </c>
      <c r="P214" s="23" t="str">
        <f t="shared" si="34"/>
        <v>M</v>
      </c>
      <c r="Q214" s="24" t="e">
        <f t="shared" si="35"/>
        <v>#REF!</v>
      </c>
    </row>
    <row r="215" spans="1:17">
      <c r="A215" s="11">
        <f t="shared" si="27"/>
        <v>214</v>
      </c>
      <c r="B215" s="12">
        <v>15346</v>
      </c>
      <c r="C215" s="13" t="str">
        <f t="shared" si="28"/>
        <v>Adolfo Delmo S.</v>
      </c>
      <c r="D215" s="13" t="s">
        <v>193</v>
      </c>
      <c r="E215" s="14">
        <f t="shared" si="29"/>
        <v>23</v>
      </c>
      <c r="F215" s="26">
        <v>19</v>
      </c>
      <c r="G215" s="27">
        <v>4</v>
      </c>
      <c r="H215" s="28">
        <f t="shared" si="30"/>
        <v>78</v>
      </c>
      <c r="I215" s="26">
        <v>59</v>
      </c>
      <c r="J215" s="29">
        <v>19</v>
      </c>
      <c r="K215" s="30">
        <f t="shared" si="31"/>
        <v>0.82608695652173914</v>
      </c>
      <c r="L215" s="31">
        <f t="shared" si="32"/>
        <v>0.75641025641025639</v>
      </c>
      <c r="M215" s="20">
        <f t="shared" si="33"/>
        <v>75</v>
      </c>
      <c r="N215" s="32" t="s">
        <v>49</v>
      </c>
      <c r="O215" s="22" t="e">
        <f>VLOOKUP(N215,#REF!,2,FALSE)</f>
        <v>#REF!</v>
      </c>
      <c r="P215" s="23" t="str">
        <f t="shared" si="34"/>
        <v>M</v>
      </c>
      <c r="Q215" s="24" t="e">
        <f t="shared" si="35"/>
        <v>#REF!</v>
      </c>
    </row>
    <row r="216" spans="1:17">
      <c r="A216" s="11">
        <f t="shared" si="27"/>
        <v>215</v>
      </c>
      <c r="B216" s="12">
        <v>2842</v>
      </c>
      <c r="C216" s="13" t="str">
        <f t="shared" si="28"/>
        <v>Diego J. Díaz A.</v>
      </c>
      <c r="D216" s="13" t="s">
        <v>159</v>
      </c>
      <c r="E216" s="14">
        <f t="shared" si="29"/>
        <v>2</v>
      </c>
      <c r="F216" s="26">
        <v>2</v>
      </c>
      <c r="G216" s="27">
        <v>0</v>
      </c>
      <c r="H216" s="28">
        <f t="shared" si="30"/>
        <v>8</v>
      </c>
      <c r="I216" s="26">
        <v>6</v>
      </c>
      <c r="J216" s="29">
        <v>2</v>
      </c>
      <c r="K216" s="30">
        <f t="shared" si="31"/>
        <v>1</v>
      </c>
      <c r="L216" s="31">
        <f t="shared" si="32"/>
        <v>0.75</v>
      </c>
      <c r="M216" s="20">
        <f t="shared" si="33"/>
        <v>60.7</v>
      </c>
      <c r="N216" s="32" t="s">
        <v>56</v>
      </c>
      <c r="O216" s="22" t="e">
        <f>VLOOKUP(N216,#REF!,2,FALSE)</f>
        <v>#REF!</v>
      </c>
      <c r="P216" s="23" t="str">
        <f t="shared" si="34"/>
        <v>M</v>
      </c>
      <c r="Q216" s="24" t="str">
        <f t="shared" si="35"/>
        <v/>
      </c>
    </row>
    <row r="217" spans="1:17">
      <c r="A217" s="11">
        <f t="shared" si="27"/>
        <v>216</v>
      </c>
      <c r="B217" s="12">
        <v>23233</v>
      </c>
      <c r="C217" s="13" t="str">
        <f t="shared" si="28"/>
        <v>Miguel Díaz Cacho M.</v>
      </c>
      <c r="D217" s="13" t="s">
        <v>182</v>
      </c>
      <c r="E217" s="14">
        <f t="shared" si="29"/>
        <v>20</v>
      </c>
      <c r="F217" s="26">
        <v>4</v>
      </c>
      <c r="G217" s="27">
        <v>16</v>
      </c>
      <c r="H217" s="28">
        <f t="shared" si="30"/>
        <v>67</v>
      </c>
      <c r="I217" s="26">
        <v>15</v>
      </c>
      <c r="J217" s="29">
        <v>52</v>
      </c>
      <c r="K217" s="30">
        <f t="shared" si="31"/>
        <v>0.2</v>
      </c>
      <c r="L217" s="31">
        <f t="shared" si="32"/>
        <v>0.22388059701492538</v>
      </c>
      <c r="M217" s="20">
        <f t="shared" si="33"/>
        <v>20</v>
      </c>
      <c r="N217" s="32" t="s">
        <v>49</v>
      </c>
      <c r="O217" s="22" t="e">
        <f>VLOOKUP(N217,#REF!,2,FALSE)</f>
        <v>#REF!</v>
      </c>
      <c r="P217" s="23" t="str">
        <f t="shared" si="34"/>
        <v>M</v>
      </c>
      <c r="Q217" s="24" t="e">
        <f t="shared" si="35"/>
        <v>#REF!</v>
      </c>
    </row>
    <row r="218" spans="1:17">
      <c r="A218" s="11">
        <f t="shared" si="27"/>
        <v>217</v>
      </c>
      <c r="B218" s="12">
        <v>50012</v>
      </c>
      <c r="C218" s="13" t="str">
        <f t="shared" si="28"/>
        <v>Francisco J. Díaz C.</v>
      </c>
      <c r="D218" s="13" t="s">
        <v>183</v>
      </c>
      <c r="E218" s="14">
        <f t="shared" si="29"/>
        <v>12</v>
      </c>
      <c r="F218" s="26">
        <v>7</v>
      </c>
      <c r="G218" s="27">
        <v>5</v>
      </c>
      <c r="H218" s="28">
        <f t="shared" si="30"/>
        <v>45</v>
      </c>
      <c r="I218" s="26">
        <v>24</v>
      </c>
      <c r="J218" s="29">
        <v>21</v>
      </c>
      <c r="K218" s="30">
        <f t="shared" si="31"/>
        <v>0.58333333333333337</v>
      </c>
      <c r="L218" s="31">
        <f t="shared" si="32"/>
        <v>0.53333333333333333</v>
      </c>
      <c r="M218" s="20">
        <f t="shared" si="33"/>
        <v>50.8</v>
      </c>
      <c r="N218" s="32" t="s">
        <v>49</v>
      </c>
      <c r="O218" s="22" t="e">
        <f>VLOOKUP(N218,#REF!,2,FALSE)</f>
        <v>#REF!</v>
      </c>
      <c r="P218" s="23" t="str">
        <f t="shared" si="34"/>
        <v>M</v>
      </c>
      <c r="Q218" s="24" t="e">
        <f t="shared" si="35"/>
        <v>#REF!</v>
      </c>
    </row>
    <row r="219" spans="1:17">
      <c r="A219" s="11">
        <f t="shared" si="27"/>
        <v>218</v>
      </c>
      <c r="B219" s="12">
        <v>22720</v>
      </c>
      <c r="C219" s="13" t="str">
        <f t="shared" si="28"/>
        <v>Uxía Díaz L.</v>
      </c>
      <c r="D219" s="13" t="s">
        <v>208</v>
      </c>
      <c r="E219" s="14">
        <f t="shared" si="29"/>
        <v>7</v>
      </c>
      <c r="F219" s="26">
        <v>3</v>
      </c>
      <c r="G219" s="27">
        <v>4</v>
      </c>
      <c r="H219" s="28">
        <f t="shared" si="30"/>
        <v>24</v>
      </c>
      <c r="I219" s="26">
        <v>11</v>
      </c>
      <c r="J219" s="29">
        <v>13</v>
      </c>
      <c r="K219" s="30">
        <f t="shared" si="31"/>
        <v>0.42857142857142855</v>
      </c>
      <c r="L219" s="31">
        <f t="shared" si="32"/>
        <v>0.45833333333333331</v>
      </c>
      <c r="M219" s="20">
        <f t="shared" si="33"/>
        <v>38.4</v>
      </c>
      <c r="N219" s="32" t="s">
        <v>60</v>
      </c>
      <c r="O219" s="22" t="e">
        <f>VLOOKUP(N219,#REF!,2,FALSE)</f>
        <v>#REF!</v>
      </c>
      <c r="P219" s="23" t="str">
        <f t="shared" si="34"/>
        <v>F</v>
      </c>
      <c r="Q219" s="24" t="str">
        <f t="shared" si="35"/>
        <v/>
      </c>
    </row>
    <row r="220" spans="1:17">
      <c r="A220" s="11">
        <f t="shared" si="27"/>
        <v>219</v>
      </c>
      <c r="B220" s="12">
        <v>19461</v>
      </c>
      <c r="C220" s="13" t="str">
        <f t="shared" si="28"/>
        <v>Belén Díaz M.</v>
      </c>
      <c r="D220" s="13" t="s">
        <v>201</v>
      </c>
      <c r="E220" s="14">
        <f t="shared" si="29"/>
        <v>10</v>
      </c>
      <c r="F220" s="26">
        <v>5</v>
      </c>
      <c r="G220" s="27">
        <v>5</v>
      </c>
      <c r="H220" s="28">
        <f t="shared" si="30"/>
        <v>34</v>
      </c>
      <c r="I220" s="26">
        <v>17</v>
      </c>
      <c r="J220" s="29">
        <v>17</v>
      </c>
      <c r="K220" s="30">
        <f t="shared" si="31"/>
        <v>0.5</v>
      </c>
      <c r="L220" s="31">
        <f t="shared" si="32"/>
        <v>0.5</v>
      </c>
      <c r="M220" s="20">
        <f t="shared" si="33"/>
        <v>44.8</v>
      </c>
      <c r="N220" s="32" t="s">
        <v>59</v>
      </c>
      <c r="O220" s="22" t="e">
        <f>VLOOKUP(N220,#REF!,2,FALSE)</f>
        <v>#REF!</v>
      </c>
      <c r="P220" s="23" t="str">
        <f t="shared" si="34"/>
        <v>F</v>
      </c>
      <c r="Q220" s="24" t="e">
        <f t="shared" si="35"/>
        <v>#REF!</v>
      </c>
    </row>
    <row r="221" spans="1:17">
      <c r="A221" s="11">
        <f t="shared" si="27"/>
        <v>220</v>
      </c>
      <c r="B221" s="12">
        <v>18688</v>
      </c>
      <c r="C221" s="13" t="str">
        <f t="shared" si="28"/>
        <v>Victoria Díaz P.</v>
      </c>
      <c r="D221" s="13" t="s">
        <v>205</v>
      </c>
      <c r="E221" s="14">
        <f t="shared" si="29"/>
        <v>18</v>
      </c>
      <c r="F221" s="26">
        <v>12</v>
      </c>
      <c r="G221" s="27">
        <v>6</v>
      </c>
      <c r="H221" s="28">
        <f t="shared" si="30"/>
        <v>70</v>
      </c>
      <c r="I221" s="26">
        <v>42</v>
      </c>
      <c r="J221" s="29">
        <v>28</v>
      </c>
      <c r="K221" s="30">
        <f t="shared" si="31"/>
        <v>0.66666666666666663</v>
      </c>
      <c r="L221" s="31">
        <f t="shared" si="32"/>
        <v>0.6</v>
      </c>
      <c r="M221" s="20">
        <f t="shared" si="33"/>
        <v>59.3</v>
      </c>
      <c r="N221" s="32" t="s">
        <v>60</v>
      </c>
      <c r="O221" s="22" t="e">
        <f>VLOOKUP(N221,#REF!,2,FALSE)</f>
        <v>#REF!</v>
      </c>
      <c r="P221" s="23" t="str">
        <f t="shared" si="34"/>
        <v>F</v>
      </c>
      <c r="Q221" s="24" t="e">
        <f t="shared" si="35"/>
        <v>#REF!</v>
      </c>
    </row>
    <row r="222" spans="1:17">
      <c r="A222" s="11">
        <f t="shared" si="27"/>
        <v>221</v>
      </c>
      <c r="B222" s="12">
        <v>23038</v>
      </c>
      <c r="C222" s="13" t="str">
        <f t="shared" si="28"/>
        <v>Jacobo Díaz P.</v>
      </c>
      <c r="D222" s="13" t="s">
        <v>193</v>
      </c>
      <c r="E222" s="14">
        <f t="shared" si="29"/>
        <v>5</v>
      </c>
      <c r="F222" s="26">
        <v>3</v>
      </c>
      <c r="G222" s="27">
        <v>2</v>
      </c>
      <c r="H222" s="28">
        <f t="shared" si="30"/>
        <v>17</v>
      </c>
      <c r="I222" s="26">
        <v>10</v>
      </c>
      <c r="J222" s="29">
        <v>7</v>
      </c>
      <c r="K222" s="30">
        <f t="shared" si="31"/>
        <v>0.6</v>
      </c>
      <c r="L222" s="31">
        <f t="shared" si="32"/>
        <v>0.58823529411764708</v>
      </c>
      <c r="M222" s="20">
        <f t="shared" si="33"/>
        <v>49</v>
      </c>
      <c r="N222" s="32" t="s">
        <v>49</v>
      </c>
      <c r="O222" s="22" t="e">
        <f>VLOOKUP(N222,#REF!,2,FALSE)</f>
        <v>#REF!</v>
      </c>
      <c r="P222" s="23" t="str">
        <f t="shared" si="34"/>
        <v>M</v>
      </c>
      <c r="Q222" s="24" t="str">
        <f t="shared" si="35"/>
        <v/>
      </c>
    </row>
    <row r="223" spans="1:17">
      <c r="A223" s="11">
        <f t="shared" si="27"/>
        <v>222</v>
      </c>
      <c r="B223" s="12">
        <v>20568</v>
      </c>
      <c r="C223" s="13" t="str">
        <f t="shared" si="28"/>
        <v>Antonio Díaz P.</v>
      </c>
      <c r="D223" s="13" t="s">
        <v>194</v>
      </c>
      <c r="E223" s="14">
        <f t="shared" si="29"/>
        <v>27</v>
      </c>
      <c r="F223" s="26">
        <v>20</v>
      </c>
      <c r="G223" s="27">
        <v>7</v>
      </c>
      <c r="H223" s="28">
        <f t="shared" si="30"/>
        <v>99</v>
      </c>
      <c r="I223" s="26">
        <v>66</v>
      </c>
      <c r="J223" s="29">
        <v>33</v>
      </c>
      <c r="K223" s="30">
        <f t="shared" si="31"/>
        <v>0.7407407407407407</v>
      </c>
      <c r="L223" s="31">
        <f t="shared" si="32"/>
        <v>0.66666666666666663</v>
      </c>
      <c r="M223" s="20">
        <f t="shared" si="33"/>
        <v>67.2</v>
      </c>
      <c r="N223" s="32" t="s">
        <v>49</v>
      </c>
      <c r="O223" s="22" t="e">
        <f>VLOOKUP(N223,#REF!,2,FALSE)</f>
        <v>#REF!</v>
      </c>
      <c r="P223" s="23" t="str">
        <f t="shared" si="34"/>
        <v>M</v>
      </c>
      <c r="Q223" s="24" t="e">
        <f t="shared" si="35"/>
        <v>#REF!</v>
      </c>
    </row>
    <row r="224" spans="1:17">
      <c r="A224" s="11">
        <f t="shared" si="27"/>
        <v>223</v>
      </c>
      <c r="B224" s="12">
        <v>8605</v>
      </c>
      <c r="C224" s="13" t="str">
        <f t="shared" si="28"/>
        <v>Emilio Diéguez Á.</v>
      </c>
      <c r="D224" s="13" t="s">
        <v>93</v>
      </c>
      <c r="E224" s="14">
        <f t="shared" si="29"/>
        <v>25</v>
      </c>
      <c r="F224" s="26">
        <v>20</v>
      </c>
      <c r="G224" s="27">
        <v>5</v>
      </c>
      <c r="H224" s="28">
        <f t="shared" si="30"/>
        <v>91</v>
      </c>
      <c r="I224" s="26">
        <v>68</v>
      </c>
      <c r="J224" s="29">
        <v>23</v>
      </c>
      <c r="K224" s="30">
        <f t="shared" si="31"/>
        <v>0.8</v>
      </c>
      <c r="L224" s="31">
        <f t="shared" si="32"/>
        <v>0.74725274725274726</v>
      </c>
      <c r="M224" s="20">
        <f t="shared" si="33"/>
        <v>73.7</v>
      </c>
      <c r="N224" s="32" t="s">
        <v>48</v>
      </c>
      <c r="O224" s="22" t="e">
        <f>VLOOKUP(N224,#REF!,2,FALSE)</f>
        <v>#REF!</v>
      </c>
      <c r="P224" s="23" t="str">
        <f t="shared" si="34"/>
        <v>M</v>
      </c>
      <c r="Q224" s="24" t="e">
        <f t="shared" si="35"/>
        <v>#REF!</v>
      </c>
    </row>
    <row r="225" spans="1:17">
      <c r="A225" s="11">
        <f t="shared" si="27"/>
        <v>224</v>
      </c>
      <c r="B225" s="12">
        <v>15755</v>
      </c>
      <c r="C225" s="13" t="str">
        <f t="shared" si="28"/>
        <v>Carlos Diéguez E.</v>
      </c>
      <c r="D225" s="13" t="s">
        <v>162</v>
      </c>
      <c r="E225" s="14">
        <f t="shared" si="29"/>
        <v>22</v>
      </c>
      <c r="F225" s="26">
        <v>7</v>
      </c>
      <c r="G225" s="27">
        <v>15</v>
      </c>
      <c r="H225" s="28">
        <f t="shared" si="30"/>
        <v>85</v>
      </c>
      <c r="I225" s="26">
        <v>31</v>
      </c>
      <c r="J225" s="29">
        <v>54</v>
      </c>
      <c r="K225" s="30">
        <f t="shared" si="31"/>
        <v>0.31818181818181818</v>
      </c>
      <c r="L225" s="31">
        <f t="shared" si="32"/>
        <v>0.36470588235294116</v>
      </c>
      <c r="M225" s="20">
        <f t="shared" si="33"/>
        <v>32.5</v>
      </c>
      <c r="N225" s="32" t="s">
        <v>48</v>
      </c>
      <c r="O225" s="22" t="e">
        <f>VLOOKUP(N225,#REF!,2,FALSE)</f>
        <v>#REF!</v>
      </c>
      <c r="P225" s="23" t="str">
        <f t="shared" si="34"/>
        <v>M</v>
      </c>
      <c r="Q225" s="24" t="e">
        <f t="shared" si="35"/>
        <v>#REF!</v>
      </c>
    </row>
    <row r="226" spans="1:17">
      <c r="A226" s="11">
        <f t="shared" si="27"/>
        <v>225</v>
      </c>
      <c r="B226" s="12">
        <v>15755</v>
      </c>
      <c r="C226" s="13" t="str">
        <f t="shared" si="28"/>
        <v>Carlos Diéguez E.</v>
      </c>
      <c r="D226" s="13" t="s">
        <v>154</v>
      </c>
      <c r="E226" s="14">
        <f t="shared" si="29"/>
        <v>8</v>
      </c>
      <c r="F226" s="26">
        <v>0</v>
      </c>
      <c r="G226" s="27">
        <v>8</v>
      </c>
      <c r="H226" s="28">
        <f t="shared" si="30"/>
        <v>29</v>
      </c>
      <c r="I226" s="26">
        <v>5</v>
      </c>
      <c r="J226" s="29">
        <v>24</v>
      </c>
      <c r="K226" s="30">
        <f t="shared" si="31"/>
        <v>0</v>
      </c>
      <c r="L226" s="31">
        <f t="shared" si="32"/>
        <v>0.17241379310344829</v>
      </c>
      <c r="M226" s="20">
        <f t="shared" si="33"/>
        <v>8.1</v>
      </c>
      <c r="N226" s="32" t="s">
        <v>56</v>
      </c>
      <c r="O226" s="22" t="e">
        <f>VLOOKUP(N226,#REF!,2,FALSE)</f>
        <v>#REF!</v>
      </c>
      <c r="P226" s="23" t="str">
        <f t="shared" si="34"/>
        <v>M</v>
      </c>
      <c r="Q226" s="24" t="str">
        <f t="shared" si="35"/>
        <v/>
      </c>
    </row>
    <row r="227" spans="1:17">
      <c r="A227" s="11">
        <f t="shared" si="27"/>
        <v>226</v>
      </c>
      <c r="B227" s="12">
        <v>15755</v>
      </c>
      <c r="C227" s="13" t="str">
        <f t="shared" si="28"/>
        <v>Carlos Diéguez E.</v>
      </c>
      <c r="D227" s="13" t="s">
        <v>147</v>
      </c>
      <c r="E227" s="14">
        <f t="shared" si="29"/>
        <v>4</v>
      </c>
      <c r="F227" s="26">
        <v>1</v>
      </c>
      <c r="G227" s="27">
        <v>3</v>
      </c>
      <c r="H227" s="28">
        <f t="shared" si="30"/>
        <v>14</v>
      </c>
      <c r="I227" s="26">
        <v>3</v>
      </c>
      <c r="J227" s="29">
        <v>11</v>
      </c>
      <c r="K227" s="30">
        <f t="shared" si="31"/>
        <v>0.25</v>
      </c>
      <c r="L227" s="31">
        <f t="shared" si="32"/>
        <v>0.21428571428571427</v>
      </c>
      <c r="M227" s="20">
        <f t="shared" si="33"/>
        <v>18.399999999999999</v>
      </c>
      <c r="N227" s="32" t="s">
        <v>47</v>
      </c>
      <c r="O227" s="22" t="e">
        <f>VLOOKUP(N227,#REF!,2,FALSE)</f>
        <v>#REF!</v>
      </c>
      <c r="P227" s="23" t="str">
        <f t="shared" si="34"/>
        <v>M</v>
      </c>
      <c r="Q227" s="24" t="str">
        <f t="shared" si="35"/>
        <v/>
      </c>
    </row>
    <row r="228" spans="1:17">
      <c r="A228" s="11">
        <f t="shared" si="27"/>
        <v>227</v>
      </c>
      <c r="B228" s="12">
        <v>17803</v>
      </c>
      <c r="C228" s="13" t="str">
        <f t="shared" si="28"/>
        <v>Javier Diz C.</v>
      </c>
      <c r="D228" s="13" t="s">
        <v>87</v>
      </c>
      <c r="E228" s="14">
        <f t="shared" si="29"/>
        <v>29</v>
      </c>
      <c r="F228" s="26">
        <v>7</v>
      </c>
      <c r="G228" s="27">
        <v>22</v>
      </c>
      <c r="H228" s="28">
        <f t="shared" si="30"/>
        <v>110</v>
      </c>
      <c r="I228" s="26">
        <v>34</v>
      </c>
      <c r="J228" s="29">
        <v>76</v>
      </c>
      <c r="K228" s="30">
        <f t="shared" si="31"/>
        <v>0.2413793103448276</v>
      </c>
      <c r="L228" s="31">
        <f t="shared" si="32"/>
        <v>0.30909090909090908</v>
      </c>
      <c r="M228" s="20">
        <f t="shared" si="33"/>
        <v>26.5</v>
      </c>
      <c r="N228" s="32" t="s">
        <v>47</v>
      </c>
      <c r="O228" s="22" t="e">
        <f>VLOOKUP(N228,#REF!,2,FALSE)</f>
        <v>#REF!</v>
      </c>
      <c r="P228" s="23" t="str">
        <f t="shared" si="34"/>
        <v>M</v>
      </c>
      <c r="Q228" s="24" t="e">
        <f t="shared" si="35"/>
        <v>#REF!</v>
      </c>
    </row>
    <row r="229" spans="1:17">
      <c r="A229" s="11">
        <f t="shared" si="27"/>
        <v>228</v>
      </c>
      <c r="B229" s="12">
        <v>17803</v>
      </c>
      <c r="C229" s="13" t="str">
        <f t="shared" si="28"/>
        <v>Javier Diz C.</v>
      </c>
      <c r="D229" s="13" t="s">
        <v>151</v>
      </c>
      <c r="E229" s="14">
        <f t="shared" si="29"/>
        <v>6</v>
      </c>
      <c r="F229" s="26">
        <v>6</v>
      </c>
      <c r="G229" s="27">
        <v>0</v>
      </c>
      <c r="H229" s="28">
        <f t="shared" si="30"/>
        <v>20</v>
      </c>
      <c r="I229" s="26">
        <v>18</v>
      </c>
      <c r="J229" s="29">
        <v>2</v>
      </c>
      <c r="K229" s="30">
        <f t="shared" si="31"/>
        <v>1</v>
      </c>
      <c r="L229" s="31">
        <f t="shared" si="32"/>
        <v>0.9</v>
      </c>
      <c r="M229" s="20">
        <f t="shared" si="33"/>
        <v>80</v>
      </c>
      <c r="N229" s="32" t="s">
        <v>56</v>
      </c>
      <c r="O229" s="22" t="e">
        <f>VLOOKUP(N229,#REF!,2,FALSE)</f>
        <v>#REF!</v>
      </c>
      <c r="P229" s="23" t="str">
        <f t="shared" si="34"/>
        <v>M</v>
      </c>
      <c r="Q229" s="24" t="str">
        <f t="shared" si="35"/>
        <v/>
      </c>
    </row>
    <row r="230" spans="1:17">
      <c r="A230" s="11">
        <f t="shared" si="27"/>
        <v>229</v>
      </c>
      <c r="B230" s="12">
        <v>24010</v>
      </c>
      <c r="C230" s="13" t="str">
        <f t="shared" si="28"/>
        <v>Esther Diz R.</v>
      </c>
      <c r="D230" s="13" t="s">
        <v>211</v>
      </c>
      <c r="E230" s="14">
        <f t="shared" si="29"/>
        <v>1</v>
      </c>
      <c r="F230" s="26">
        <v>0</v>
      </c>
      <c r="G230" s="27">
        <v>1</v>
      </c>
      <c r="H230" s="28">
        <f t="shared" si="30"/>
        <v>3</v>
      </c>
      <c r="I230" s="26">
        <v>0</v>
      </c>
      <c r="J230" s="29">
        <v>3</v>
      </c>
      <c r="K230" s="30">
        <f t="shared" si="31"/>
        <v>0</v>
      </c>
      <c r="L230" s="31">
        <f t="shared" si="32"/>
        <v>0</v>
      </c>
      <c r="M230" s="20">
        <f t="shared" si="33"/>
        <v>0</v>
      </c>
      <c r="N230" s="32" t="s">
        <v>60</v>
      </c>
      <c r="O230" s="22" t="e">
        <f>VLOOKUP(N230,#REF!,2,FALSE)</f>
        <v>#REF!</v>
      </c>
      <c r="P230" s="23" t="str">
        <f t="shared" si="34"/>
        <v>F</v>
      </c>
      <c r="Q230" s="24" t="str">
        <f t="shared" si="35"/>
        <v/>
      </c>
    </row>
    <row r="231" spans="1:17">
      <c r="A231" s="11">
        <f t="shared" si="27"/>
        <v>230</v>
      </c>
      <c r="B231" s="12">
        <v>50539</v>
      </c>
      <c r="C231" s="13" t="str">
        <f t="shared" si="28"/>
        <v>Jacobo Doce D.</v>
      </c>
      <c r="D231" s="13" t="s">
        <v>153</v>
      </c>
      <c r="E231" s="14">
        <f t="shared" si="29"/>
        <v>14</v>
      </c>
      <c r="F231" s="26">
        <v>0</v>
      </c>
      <c r="G231" s="27">
        <v>14</v>
      </c>
      <c r="H231" s="28">
        <f t="shared" si="30"/>
        <v>45</v>
      </c>
      <c r="I231" s="26">
        <v>3</v>
      </c>
      <c r="J231" s="29">
        <v>42</v>
      </c>
      <c r="K231" s="30">
        <f t="shared" si="31"/>
        <v>0</v>
      </c>
      <c r="L231" s="31">
        <f t="shared" si="32"/>
        <v>6.6666666666666666E-2</v>
      </c>
      <c r="M231" s="20">
        <f t="shared" si="33"/>
        <v>3.2</v>
      </c>
      <c r="N231" s="32" t="s">
        <v>56</v>
      </c>
      <c r="O231" s="22" t="e">
        <f>VLOOKUP(N231,#REF!,2,FALSE)</f>
        <v>#REF!</v>
      </c>
      <c r="P231" s="23" t="str">
        <f t="shared" si="34"/>
        <v>M</v>
      </c>
      <c r="Q231" s="24" t="e">
        <f t="shared" si="35"/>
        <v>#REF!</v>
      </c>
    </row>
    <row r="232" spans="1:17">
      <c r="A232" s="11">
        <f t="shared" si="27"/>
        <v>231</v>
      </c>
      <c r="B232" s="12">
        <v>50539</v>
      </c>
      <c r="C232" s="13" t="str">
        <f t="shared" si="28"/>
        <v>Jacobo Doce D.</v>
      </c>
      <c r="D232" s="13" t="s">
        <v>178</v>
      </c>
      <c r="E232" s="14">
        <f t="shared" si="29"/>
        <v>4</v>
      </c>
      <c r="F232" s="26">
        <v>0</v>
      </c>
      <c r="G232" s="27">
        <v>4</v>
      </c>
      <c r="H232" s="28">
        <f t="shared" si="30"/>
        <v>12</v>
      </c>
      <c r="I232" s="26">
        <v>0</v>
      </c>
      <c r="J232" s="29">
        <v>12</v>
      </c>
      <c r="K232" s="30">
        <f t="shared" si="31"/>
        <v>0</v>
      </c>
      <c r="L232" s="31">
        <f t="shared" si="32"/>
        <v>0</v>
      </c>
      <c r="M232" s="20">
        <f t="shared" si="33"/>
        <v>0</v>
      </c>
      <c r="N232" s="32" t="s">
        <v>58</v>
      </c>
      <c r="O232" s="22" t="e">
        <f>VLOOKUP(N232,#REF!,2,FALSE)</f>
        <v>#REF!</v>
      </c>
      <c r="P232" s="23" t="str">
        <f t="shared" si="34"/>
        <v>M</v>
      </c>
      <c r="Q232" s="24" t="str">
        <f t="shared" si="35"/>
        <v/>
      </c>
    </row>
    <row r="233" spans="1:17">
      <c r="A233" s="11">
        <f t="shared" si="27"/>
        <v>232</v>
      </c>
      <c r="B233" s="12">
        <v>23677</v>
      </c>
      <c r="C233" s="13" t="str">
        <f t="shared" si="28"/>
        <v>Lucía Domínguez H.</v>
      </c>
      <c r="D233" s="13" t="s">
        <v>204</v>
      </c>
      <c r="E233" s="14">
        <f t="shared" si="29"/>
        <v>10</v>
      </c>
      <c r="F233" s="26">
        <v>1</v>
      </c>
      <c r="G233" s="27">
        <v>9</v>
      </c>
      <c r="H233" s="28">
        <f t="shared" si="30"/>
        <v>33</v>
      </c>
      <c r="I233" s="26">
        <v>6</v>
      </c>
      <c r="J233" s="29">
        <v>27</v>
      </c>
      <c r="K233" s="30">
        <f t="shared" si="31"/>
        <v>0.1</v>
      </c>
      <c r="L233" s="31">
        <f t="shared" si="32"/>
        <v>0.18181818181818182</v>
      </c>
      <c r="M233" s="20">
        <f t="shared" si="33"/>
        <v>12.8</v>
      </c>
      <c r="N233" s="32" t="s">
        <v>59</v>
      </c>
      <c r="O233" s="22" t="e">
        <f>VLOOKUP(N233,#REF!,2,FALSE)</f>
        <v>#REF!</v>
      </c>
      <c r="P233" s="23" t="str">
        <f t="shared" si="34"/>
        <v>F</v>
      </c>
      <c r="Q233" s="24" t="e">
        <f t="shared" si="35"/>
        <v>#REF!</v>
      </c>
    </row>
    <row r="234" spans="1:17">
      <c r="A234" s="11">
        <f t="shared" si="27"/>
        <v>233</v>
      </c>
      <c r="B234" s="12">
        <v>23677</v>
      </c>
      <c r="C234" s="13" t="str">
        <f t="shared" si="28"/>
        <v>Lucía Domínguez H.</v>
      </c>
      <c r="D234" s="13" t="s">
        <v>72</v>
      </c>
      <c r="E234" s="14">
        <f t="shared" si="29"/>
        <v>4</v>
      </c>
      <c r="F234" s="26">
        <v>0</v>
      </c>
      <c r="G234" s="27">
        <v>4</v>
      </c>
      <c r="H234" s="28">
        <f t="shared" si="30"/>
        <v>12</v>
      </c>
      <c r="I234" s="26">
        <v>0</v>
      </c>
      <c r="J234" s="29">
        <v>12</v>
      </c>
      <c r="K234" s="30">
        <f t="shared" si="31"/>
        <v>0</v>
      </c>
      <c r="L234" s="31">
        <f t="shared" si="32"/>
        <v>0</v>
      </c>
      <c r="M234" s="20">
        <f t="shared" si="33"/>
        <v>0</v>
      </c>
      <c r="N234" s="32" t="s">
        <v>49</v>
      </c>
      <c r="O234" s="22" t="e">
        <f>VLOOKUP(N234,#REF!,2,FALSE)</f>
        <v>#REF!</v>
      </c>
      <c r="P234" s="23" t="str">
        <f t="shared" si="34"/>
        <v>M</v>
      </c>
      <c r="Q234" s="24" t="str">
        <f t="shared" si="35"/>
        <v/>
      </c>
    </row>
    <row r="235" spans="1:17">
      <c r="A235" s="11">
        <f t="shared" si="27"/>
        <v>234</v>
      </c>
      <c r="B235" s="12">
        <v>18515</v>
      </c>
      <c r="C235" s="13" t="str">
        <f t="shared" si="28"/>
        <v>Miriam Domínguez F.</v>
      </c>
      <c r="D235" s="13" t="s">
        <v>203</v>
      </c>
      <c r="E235" s="14">
        <f t="shared" si="29"/>
        <v>24</v>
      </c>
      <c r="F235" s="26">
        <v>16</v>
      </c>
      <c r="G235" s="27">
        <v>8</v>
      </c>
      <c r="H235" s="28">
        <f t="shared" si="30"/>
        <v>90</v>
      </c>
      <c r="I235" s="26">
        <v>57</v>
      </c>
      <c r="J235" s="29">
        <v>33</v>
      </c>
      <c r="K235" s="30">
        <f t="shared" si="31"/>
        <v>0.66666666666666663</v>
      </c>
      <c r="L235" s="31">
        <f t="shared" si="32"/>
        <v>0.6333333333333333</v>
      </c>
      <c r="M235" s="20">
        <f t="shared" si="33"/>
        <v>61.8</v>
      </c>
      <c r="N235" s="32" t="s">
        <v>59</v>
      </c>
      <c r="O235" s="22" t="e">
        <f>VLOOKUP(N235,#REF!,2,FALSE)</f>
        <v>#REF!</v>
      </c>
      <c r="P235" s="23" t="str">
        <f t="shared" si="34"/>
        <v>F</v>
      </c>
      <c r="Q235" s="24" t="e">
        <f t="shared" si="35"/>
        <v>#REF!</v>
      </c>
    </row>
    <row r="236" spans="1:17">
      <c r="A236" s="11">
        <f t="shared" si="27"/>
        <v>235</v>
      </c>
      <c r="B236" s="12">
        <v>18515</v>
      </c>
      <c r="C236" s="13" t="str">
        <f t="shared" si="28"/>
        <v>Miriam Domínguez F.</v>
      </c>
      <c r="D236" s="13" t="s">
        <v>184</v>
      </c>
      <c r="E236" s="14">
        <f t="shared" si="29"/>
        <v>6</v>
      </c>
      <c r="F236" s="26">
        <v>6</v>
      </c>
      <c r="G236" s="27">
        <v>0</v>
      </c>
      <c r="H236" s="28">
        <f t="shared" si="30"/>
        <v>21</v>
      </c>
      <c r="I236" s="26">
        <v>18</v>
      </c>
      <c r="J236" s="29">
        <v>3</v>
      </c>
      <c r="K236" s="30">
        <f t="shared" si="31"/>
        <v>1</v>
      </c>
      <c r="L236" s="31">
        <f t="shared" si="32"/>
        <v>0.8571428571428571</v>
      </c>
      <c r="M236" s="20">
        <f t="shared" si="33"/>
        <v>78.2</v>
      </c>
      <c r="N236" s="32" t="s">
        <v>49</v>
      </c>
      <c r="O236" s="22" t="e">
        <f>VLOOKUP(N236,#REF!,2,FALSE)</f>
        <v>#REF!</v>
      </c>
      <c r="P236" s="23" t="str">
        <f t="shared" si="34"/>
        <v>M</v>
      </c>
      <c r="Q236" s="24" t="str">
        <f t="shared" si="35"/>
        <v/>
      </c>
    </row>
    <row r="237" spans="1:17">
      <c r="A237" s="11">
        <f t="shared" si="27"/>
        <v>236</v>
      </c>
      <c r="B237" s="12">
        <v>18515</v>
      </c>
      <c r="C237" s="13" t="str">
        <f t="shared" si="28"/>
        <v>Miriam Domínguez F.</v>
      </c>
      <c r="D237" s="13" t="s">
        <v>104</v>
      </c>
      <c r="E237" s="14">
        <f t="shared" si="29"/>
        <v>2</v>
      </c>
      <c r="F237" s="26">
        <v>0</v>
      </c>
      <c r="G237" s="27">
        <v>2</v>
      </c>
      <c r="H237" s="28">
        <f t="shared" si="30"/>
        <v>7</v>
      </c>
      <c r="I237" s="26">
        <v>1</v>
      </c>
      <c r="J237" s="29">
        <v>6</v>
      </c>
      <c r="K237" s="30">
        <f t="shared" si="31"/>
        <v>0</v>
      </c>
      <c r="L237" s="31">
        <f t="shared" si="32"/>
        <v>0.14285714285714285</v>
      </c>
      <c r="M237" s="20">
        <f t="shared" si="33"/>
        <v>5.7</v>
      </c>
      <c r="N237" s="32" t="s">
        <v>48</v>
      </c>
      <c r="O237" s="22" t="e">
        <f>VLOOKUP(N237,#REF!,2,FALSE)</f>
        <v>#REF!</v>
      </c>
      <c r="P237" s="23" t="str">
        <f t="shared" si="34"/>
        <v>M</v>
      </c>
      <c r="Q237" s="24" t="str">
        <f t="shared" si="35"/>
        <v/>
      </c>
    </row>
    <row r="238" spans="1:17">
      <c r="A238" s="11">
        <f t="shared" si="27"/>
        <v>237</v>
      </c>
      <c r="B238" s="12">
        <v>22810</v>
      </c>
      <c r="C238" s="13" t="str">
        <f t="shared" si="28"/>
        <v>Óscar Domínguez I.</v>
      </c>
      <c r="D238" s="13" t="s">
        <v>181</v>
      </c>
      <c r="E238" s="14">
        <f t="shared" si="29"/>
        <v>21</v>
      </c>
      <c r="F238" s="26">
        <v>17</v>
      </c>
      <c r="G238" s="27">
        <v>4</v>
      </c>
      <c r="H238" s="28">
        <f t="shared" si="30"/>
        <v>81</v>
      </c>
      <c r="I238" s="26">
        <v>54</v>
      </c>
      <c r="J238" s="29">
        <v>27</v>
      </c>
      <c r="K238" s="30">
        <f t="shared" si="31"/>
        <v>0.80952380952380953</v>
      </c>
      <c r="L238" s="31">
        <f t="shared" si="32"/>
        <v>0.66666666666666663</v>
      </c>
      <c r="M238" s="20">
        <f t="shared" si="33"/>
        <v>69.599999999999994</v>
      </c>
      <c r="N238" s="32" t="s">
        <v>49</v>
      </c>
      <c r="O238" s="22" t="e">
        <f>VLOOKUP(N238,#REF!,2,FALSE)</f>
        <v>#REF!</v>
      </c>
      <c r="P238" s="23" t="str">
        <f t="shared" si="34"/>
        <v>M</v>
      </c>
      <c r="Q238" s="24" t="e">
        <f t="shared" si="35"/>
        <v>#REF!</v>
      </c>
    </row>
    <row r="239" spans="1:17">
      <c r="A239" s="11">
        <f t="shared" si="27"/>
        <v>238</v>
      </c>
      <c r="B239" s="12">
        <v>22810</v>
      </c>
      <c r="C239" s="13" t="str">
        <f t="shared" si="28"/>
        <v>Óscar Domínguez I.</v>
      </c>
      <c r="D239" s="13" t="s">
        <v>172</v>
      </c>
      <c r="E239" s="14">
        <f t="shared" si="29"/>
        <v>2</v>
      </c>
      <c r="F239" s="26">
        <v>0</v>
      </c>
      <c r="G239" s="27">
        <v>2</v>
      </c>
      <c r="H239" s="28">
        <f t="shared" si="30"/>
        <v>7</v>
      </c>
      <c r="I239" s="26">
        <v>1</v>
      </c>
      <c r="J239" s="29">
        <v>6</v>
      </c>
      <c r="K239" s="30">
        <f t="shared" si="31"/>
        <v>0</v>
      </c>
      <c r="L239" s="31">
        <f t="shared" si="32"/>
        <v>0.14285714285714285</v>
      </c>
      <c r="M239" s="20">
        <f t="shared" si="33"/>
        <v>5.7</v>
      </c>
      <c r="N239" s="32" t="s">
        <v>58</v>
      </c>
      <c r="O239" s="22" t="e">
        <f>VLOOKUP(N239,#REF!,2,FALSE)</f>
        <v>#REF!</v>
      </c>
      <c r="P239" s="23" t="str">
        <f t="shared" si="34"/>
        <v>M</v>
      </c>
      <c r="Q239" s="24" t="str">
        <f t="shared" si="35"/>
        <v/>
      </c>
    </row>
    <row r="240" spans="1:17">
      <c r="A240" s="11">
        <f t="shared" si="27"/>
        <v>239</v>
      </c>
      <c r="B240" s="12">
        <v>27093</v>
      </c>
      <c r="C240" s="13" t="str">
        <f t="shared" si="28"/>
        <v>Jorge Domínguez P.</v>
      </c>
      <c r="D240" s="13" t="s">
        <v>197</v>
      </c>
      <c r="E240" s="14">
        <f t="shared" si="29"/>
        <v>8</v>
      </c>
      <c r="F240" s="26">
        <v>6</v>
      </c>
      <c r="G240" s="27">
        <v>2</v>
      </c>
      <c r="H240" s="28">
        <f t="shared" si="30"/>
        <v>24</v>
      </c>
      <c r="I240" s="26">
        <v>18</v>
      </c>
      <c r="J240" s="29">
        <v>6</v>
      </c>
      <c r="K240" s="30">
        <f t="shared" si="31"/>
        <v>0.75</v>
      </c>
      <c r="L240" s="31">
        <f t="shared" si="32"/>
        <v>0.75</v>
      </c>
      <c r="M240" s="20">
        <f t="shared" si="33"/>
        <v>65.400000000000006</v>
      </c>
      <c r="N240" s="32" t="s">
        <v>49</v>
      </c>
      <c r="O240" s="22" t="e">
        <f>VLOOKUP(N240,#REF!,2,FALSE)</f>
        <v>#REF!</v>
      </c>
      <c r="P240" s="23" t="str">
        <f t="shared" si="34"/>
        <v>M</v>
      </c>
      <c r="Q240" s="24" t="str">
        <f t="shared" si="35"/>
        <v/>
      </c>
    </row>
    <row r="241" spans="1:17">
      <c r="A241" s="11">
        <f t="shared" si="27"/>
        <v>240</v>
      </c>
      <c r="B241" s="12">
        <v>18514</v>
      </c>
      <c r="C241" s="13" t="str">
        <f t="shared" si="28"/>
        <v>Juan M. Domínguez P.</v>
      </c>
      <c r="D241" s="13" t="s">
        <v>184</v>
      </c>
      <c r="E241" s="14">
        <f t="shared" si="29"/>
        <v>11</v>
      </c>
      <c r="F241" s="26">
        <v>8</v>
      </c>
      <c r="G241" s="27">
        <v>3</v>
      </c>
      <c r="H241" s="28">
        <f t="shared" si="30"/>
        <v>45</v>
      </c>
      <c r="I241" s="26">
        <v>29</v>
      </c>
      <c r="J241" s="29">
        <v>16</v>
      </c>
      <c r="K241" s="30">
        <f t="shared" si="31"/>
        <v>0.72727272727272729</v>
      </c>
      <c r="L241" s="31">
        <f t="shared" si="32"/>
        <v>0.64444444444444449</v>
      </c>
      <c r="M241" s="20">
        <f t="shared" si="33"/>
        <v>62</v>
      </c>
      <c r="N241" s="32" t="s">
        <v>49</v>
      </c>
      <c r="O241" s="22" t="e">
        <f>VLOOKUP(N241,#REF!,2,FALSE)</f>
        <v>#REF!</v>
      </c>
      <c r="P241" s="23" t="str">
        <f t="shared" si="34"/>
        <v>M</v>
      </c>
      <c r="Q241" s="24" t="e">
        <f t="shared" si="35"/>
        <v>#REF!</v>
      </c>
    </row>
    <row r="242" spans="1:17">
      <c r="A242" s="11">
        <f t="shared" si="27"/>
        <v>241</v>
      </c>
      <c r="B242" s="12">
        <v>21115</v>
      </c>
      <c r="C242" s="13" t="str">
        <f t="shared" si="28"/>
        <v>Araceli Domínguez R.</v>
      </c>
      <c r="D242" s="13" t="s">
        <v>204</v>
      </c>
      <c r="E242" s="14">
        <f t="shared" si="29"/>
        <v>4</v>
      </c>
      <c r="F242" s="26">
        <v>0</v>
      </c>
      <c r="G242" s="27">
        <v>4</v>
      </c>
      <c r="H242" s="28">
        <f t="shared" si="30"/>
        <v>12</v>
      </c>
      <c r="I242" s="26">
        <v>0</v>
      </c>
      <c r="J242" s="29">
        <v>12</v>
      </c>
      <c r="K242" s="30">
        <f t="shared" si="31"/>
        <v>0</v>
      </c>
      <c r="L242" s="31">
        <f t="shared" si="32"/>
        <v>0</v>
      </c>
      <c r="M242" s="20">
        <f t="shared" si="33"/>
        <v>0</v>
      </c>
      <c r="N242" s="32" t="s">
        <v>59</v>
      </c>
      <c r="O242" s="22" t="e">
        <f>VLOOKUP(N242,#REF!,2,FALSE)</f>
        <v>#REF!</v>
      </c>
      <c r="P242" s="23" t="str">
        <f t="shared" si="34"/>
        <v>F</v>
      </c>
      <c r="Q242" s="24" t="str">
        <f t="shared" si="35"/>
        <v/>
      </c>
    </row>
    <row r="243" spans="1:17">
      <c r="A243" s="11">
        <f t="shared" si="27"/>
        <v>242</v>
      </c>
      <c r="B243" s="12">
        <v>21115</v>
      </c>
      <c r="C243" s="13" t="str">
        <f t="shared" si="28"/>
        <v>Araceli Domínguez R.</v>
      </c>
      <c r="D243" s="13" t="s">
        <v>72</v>
      </c>
      <c r="E243" s="14">
        <f t="shared" si="29"/>
        <v>2</v>
      </c>
      <c r="F243" s="26">
        <v>0</v>
      </c>
      <c r="G243" s="27">
        <v>2</v>
      </c>
      <c r="H243" s="28">
        <f t="shared" si="30"/>
        <v>9</v>
      </c>
      <c r="I243" s="26">
        <v>3</v>
      </c>
      <c r="J243" s="29">
        <v>6</v>
      </c>
      <c r="K243" s="30">
        <f t="shared" si="31"/>
        <v>0</v>
      </c>
      <c r="L243" s="31">
        <f t="shared" si="32"/>
        <v>0.33333333333333331</v>
      </c>
      <c r="M243" s="20">
        <f t="shared" si="33"/>
        <v>13.9</v>
      </c>
      <c r="N243" s="32" t="s">
        <v>49</v>
      </c>
      <c r="O243" s="22" t="e">
        <f>VLOOKUP(N243,#REF!,2,FALSE)</f>
        <v>#REF!</v>
      </c>
      <c r="P243" s="23" t="str">
        <f t="shared" si="34"/>
        <v>M</v>
      </c>
      <c r="Q243" s="24" t="str">
        <f t="shared" si="35"/>
        <v/>
      </c>
    </row>
    <row r="244" spans="1:17">
      <c r="A244" s="11">
        <f t="shared" si="27"/>
        <v>243</v>
      </c>
      <c r="B244" s="12">
        <v>21115</v>
      </c>
      <c r="C244" s="13" t="str">
        <f t="shared" si="28"/>
        <v>Araceli Domínguez R.</v>
      </c>
      <c r="D244" s="13" t="s">
        <v>171</v>
      </c>
      <c r="E244" s="14">
        <f t="shared" si="29"/>
        <v>2</v>
      </c>
      <c r="F244" s="26">
        <v>0</v>
      </c>
      <c r="G244" s="27">
        <v>2</v>
      </c>
      <c r="H244" s="28">
        <f t="shared" si="30"/>
        <v>6</v>
      </c>
      <c r="I244" s="26">
        <v>0</v>
      </c>
      <c r="J244" s="29">
        <v>6</v>
      </c>
      <c r="K244" s="30">
        <f t="shared" si="31"/>
        <v>0</v>
      </c>
      <c r="L244" s="31">
        <f t="shared" si="32"/>
        <v>0</v>
      </c>
      <c r="M244" s="20">
        <f t="shared" si="33"/>
        <v>0</v>
      </c>
      <c r="N244" s="32" t="s">
        <v>58</v>
      </c>
      <c r="O244" s="22" t="e">
        <f>VLOOKUP(N244,#REF!,2,FALSE)</f>
        <v>#REF!</v>
      </c>
      <c r="P244" s="23" t="str">
        <f t="shared" si="34"/>
        <v>M</v>
      </c>
      <c r="Q244" s="24" t="str">
        <f t="shared" si="35"/>
        <v/>
      </c>
    </row>
    <row r="245" spans="1:17">
      <c r="A245" s="11">
        <f t="shared" si="27"/>
        <v>244</v>
      </c>
      <c r="B245" s="12">
        <v>7769</v>
      </c>
      <c r="C245" s="13" t="str">
        <f t="shared" si="28"/>
        <v>Carlos Domínguez T.</v>
      </c>
      <c r="D245" s="13" t="s">
        <v>139</v>
      </c>
      <c r="E245" s="14">
        <f t="shared" si="29"/>
        <v>36</v>
      </c>
      <c r="F245" s="26">
        <v>6</v>
      </c>
      <c r="G245" s="27">
        <v>30</v>
      </c>
      <c r="H245" s="28">
        <f t="shared" si="30"/>
        <v>132</v>
      </c>
      <c r="I245" s="26">
        <v>37</v>
      </c>
      <c r="J245" s="29">
        <v>95</v>
      </c>
      <c r="K245" s="30">
        <f t="shared" si="31"/>
        <v>0.16666666666666666</v>
      </c>
      <c r="L245" s="31">
        <f t="shared" si="32"/>
        <v>0.28030303030303028</v>
      </c>
      <c r="M245" s="20">
        <f t="shared" si="33"/>
        <v>21.7</v>
      </c>
      <c r="N245" s="32" t="s">
        <v>53</v>
      </c>
      <c r="O245" s="22" t="e">
        <f>VLOOKUP(N245,#REF!,2,FALSE)</f>
        <v>#REF!</v>
      </c>
      <c r="P245" s="23" t="str">
        <f t="shared" si="34"/>
        <v>M</v>
      </c>
      <c r="Q245" s="24" t="e">
        <f t="shared" si="35"/>
        <v>#REF!</v>
      </c>
    </row>
    <row r="246" spans="1:17">
      <c r="A246" s="11">
        <f t="shared" si="27"/>
        <v>245</v>
      </c>
      <c r="B246" s="12">
        <v>10742</v>
      </c>
      <c r="C246" s="13" t="str">
        <f t="shared" si="28"/>
        <v>Alberto Doval L.</v>
      </c>
      <c r="D246" s="13" t="s">
        <v>78</v>
      </c>
      <c r="E246" s="14">
        <f t="shared" si="29"/>
        <v>34</v>
      </c>
      <c r="F246" s="26">
        <v>20</v>
      </c>
      <c r="G246" s="27">
        <v>14</v>
      </c>
      <c r="H246" s="28">
        <f t="shared" si="30"/>
        <v>135</v>
      </c>
      <c r="I246" s="26">
        <v>73</v>
      </c>
      <c r="J246" s="29">
        <v>62</v>
      </c>
      <c r="K246" s="30">
        <f t="shared" si="31"/>
        <v>0.58823529411764708</v>
      </c>
      <c r="L246" s="31">
        <f t="shared" si="32"/>
        <v>0.54074074074074074</v>
      </c>
      <c r="M246" s="20">
        <f t="shared" si="33"/>
        <v>54.5</v>
      </c>
      <c r="N246" s="32" t="s">
        <v>48</v>
      </c>
      <c r="O246" s="22" t="e">
        <f>VLOOKUP(N246,#REF!,2,FALSE)</f>
        <v>#REF!</v>
      </c>
      <c r="P246" s="23" t="str">
        <f t="shared" si="34"/>
        <v>M</v>
      </c>
      <c r="Q246" s="24" t="e">
        <f t="shared" si="35"/>
        <v>#REF!</v>
      </c>
    </row>
    <row r="247" spans="1:17">
      <c r="A247" s="11">
        <f t="shared" si="27"/>
        <v>246</v>
      </c>
      <c r="B247" s="12">
        <v>10040</v>
      </c>
      <c r="C247" s="13" t="str">
        <f t="shared" si="28"/>
        <v>Óscar A. Doval L.</v>
      </c>
      <c r="D247" s="13" t="s">
        <v>78</v>
      </c>
      <c r="E247" s="14">
        <f t="shared" si="29"/>
        <v>32</v>
      </c>
      <c r="F247" s="26">
        <v>23</v>
      </c>
      <c r="G247" s="27">
        <v>9</v>
      </c>
      <c r="H247" s="28">
        <f t="shared" si="30"/>
        <v>115</v>
      </c>
      <c r="I247" s="26">
        <v>74</v>
      </c>
      <c r="J247" s="29">
        <v>41</v>
      </c>
      <c r="K247" s="30">
        <f t="shared" si="31"/>
        <v>0.71875</v>
      </c>
      <c r="L247" s="31">
        <f t="shared" si="32"/>
        <v>0.64347826086956517</v>
      </c>
      <c r="M247" s="20">
        <f t="shared" si="33"/>
        <v>65.5</v>
      </c>
      <c r="N247" s="32" t="s">
        <v>48</v>
      </c>
      <c r="O247" s="22" t="e">
        <f>VLOOKUP(N247,#REF!,2,FALSE)</f>
        <v>#REF!</v>
      </c>
      <c r="P247" s="23" t="str">
        <f t="shared" si="34"/>
        <v>M</v>
      </c>
      <c r="Q247" s="24" t="e">
        <f t="shared" si="35"/>
        <v>#REF!</v>
      </c>
    </row>
    <row r="248" spans="1:17">
      <c r="A248" s="11">
        <f t="shared" si="27"/>
        <v>247</v>
      </c>
      <c r="B248" s="12">
        <v>619</v>
      </c>
      <c r="C248" s="13" t="str">
        <f t="shared" si="28"/>
        <v>Máximo Dugo P.</v>
      </c>
      <c r="D248" s="13" t="s">
        <v>193</v>
      </c>
      <c r="E248" s="14">
        <f t="shared" si="29"/>
        <v>20</v>
      </c>
      <c r="F248" s="26">
        <v>17</v>
      </c>
      <c r="G248" s="27">
        <v>3</v>
      </c>
      <c r="H248" s="28">
        <f t="shared" si="30"/>
        <v>69</v>
      </c>
      <c r="I248" s="26">
        <v>54</v>
      </c>
      <c r="J248" s="29">
        <v>15</v>
      </c>
      <c r="K248" s="30">
        <f t="shared" si="31"/>
        <v>0.85</v>
      </c>
      <c r="L248" s="31">
        <f t="shared" si="32"/>
        <v>0.78260869565217395</v>
      </c>
      <c r="M248" s="20">
        <f t="shared" si="33"/>
        <v>76.8</v>
      </c>
      <c r="N248" s="32" t="s">
        <v>49</v>
      </c>
      <c r="O248" s="22" t="e">
        <f>VLOOKUP(N248,#REF!,2,FALSE)</f>
        <v>#REF!</v>
      </c>
      <c r="P248" s="23" t="str">
        <f t="shared" si="34"/>
        <v>M</v>
      </c>
      <c r="Q248" s="24" t="e">
        <f t="shared" si="35"/>
        <v>#REF!</v>
      </c>
    </row>
    <row r="249" spans="1:17">
      <c r="A249" s="11">
        <f t="shared" si="27"/>
        <v>248</v>
      </c>
      <c r="B249" s="12">
        <v>23472</v>
      </c>
      <c r="C249" s="13" t="str">
        <f t="shared" si="28"/>
        <v>Catalin Dumitru I.</v>
      </c>
      <c r="D249" s="13" t="s">
        <v>135</v>
      </c>
      <c r="E249" s="14">
        <f t="shared" si="29"/>
        <v>27</v>
      </c>
      <c r="F249" s="26">
        <v>0</v>
      </c>
      <c r="G249" s="27">
        <v>27</v>
      </c>
      <c r="H249" s="28">
        <f t="shared" si="30"/>
        <v>83</v>
      </c>
      <c r="I249" s="26">
        <v>2</v>
      </c>
      <c r="J249" s="29">
        <v>81</v>
      </c>
      <c r="K249" s="30">
        <f t="shared" si="31"/>
        <v>0</v>
      </c>
      <c r="L249" s="31">
        <f t="shared" si="32"/>
        <v>2.4096385542168676E-2</v>
      </c>
      <c r="M249" s="20">
        <f t="shared" si="33"/>
        <v>1.2</v>
      </c>
      <c r="N249" s="32" t="s">
        <v>49</v>
      </c>
      <c r="O249" s="22" t="e">
        <f>VLOOKUP(N249,#REF!,2,FALSE)</f>
        <v>#REF!</v>
      </c>
      <c r="P249" s="23" t="str">
        <f t="shared" si="34"/>
        <v>M</v>
      </c>
      <c r="Q249" s="24" t="e">
        <f t="shared" si="35"/>
        <v>#REF!</v>
      </c>
    </row>
    <row r="250" spans="1:17">
      <c r="A250" s="11">
        <f t="shared" si="27"/>
        <v>249</v>
      </c>
      <c r="B250" s="12">
        <v>10955</v>
      </c>
      <c r="C250" s="13" t="str">
        <f t="shared" si="28"/>
        <v>Héctor Durán D.</v>
      </c>
      <c r="D250" s="13" t="s">
        <v>89</v>
      </c>
      <c r="E250" s="14">
        <f t="shared" si="29"/>
        <v>2</v>
      </c>
      <c r="F250" s="26">
        <v>0</v>
      </c>
      <c r="G250" s="27">
        <v>2</v>
      </c>
      <c r="H250" s="28">
        <f t="shared" si="30"/>
        <v>7</v>
      </c>
      <c r="I250" s="26">
        <v>1</v>
      </c>
      <c r="J250" s="29">
        <v>6</v>
      </c>
      <c r="K250" s="30">
        <f t="shared" si="31"/>
        <v>0</v>
      </c>
      <c r="L250" s="31">
        <f t="shared" si="32"/>
        <v>0.14285714285714285</v>
      </c>
      <c r="M250" s="20">
        <f t="shared" si="33"/>
        <v>5.7</v>
      </c>
      <c r="N250" s="32" t="s">
        <v>48</v>
      </c>
      <c r="O250" s="22" t="e">
        <f>VLOOKUP(N250,#REF!,2,FALSE)</f>
        <v>#REF!</v>
      </c>
      <c r="P250" s="23" t="str">
        <f t="shared" si="34"/>
        <v>M</v>
      </c>
      <c r="Q250" s="24" t="str">
        <f t="shared" si="35"/>
        <v/>
      </c>
    </row>
    <row r="251" spans="1:17">
      <c r="A251" s="11">
        <f t="shared" si="27"/>
        <v>250</v>
      </c>
      <c r="B251" s="12">
        <v>10955</v>
      </c>
      <c r="C251" s="13" t="str">
        <f t="shared" si="28"/>
        <v>Héctor Durán D.</v>
      </c>
      <c r="D251" s="13" t="s">
        <v>152</v>
      </c>
      <c r="E251" s="14">
        <f t="shared" si="29"/>
        <v>2</v>
      </c>
      <c r="F251" s="26">
        <v>0</v>
      </c>
      <c r="G251" s="27">
        <v>2</v>
      </c>
      <c r="H251" s="28">
        <f t="shared" si="30"/>
        <v>6</v>
      </c>
      <c r="I251" s="26">
        <v>0</v>
      </c>
      <c r="J251" s="29">
        <v>6</v>
      </c>
      <c r="K251" s="30">
        <f t="shared" si="31"/>
        <v>0</v>
      </c>
      <c r="L251" s="31">
        <f t="shared" si="32"/>
        <v>0</v>
      </c>
      <c r="M251" s="20">
        <f t="shared" si="33"/>
        <v>0</v>
      </c>
      <c r="N251" s="32" t="s">
        <v>56</v>
      </c>
      <c r="O251" s="22" t="e">
        <f>VLOOKUP(N251,#REF!,2,FALSE)</f>
        <v>#REF!</v>
      </c>
      <c r="P251" s="23" t="str">
        <f t="shared" si="34"/>
        <v>M</v>
      </c>
      <c r="Q251" s="24" t="str">
        <f t="shared" si="35"/>
        <v/>
      </c>
    </row>
    <row r="252" spans="1:17">
      <c r="A252" s="11">
        <f t="shared" si="27"/>
        <v>251</v>
      </c>
      <c r="B252" s="12">
        <v>2399</v>
      </c>
      <c r="C252" s="13" t="str">
        <f t="shared" si="28"/>
        <v>Marcos Espantoso S.</v>
      </c>
      <c r="D252" s="13" t="s">
        <v>126</v>
      </c>
      <c r="E252" s="14">
        <f t="shared" si="29"/>
        <v>12</v>
      </c>
      <c r="F252" s="26">
        <v>9</v>
      </c>
      <c r="G252" s="27">
        <v>3</v>
      </c>
      <c r="H252" s="28">
        <f t="shared" si="30"/>
        <v>49</v>
      </c>
      <c r="I252" s="26">
        <v>30</v>
      </c>
      <c r="J252" s="29">
        <v>19</v>
      </c>
      <c r="K252" s="30">
        <f t="shared" si="31"/>
        <v>0.75</v>
      </c>
      <c r="L252" s="31">
        <f t="shared" si="32"/>
        <v>0.61224489795918369</v>
      </c>
      <c r="M252" s="20">
        <f t="shared" si="33"/>
        <v>61.9</v>
      </c>
      <c r="N252" s="32" t="s">
        <v>58</v>
      </c>
      <c r="O252" s="22" t="e">
        <f>VLOOKUP(N252,#REF!,2,FALSE)</f>
        <v>#REF!</v>
      </c>
      <c r="P252" s="23" t="str">
        <f t="shared" si="34"/>
        <v>M</v>
      </c>
      <c r="Q252" s="24" t="e">
        <f t="shared" si="35"/>
        <v>#REF!</v>
      </c>
    </row>
    <row r="253" spans="1:17">
      <c r="A253" s="11">
        <f t="shared" si="27"/>
        <v>252</v>
      </c>
      <c r="B253" s="12">
        <v>50049</v>
      </c>
      <c r="C253" s="13" t="str">
        <f t="shared" si="28"/>
        <v>Darío I. Espido V.</v>
      </c>
      <c r="D253" s="13" t="s">
        <v>79</v>
      </c>
      <c r="E253" s="14">
        <f t="shared" si="29"/>
        <v>20</v>
      </c>
      <c r="F253" s="26">
        <v>9</v>
      </c>
      <c r="G253" s="27">
        <v>11</v>
      </c>
      <c r="H253" s="28">
        <f t="shared" si="30"/>
        <v>79</v>
      </c>
      <c r="I253" s="26">
        <v>38</v>
      </c>
      <c r="J253" s="29">
        <v>41</v>
      </c>
      <c r="K253" s="30">
        <f t="shared" si="31"/>
        <v>0.45</v>
      </c>
      <c r="L253" s="31">
        <f t="shared" si="32"/>
        <v>0.48101265822784811</v>
      </c>
      <c r="M253" s="20">
        <f t="shared" si="33"/>
        <v>44</v>
      </c>
      <c r="N253" s="32" t="s">
        <v>58</v>
      </c>
      <c r="O253" s="22" t="e">
        <f>VLOOKUP(N253,#REF!,2,FALSE)</f>
        <v>#REF!</v>
      </c>
      <c r="P253" s="23" t="str">
        <f t="shared" si="34"/>
        <v>M</v>
      </c>
      <c r="Q253" s="24" t="e">
        <f t="shared" si="35"/>
        <v>#REF!</v>
      </c>
    </row>
    <row r="254" spans="1:17">
      <c r="A254" s="11">
        <f t="shared" si="27"/>
        <v>253</v>
      </c>
      <c r="B254" s="12">
        <v>50049</v>
      </c>
      <c r="C254" s="13" t="str">
        <f t="shared" si="28"/>
        <v>Darío I. Espido V.</v>
      </c>
      <c r="D254" s="13" t="s">
        <v>94</v>
      </c>
      <c r="E254" s="14">
        <f t="shared" si="29"/>
        <v>4</v>
      </c>
      <c r="F254" s="26">
        <v>1</v>
      </c>
      <c r="G254" s="27">
        <v>3</v>
      </c>
      <c r="H254" s="28">
        <f t="shared" si="30"/>
        <v>13</v>
      </c>
      <c r="I254" s="26">
        <v>4</v>
      </c>
      <c r="J254" s="29">
        <v>9</v>
      </c>
      <c r="K254" s="30">
        <f t="shared" si="31"/>
        <v>0.25</v>
      </c>
      <c r="L254" s="31">
        <f t="shared" si="32"/>
        <v>0.30769230769230771</v>
      </c>
      <c r="M254" s="20">
        <f t="shared" si="33"/>
        <v>22.4</v>
      </c>
      <c r="N254" s="32" t="s">
        <v>48</v>
      </c>
      <c r="O254" s="22" t="e">
        <f>VLOOKUP(N254,#REF!,2,FALSE)</f>
        <v>#REF!</v>
      </c>
      <c r="P254" s="23" t="str">
        <f t="shared" si="34"/>
        <v>M</v>
      </c>
      <c r="Q254" s="24" t="str">
        <f t="shared" si="35"/>
        <v/>
      </c>
    </row>
    <row r="255" spans="1:17">
      <c r="A255" s="11">
        <f t="shared" si="27"/>
        <v>254</v>
      </c>
      <c r="B255" s="12">
        <v>50020</v>
      </c>
      <c r="C255" s="13" t="str">
        <f t="shared" si="28"/>
        <v>Óscar Espinosa C.</v>
      </c>
      <c r="D255" s="13" t="s">
        <v>177</v>
      </c>
      <c r="E255" s="14">
        <f t="shared" si="29"/>
        <v>32</v>
      </c>
      <c r="F255" s="26">
        <v>20</v>
      </c>
      <c r="G255" s="27">
        <v>12</v>
      </c>
      <c r="H255" s="28">
        <f t="shared" si="30"/>
        <v>125</v>
      </c>
      <c r="I255" s="26">
        <v>75</v>
      </c>
      <c r="J255" s="29">
        <v>50</v>
      </c>
      <c r="K255" s="30">
        <f t="shared" si="31"/>
        <v>0.625</v>
      </c>
      <c r="L255" s="31">
        <f t="shared" si="32"/>
        <v>0.6</v>
      </c>
      <c r="M255" s="20">
        <f t="shared" si="33"/>
        <v>59</v>
      </c>
      <c r="N255" s="32" t="s">
        <v>58</v>
      </c>
      <c r="O255" s="22" t="e">
        <f>VLOOKUP(N255,#REF!,2,FALSE)</f>
        <v>#REF!</v>
      </c>
      <c r="P255" s="23" t="str">
        <f t="shared" si="34"/>
        <v>M</v>
      </c>
      <c r="Q255" s="24" t="e">
        <f t="shared" si="35"/>
        <v>#REF!</v>
      </c>
    </row>
    <row r="256" spans="1:17">
      <c r="A256" s="11">
        <f t="shared" si="27"/>
        <v>255</v>
      </c>
      <c r="B256" s="12">
        <v>50248</v>
      </c>
      <c r="C256" s="13" t="str">
        <f t="shared" si="28"/>
        <v>Óscar Espinosa G.</v>
      </c>
      <c r="D256" s="13" t="s">
        <v>134</v>
      </c>
      <c r="E256" s="14">
        <f t="shared" si="29"/>
        <v>21</v>
      </c>
      <c r="F256" s="26">
        <v>8</v>
      </c>
      <c r="G256" s="27">
        <v>13</v>
      </c>
      <c r="H256" s="28">
        <f t="shared" si="30"/>
        <v>71</v>
      </c>
      <c r="I256" s="26">
        <v>29</v>
      </c>
      <c r="J256" s="29">
        <v>42</v>
      </c>
      <c r="K256" s="30">
        <f t="shared" si="31"/>
        <v>0.38095238095238093</v>
      </c>
      <c r="L256" s="31">
        <f t="shared" si="32"/>
        <v>0.40845070422535212</v>
      </c>
      <c r="M256" s="20">
        <f t="shared" si="33"/>
        <v>37.299999999999997</v>
      </c>
      <c r="N256" s="32" t="s">
        <v>49</v>
      </c>
      <c r="O256" s="22" t="e">
        <f>VLOOKUP(N256,#REF!,2,FALSE)</f>
        <v>#REF!</v>
      </c>
      <c r="P256" s="23" t="str">
        <f t="shared" si="34"/>
        <v>M</v>
      </c>
      <c r="Q256" s="24" t="e">
        <f t="shared" si="35"/>
        <v>#REF!</v>
      </c>
    </row>
    <row r="257" spans="1:17">
      <c r="A257" s="11">
        <f t="shared" si="27"/>
        <v>256</v>
      </c>
      <c r="B257" s="12">
        <v>24193</v>
      </c>
      <c r="C257" s="13" t="str">
        <f t="shared" si="28"/>
        <v>José M. Estéfano B.</v>
      </c>
      <c r="D257" s="13" t="s">
        <v>192</v>
      </c>
      <c r="E257" s="14">
        <f t="shared" si="29"/>
        <v>34</v>
      </c>
      <c r="F257" s="26">
        <v>26</v>
      </c>
      <c r="G257" s="27">
        <v>8</v>
      </c>
      <c r="H257" s="28">
        <f t="shared" si="30"/>
        <v>115</v>
      </c>
      <c r="I257" s="26">
        <v>84</v>
      </c>
      <c r="J257" s="29">
        <v>31</v>
      </c>
      <c r="K257" s="30">
        <f t="shared" si="31"/>
        <v>0.76470588235294112</v>
      </c>
      <c r="L257" s="31">
        <f t="shared" si="32"/>
        <v>0.73043478260869565</v>
      </c>
      <c r="M257" s="20">
        <f t="shared" si="33"/>
        <v>72.099999999999994</v>
      </c>
      <c r="N257" s="32" t="s">
        <v>49</v>
      </c>
      <c r="O257" s="22" t="e">
        <f>VLOOKUP(N257,#REF!,2,FALSE)</f>
        <v>#REF!</v>
      </c>
      <c r="P257" s="23" t="str">
        <f t="shared" si="34"/>
        <v>M</v>
      </c>
      <c r="Q257" s="24" t="e">
        <f t="shared" si="35"/>
        <v>#REF!</v>
      </c>
    </row>
    <row r="258" spans="1:17">
      <c r="A258" s="11">
        <f t="shared" ref="A258:A321" si="36">ROW(A258)-1</f>
        <v>257</v>
      </c>
      <c r="B258" s="12">
        <v>19659</v>
      </c>
      <c r="C258" s="13" t="str">
        <f t="shared" ref="C258:C321" si="37">VLOOKUP(B258,Jugadores,10,0)</f>
        <v>Fernando Estévez A.</v>
      </c>
      <c r="D258" s="13" t="s">
        <v>162</v>
      </c>
      <c r="E258" s="14">
        <f t="shared" ref="E258:E321" si="38">F258+G258</f>
        <v>30</v>
      </c>
      <c r="F258" s="26">
        <v>13</v>
      </c>
      <c r="G258" s="27">
        <v>17</v>
      </c>
      <c r="H258" s="28">
        <f t="shared" ref="H258:H321" si="39">I258+J258</f>
        <v>124</v>
      </c>
      <c r="I258" s="26">
        <v>58</v>
      </c>
      <c r="J258" s="29">
        <v>66</v>
      </c>
      <c r="K258" s="30">
        <f t="shared" ref="K258:K321" si="40">IF(E258=0,0,F258/E258)</f>
        <v>0.43333333333333335</v>
      </c>
      <c r="L258" s="31">
        <f t="shared" ref="L258:L321" si="41">IF(H258=0,0,I258/H258)</f>
        <v>0.46774193548387094</v>
      </c>
      <c r="M258" s="20">
        <f t="shared" ref="M258:M321" si="42">ROUND( ($K258*($E258+1)/($E258+3)+$L258*($H258+1)/($H258+3))*50, 1)</f>
        <v>43.4</v>
      </c>
      <c r="N258" s="32" t="s">
        <v>48</v>
      </c>
      <c r="O258" s="22" t="e">
        <f>VLOOKUP(N258,#REF!,2,FALSE)</f>
        <v>#REF!</v>
      </c>
      <c r="P258" s="23" t="str">
        <f t="shared" ref="P258:P321" si="43">RIGHT(N258,1)</f>
        <v>M</v>
      </c>
      <c r="Q258" s="24" t="e">
        <f t="shared" ref="Q258:Q321" si="44">IF(E258&lt;10,"", ROUND((O258-1)*150+(M258*5),0) )</f>
        <v>#REF!</v>
      </c>
    </row>
    <row r="259" spans="1:17">
      <c r="A259" s="11">
        <f t="shared" si="36"/>
        <v>258</v>
      </c>
      <c r="B259" s="12">
        <v>19507</v>
      </c>
      <c r="C259" s="13" t="str">
        <f t="shared" si="37"/>
        <v>Valentina Estévez Á.</v>
      </c>
      <c r="D259" s="13" t="s">
        <v>204</v>
      </c>
      <c r="E259" s="14">
        <f t="shared" si="38"/>
        <v>28</v>
      </c>
      <c r="F259" s="26">
        <v>11</v>
      </c>
      <c r="G259" s="27">
        <v>17</v>
      </c>
      <c r="H259" s="28">
        <f t="shared" si="39"/>
        <v>106</v>
      </c>
      <c r="I259" s="26">
        <v>44</v>
      </c>
      <c r="J259" s="29">
        <v>62</v>
      </c>
      <c r="K259" s="30">
        <f t="shared" si="40"/>
        <v>0.39285714285714285</v>
      </c>
      <c r="L259" s="31">
        <f t="shared" si="41"/>
        <v>0.41509433962264153</v>
      </c>
      <c r="M259" s="20">
        <f t="shared" si="42"/>
        <v>38.700000000000003</v>
      </c>
      <c r="N259" s="32" t="s">
        <v>59</v>
      </c>
      <c r="O259" s="22" t="e">
        <f>VLOOKUP(N259,#REF!,2,FALSE)</f>
        <v>#REF!</v>
      </c>
      <c r="P259" s="23" t="str">
        <f t="shared" si="43"/>
        <v>F</v>
      </c>
      <c r="Q259" s="24" t="e">
        <f t="shared" si="44"/>
        <v>#REF!</v>
      </c>
    </row>
    <row r="260" spans="1:17">
      <c r="A260" s="11">
        <f t="shared" si="36"/>
        <v>259</v>
      </c>
      <c r="B260" s="12">
        <v>19507</v>
      </c>
      <c r="C260" s="13" t="str">
        <f t="shared" si="37"/>
        <v>Valentina Estévez Á.</v>
      </c>
      <c r="D260" s="13" t="s">
        <v>171</v>
      </c>
      <c r="E260" s="14">
        <f t="shared" si="38"/>
        <v>2</v>
      </c>
      <c r="F260" s="26">
        <v>0</v>
      </c>
      <c r="G260" s="27">
        <v>2</v>
      </c>
      <c r="H260" s="28">
        <f t="shared" si="39"/>
        <v>10</v>
      </c>
      <c r="I260" s="26">
        <v>4</v>
      </c>
      <c r="J260" s="29">
        <v>6</v>
      </c>
      <c r="K260" s="30">
        <f t="shared" si="40"/>
        <v>0</v>
      </c>
      <c r="L260" s="31">
        <f t="shared" si="41"/>
        <v>0.4</v>
      </c>
      <c r="M260" s="20">
        <f t="shared" si="42"/>
        <v>16.899999999999999</v>
      </c>
      <c r="N260" s="32" t="s">
        <v>58</v>
      </c>
      <c r="O260" s="22" t="e">
        <f>VLOOKUP(N260,#REF!,2,FALSE)</f>
        <v>#REF!</v>
      </c>
      <c r="P260" s="23" t="str">
        <f t="shared" si="43"/>
        <v>M</v>
      </c>
      <c r="Q260" s="24" t="str">
        <f t="shared" si="44"/>
        <v/>
      </c>
    </row>
    <row r="261" spans="1:17">
      <c r="A261" s="11">
        <f t="shared" si="36"/>
        <v>260</v>
      </c>
      <c r="B261" s="12">
        <v>19507</v>
      </c>
      <c r="C261" s="13" t="str">
        <f t="shared" si="37"/>
        <v>Valentina Estévez Á.</v>
      </c>
      <c r="D261" s="13" t="s">
        <v>113</v>
      </c>
      <c r="E261" s="14">
        <f t="shared" si="38"/>
        <v>2</v>
      </c>
      <c r="F261" s="26">
        <v>0</v>
      </c>
      <c r="G261" s="27">
        <v>2</v>
      </c>
      <c r="H261" s="28">
        <f t="shared" si="39"/>
        <v>6</v>
      </c>
      <c r="I261" s="26">
        <v>0</v>
      </c>
      <c r="J261" s="29">
        <v>6</v>
      </c>
      <c r="K261" s="30">
        <f t="shared" si="40"/>
        <v>0</v>
      </c>
      <c r="L261" s="31">
        <f t="shared" si="41"/>
        <v>0</v>
      </c>
      <c r="M261" s="20">
        <f t="shared" si="42"/>
        <v>0</v>
      </c>
      <c r="N261" s="32" t="s">
        <v>57</v>
      </c>
      <c r="O261" s="22" t="e">
        <f>VLOOKUP(N261,#REF!,2,FALSE)</f>
        <v>#REF!</v>
      </c>
      <c r="P261" s="23" t="str">
        <f t="shared" si="43"/>
        <v>F</v>
      </c>
      <c r="Q261" s="24" t="str">
        <f t="shared" si="44"/>
        <v/>
      </c>
    </row>
    <row r="262" spans="1:17">
      <c r="A262" s="11">
        <f t="shared" si="36"/>
        <v>261</v>
      </c>
      <c r="B262" s="12">
        <v>4403</v>
      </c>
      <c r="C262" s="13" t="str">
        <f t="shared" si="37"/>
        <v>Jorge Estévez L.</v>
      </c>
      <c r="D262" s="13" t="s">
        <v>159</v>
      </c>
      <c r="E262" s="14">
        <f t="shared" si="38"/>
        <v>20</v>
      </c>
      <c r="F262" s="26">
        <v>11</v>
      </c>
      <c r="G262" s="27">
        <v>9</v>
      </c>
      <c r="H262" s="28">
        <f t="shared" si="39"/>
        <v>79</v>
      </c>
      <c r="I262" s="26">
        <v>41</v>
      </c>
      <c r="J262" s="29">
        <v>38</v>
      </c>
      <c r="K262" s="30">
        <f t="shared" si="40"/>
        <v>0.55000000000000004</v>
      </c>
      <c r="L262" s="31">
        <f t="shared" si="41"/>
        <v>0.51898734177215189</v>
      </c>
      <c r="M262" s="20">
        <f t="shared" si="42"/>
        <v>50.4</v>
      </c>
      <c r="N262" s="32" t="s">
        <v>56</v>
      </c>
      <c r="O262" s="22" t="e">
        <f>VLOOKUP(N262,#REF!,2,FALSE)</f>
        <v>#REF!</v>
      </c>
      <c r="P262" s="23" t="str">
        <f t="shared" si="43"/>
        <v>M</v>
      </c>
      <c r="Q262" s="24" t="e">
        <f t="shared" si="44"/>
        <v>#REF!</v>
      </c>
    </row>
    <row r="263" spans="1:17">
      <c r="A263" s="11">
        <f t="shared" si="36"/>
        <v>262</v>
      </c>
      <c r="B263" s="12">
        <v>4403</v>
      </c>
      <c r="C263" s="13" t="str">
        <f t="shared" si="37"/>
        <v>Jorge Estévez L.</v>
      </c>
      <c r="D263" s="13" t="s">
        <v>146</v>
      </c>
      <c r="E263" s="14">
        <f t="shared" si="38"/>
        <v>2</v>
      </c>
      <c r="F263" s="26">
        <v>0</v>
      </c>
      <c r="G263" s="27">
        <v>2</v>
      </c>
      <c r="H263" s="28">
        <f t="shared" si="39"/>
        <v>6</v>
      </c>
      <c r="I263" s="26">
        <v>0</v>
      </c>
      <c r="J263" s="29">
        <v>6</v>
      </c>
      <c r="K263" s="30">
        <f t="shared" si="40"/>
        <v>0</v>
      </c>
      <c r="L263" s="31">
        <f t="shared" si="41"/>
        <v>0</v>
      </c>
      <c r="M263" s="20">
        <f t="shared" si="42"/>
        <v>0</v>
      </c>
      <c r="N263" s="32" t="s">
        <v>47</v>
      </c>
      <c r="O263" s="22" t="e">
        <f>VLOOKUP(N263,#REF!,2,FALSE)</f>
        <v>#REF!</v>
      </c>
      <c r="P263" s="23" t="str">
        <f t="shared" si="43"/>
        <v>M</v>
      </c>
      <c r="Q263" s="24" t="str">
        <f t="shared" si="44"/>
        <v/>
      </c>
    </row>
    <row r="264" spans="1:17">
      <c r="A264" s="11">
        <f t="shared" si="36"/>
        <v>263</v>
      </c>
      <c r="B264" s="12">
        <v>891</v>
      </c>
      <c r="C264" s="13" t="str">
        <f t="shared" si="37"/>
        <v>Antonio Estévez R.</v>
      </c>
      <c r="D264" s="13" t="s">
        <v>88</v>
      </c>
      <c r="E264" s="14">
        <f t="shared" si="38"/>
        <v>14</v>
      </c>
      <c r="F264" s="26">
        <v>5</v>
      </c>
      <c r="G264" s="27">
        <v>9</v>
      </c>
      <c r="H264" s="28">
        <f t="shared" si="39"/>
        <v>53</v>
      </c>
      <c r="I264" s="26">
        <v>20</v>
      </c>
      <c r="J264" s="29">
        <v>33</v>
      </c>
      <c r="K264" s="30">
        <f t="shared" si="40"/>
        <v>0.35714285714285715</v>
      </c>
      <c r="L264" s="31">
        <f t="shared" si="41"/>
        <v>0.37735849056603776</v>
      </c>
      <c r="M264" s="20">
        <f t="shared" si="42"/>
        <v>34</v>
      </c>
      <c r="N264" s="32" t="s">
        <v>58</v>
      </c>
      <c r="O264" s="22" t="e">
        <f>VLOOKUP(N264,#REF!,2,FALSE)</f>
        <v>#REF!</v>
      </c>
      <c r="P264" s="23" t="str">
        <f t="shared" si="43"/>
        <v>M</v>
      </c>
      <c r="Q264" s="24" t="e">
        <f t="shared" si="44"/>
        <v>#REF!</v>
      </c>
    </row>
    <row r="265" spans="1:17">
      <c r="A265" s="11">
        <f t="shared" si="36"/>
        <v>264</v>
      </c>
      <c r="B265" s="12">
        <v>3087</v>
      </c>
      <c r="C265" s="13" t="str">
        <f t="shared" si="37"/>
        <v>Adrián Expósito M.</v>
      </c>
      <c r="D265" s="13" t="s">
        <v>150</v>
      </c>
      <c r="E265" s="14">
        <f t="shared" si="38"/>
        <v>16</v>
      </c>
      <c r="F265" s="26">
        <v>10</v>
      </c>
      <c r="G265" s="27">
        <v>6</v>
      </c>
      <c r="H265" s="28">
        <f t="shared" si="39"/>
        <v>57</v>
      </c>
      <c r="I265" s="26">
        <v>36</v>
      </c>
      <c r="J265" s="29">
        <v>21</v>
      </c>
      <c r="K265" s="30">
        <f t="shared" si="40"/>
        <v>0.625</v>
      </c>
      <c r="L265" s="31">
        <f t="shared" si="41"/>
        <v>0.63157894736842102</v>
      </c>
      <c r="M265" s="20">
        <f t="shared" si="42"/>
        <v>58.5</v>
      </c>
      <c r="N265" s="32" t="s">
        <v>56</v>
      </c>
      <c r="O265" s="22" t="e">
        <f>VLOOKUP(N265,#REF!,2,FALSE)</f>
        <v>#REF!</v>
      </c>
      <c r="P265" s="23" t="str">
        <f t="shared" si="43"/>
        <v>M</v>
      </c>
      <c r="Q265" s="24" t="e">
        <f t="shared" si="44"/>
        <v>#REF!</v>
      </c>
    </row>
    <row r="266" spans="1:17">
      <c r="A266" s="11">
        <f t="shared" si="36"/>
        <v>265</v>
      </c>
      <c r="B266" s="12">
        <v>17067</v>
      </c>
      <c r="C266" s="13" t="str">
        <f t="shared" si="37"/>
        <v>Andrés Fagín G.</v>
      </c>
      <c r="D266" s="13" t="s">
        <v>104</v>
      </c>
      <c r="E266" s="14">
        <f t="shared" si="38"/>
        <v>22</v>
      </c>
      <c r="F266" s="26">
        <v>16</v>
      </c>
      <c r="G266" s="27">
        <v>6</v>
      </c>
      <c r="H266" s="28">
        <f t="shared" si="39"/>
        <v>86</v>
      </c>
      <c r="I266" s="26">
        <v>53</v>
      </c>
      <c r="J266" s="29">
        <v>33</v>
      </c>
      <c r="K266" s="30">
        <f t="shared" si="40"/>
        <v>0.72727272727272729</v>
      </c>
      <c r="L266" s="31">
        <f t="shared" si="41"/>
        <v>0.61627906976744184</v>
      </c>
      <c r="M266" s="20">
        <f t="shared" si="42"/>
        <v>63.6</v>
      </c>
      <c r="N266" s="32" t="s">
        <v>48</v>
      </c>
      <c r="O266" s="22" t="e">
        <f>VLOOKUP(N266,#REF!,2,FALSE)</f>
        <v>#REF!</v>
      </c>
      <c r="P266" s="23" t="str">
        <f t="shared" si="43"/>
        <v>M</v>
      </c>
      <c r="Q266" s="24" t="e">
        <f t="shared" si="44"/>
        <v>#REF!</v>
      </c>
    </row>
    <row r="267" spans="1:17">
      <c r="A267" s="11">
        <f t="shared" si="36"/>
        <v>266</v>
      </c>
      <c r="B267" s="12">
        <v>50145</v>
      </c>
      <c r="C267" s="13" t="str">
        <f t="shared" si="37"/>
        <v>Rosario Fariña R.</v>
      </c>
      <c r="D267" s="13" t="s">
        <v>73</v>
      </c>
      <c r="E267" s="14">
        <f t="shared" si="38"/>
        <v>2</v>
      </c>
      <c r="F267" s="26">
        <v>0</v>
      </c>
      <c r="G267" s="27">
        <v>2</v>
      </c>
      <c r="H267" s="28">
        <f t="shared" si="39"/>
        <v>6</v>
      </c>
      <c r="I267" s="26">
        <v>0</v>
      </c>
      <c r="J267" s="29">
        <v>6</v>
      </c>
      <c r="K267" s="30">
        <f t="shared" si="40"/>
        <v>0</v>
      </c>
      <c r="L267" s="31">
        <f t="shared" si="41"/>
        <v>0</v>
      </c>
      <c r="M267" s="20">
        <f t="shared" si="42"/>
        <v>0</v>
      </c>
      <c r="N267" s="32" t="s">
        <v>49</v>
      </c>
      <c r="O267" s="22" t="e">
        <f>VLOOKUP(N267,#REF!,2,FALSE)</f>
        <v>#REF!</v>
      </c>
      <c r="P267" s="23" t="str">
        <f t="shared" si="43"/>
        <v>M</v>
      </c>
      <c r="Q267" s="24" t="str">
        <f t="shared" si="44"/>
        <v/>
      </c>
    </row>
    <row r="268" spans="1:17">
      <c r="A268" s="11">
        <f t="shared" si="36"/>
        <v>267</v>
      </c>
      <c r="B268" s="12">
        <v>1079</v>
      </c>
      <c r="C268" s="13" t="str">
        <f t="shared" si="37"/>
        <v>José M. Fernández A.</v>
      </c>
      <c r="D268" s="13" t="s">
        <v>93</v>
      </c>
      <c r="E268" s="14">
        <f t="shared" si="38"/>
        <v>6</v>
      </c>
      <c r="F268" s="26">
        <v>5</v>
      </c>
      <c r="G268" s="27">
        <v>1</v>
      </c>
      <c r="H268" s="28">
        <f t="shared" si="39"/>
        <v>21</v>
      </c>
      <c r="I268" s="26">
        <v>16</v>
      </c>
      <c r="J268" s="29">
        <v>5</v>
      </c>
      <c r="K268" s="30">
        <f t="shared" si="40"/>
        <v>0.83333333333333337</v>
      </c>
      <c r="L268" s="31">
        <f t="shared" si="41"/>
        <v>0.76190476190476186</v>
      </c>
      <c r="M268" s="20">
        <f t="shared" si="42"/>
        <v>67.3</v>
      </c>
      <c r="N268" s="32" t="s">
        <v>48</v>
      </c>
      <c r="O268" s="22" t="e">
        <f>VLOOKUP(N268,#REF!,2,FALSE)</f>
        <v>#REF!</v>
      </c>
      <c r="P268" s="23" t="str">
        <f t="shared" si="43"/>
        <v>M</v>
      </c>
      <c r="Q268" s="24" t="str">
        <f t="shared" si="44"/>
        <v/>
      </c>
    </row>
    <row r="269" spans="1:17">
      <c r="A269" s="11">
        <f t="shared" si="36"/>
        <v>268</v>
      </c>
      <c r="B269" s="12">
        <v>324</v>
      </c>
      <c r="C269" s="13" t="str">
        <f t="shared" si="37"/>
        <v>José Fernández A.</v>
      </c>
      <c r="D269" s="13" t="s">
        <v>75</v>
      </c>
      <c r="E269" s="14">
        <f t="shared" si="38"/>
        <v>14</v>
      </c>
      <c r="F269" s="26">
        <v>9</v>
      </c>
      <c r="G269" s="27">
        <v>5</v>
      </c>
      <c r="H269" s="28">
        <f t="shared" si="39"/>
        <v>53</v>
      </c>
      <c r="I269" s="26">
        <v>32</v>
      </c>
      <c r="J269" s="29">
        <v>21</v>
      </c>
      <c r="K269" s="30">
        <f t="shared" si="40"/>
        <v>0.6428571428571429</v>
      </c>
      <c r="L269" s="31">
        <f t="shared" si="41"/>
        <v>0.60377358490566035</v>
      </c>
      <c r="M269" s="20">
        <f t="shared" si="42"/>
        <v>57.5</v>
      </c>
      <c r="N269" s="32" t="s">
        <v>48</v>
      </c>
      <c r="O269" s="22" t="e">
        <f>VLOOKUP(N269,#REF!,2,FALSE)</f>
        <v>#REF!</v>
      </c>
      <c r="P269" s="23" t="str">
        <f t="shared" si="43"/>
        <v>M</v>
      </c>
      <c r="Q269" s="24" t="e">
        <f t="shared" si="44"/>
        <v>#REF!</v>
      </c>
    </row>
    <row r="270" spans="1:17">
      <c r="A270" s="11">
        <f t="shared" si="36"/>
        <v>269</v>
      </c>
      <c r="B270" s="12">
        <v>3721</v>
      </c>
      <c r="C270" s="13" t="str">
        <f t="shared" si="37"/>
        <v>Ángel Fernández Á.</v>
      </c>
      <c r="D270" s="13" t="s">
        <v>102</v>
      </c>
      <c r="E270" s="14">
        <f t="shared" si="38"/>
        <v>1</v>
      </c>
      <c r="F270" s="26">
        <v>0</v>
      </c>
      <c r="G270" s="27">
        <v>1</v>
      </c>
      <c r="H270" s="28">
        <f t="shared" si="39"/>
        <v>4</v>
      </c>
      <c r="I270" s="26">
        <v>1</v>
      </c>
      <c r="J270" s="29">
        <v>3</v>
      </c>
      <c r="K270" s="30">
        <f t="shared" si="40"/>
        <v>0</v>
      </c>
      <c r="L270" s="31">
        <f t="shared" si="41"/>
        <v>0.25</v>
      </c>
      <c r="M270" s="20">
        <f t="shared" si="42"/>
        <v>8.9</v>
      </c>
      <c r="N270" s="32" t="s">
        <v>58</v>
      </c>
      <c r="O270" s="22" t="e">
        <f>VLOOKUP(N270,#REF!,2,FALSE)</f>
        <v>#REF!</v>
      </c>
      <c r="P270" s="23" t="str">
        <f t="shared" si="43"/>
        <v>M</v>
      </c>
      <c r="Q270" s="24" t="str">
        <f t="shared" si="44"/>
        <v/>
      </c>
    </row>
    <row r="271" spans="1:17">
      <c r="A271" s="11">
        <f t="shared" si="36"/>
        <v>270</v>
      </c>
      <c r="B271" s="12">
        <v>3721</v>
      </c>
      <c r="C271" s="13" t="str">
        <f t="shared" si="37"/>
        <v>Ángel Fernández Á.</v>
      </c>
      <c r="D271" s="13" t="s">
        <v>196</v>
      </c>
      <c r="E271" s="14">
        <f t="shared" si="38"/>
        <v>1</v>
      </c>
      <c r="F271" s="26">
        <v>0</v>
      </c>
      <c r="G271" s="27">
        <v>1</v>
      </c>
      <c r="H271" s="28">
        <f t="shared" si="39"/>
        <v>3</v>
      </c>
      <c r="I271" s="26">
        <v>0</v>
      </c>
      <c r="J271" s="29">
        <v>3</v>
      </c>
      <c r="K271" s="30">
        <f t="shared" si="40"/>
        <v>0</v>
      </c>
      <c r="L271" s="31">
        <f t="shared" si="41"/>
        <v>0</v>
      </c>
      <c r="M271" s="20">
        <f t="shared" si="42"/>
        <v>0</v>
      </c>
      <c r="N271" s="32" t="s">
        <v>49</v>
      </c>
      <c r="O271" s="22" t="e">
        <f>VLOOKUP(N271,#REF!,2,FALSE)</f>
        <v>#REF!</v>
      </c>
      <c r="P271" s="23" t="str">
        <f t="shared" si="43"/>
        <v>M</v>
      </c>
      <c r="Q271" s="24" t="str">
        <f t="shared" si="44"/>
        <v/>
      </c>
    </row>
    <row r="272" spans="1:17">
      <c r="A272" s="11">
        <f t="shared" si="36"/>
        <v>271</v>
      </c>
      <c r="B272" s="12">
        <v>18458</v>
      </c>
      <c r="C272" s="13" t="str">
        <f t="shared" si="37"/>
        <v>Pablo Fernández Á.</v>
      </c>
      <c r="D272" s="13" t="s">
        <v>127</v>
      </c>
      <c r="E272" s="14">
        <f t="shared" si="38"/>
        <v>16</v>
      </c>
      <c r="F272" s="26">
        <v>6</v>
      </c>
      <c r="G272" s="27">
        <v>10</v>
      </c>
      <c r="H272" s="28">
        <f t="shared" si="39"/>
        <v>60</v>
      </c>
      <c r="I272" s="26">
        <v>23</v>
      </c>
      <c r="J272" s="29">
        <v>37</v>
      </c>
      <c r="K272" s="30">
        <f t="shared" si="40"/>
        <v>0.375</v>
      </c>
      <c r="L272" s="31">
        <f t="shared" si="41"/>
        <v>0.38333333333333336</v>
      </c>
      <c r="M272" s="20">
        <f t="shared" si="42"/>
        <v>35.299999999999997</v>
      </c>
      <c r="N272" s="32" t="s">
        <v>49</v>
      </c>
      <c r="O272" s="22" t="e">
        <f>VLOOKUP(N272,#REF!,2,FALSE)</f>
        <v>#REF!</v>
      </c>
      <c r="P272" s="23" t="str">
        <f t="shared" si="43"/>
        <v>M</v>
      </c>
      <c r="Q272" s="24" t="e">
        <f t="shared" si="44"/>
        <v>#REF!</v>
      </c>
    </row>
    <row r="273" spans="1:17">
      <c r="A273" s="11">
        <f t="shared" si="36"/>
        <v>272</v>
      </c>
      <c r="B273" s="12">
        <v>18458</v>
      </c>
      <c r="C273" s="13" t="str">
        <f t="shared" si="37"/>
        <v>Pablo Fernández Á.</v>
      </c>
      <c r="D273" s="13" t="s">
        <v>150</v>
      </c>
      <c r="E273" s="14">
        <f t="shared" si="38"/>
        <v>1</v>
      </c>
      <c r="F273" s="26">
        <v>0</v>
      </c>
      <c r="G273" s="27">
        <v>1</v>
      </c>
      <c r="H273" s="28">
        <f t="shared" si="39"/>
        <v>4</v>
      </c>
      <c r="I273" s="26">
        <v>1</v>
      </c>
      <c r="J273" s="29">
        <v>3</v>
      </c>
      <c r="K273" s="30">
        <f t="shared" si="40"/>
        <v>0</v>
      </c>
      <c r="L273" s="31">
        <f t="shared" si="41"/>
        <v>0.25</v>
      </c>
      <c r="M273" s="20">
        <f t="shared" si="42"/>
        <v>8.9</v>
      </c>
      <c r="N273" s="32" t="s">
        <v>56</v>
      </c>
      <c r="O273" s="22" t="e">
        <f>VLOOKUP(N273,#REF!,2,FALSE)</f>
        <v>#REF!</v>
      </c>
      <c r="P273" s="23" t="str">
        <f t="shared" si="43"/>
        <v>M</v>
      </c>
      <c r="Q273" s="24" t="str">
        <f t="shared" si="44"/>
        <v/>
      </c>
    </row>
    <row r="274" spans="1:17">
      <c r="A274" s="11">
        <f t="shared" si="36"/>
        <v>273</v>
      </c>
      <c r="B274" s="12">
        <v>14594</v>
      </c>
      <c r="C274" s="13" t="str">
        <f t="shared" si="37"/>
        <v>Jacinto Fernández B.</v>
      </c>
      <c r="D274" s="13" t="s">
        <v>172</v>
      </c>
      <c r="E274" s="14">
        <f t="shared" si="38"/>
        <v>6</v>
      </c>
      <c r="F274" s="26">
        <v>1</v>
      </c>
      <c r="G274" s="27">
        <v>5</v>
      </c>
      <c r="H274" s="28">
        <f t="shared" si="39"/>
        <v>20</v>
      </c>
      <c r="I274" s="26">
        <v>5</v>
      </c>
      <c r="J274" s="29">
        <v>15</v>
      </c>
      <c r="K274" s="30">
        <f t="shared" si="40"/>
        <v>0.16666666666666666</v>
      </c>
      <c r="L274" s="31">
        <f t="shared" si="41"/>
        <v>0.25</v>
      </c>
      <c r="M274" s="20">
        <f t="shared" si="42"/>
        <v>17.899999999999999</v>
      </c>
      <c r="N274" s="32" t="s">
        <v>58</v>
      </c>
      <c r="O274" s="22" t="e">
        <f>VLOOKUP(N274,#REF!,2,FALSE)</f>
        <v>#REF!</v>
      </c>
      <c r="P274" s="23" t="str">
        <f t="shared" si="43"/>
        <v>M</v>
      </c>
      <c r="Q274" s="24" t="str">
        <f t="shared" si="44"/>
        <v/>
      </c>
    </row>
    <row r="275" spans="1:17">
      <c r="A275" s="11">
        <f t="shared" si="36"/>
        <v>274</v>
      </c>
      <c r="B275" s="12">
        <v>14594</v>
      </c>
      <c r="C275" s="13" t="str">
        <f t="shared" si="37"/>
        <v>Jacinto Fernández B.</v>
      </c>
      <c r="D275" s="13" t="s">
        <v>181</v>
      </c>
      <c r="E275" s="14">
        <f t="shared" si="38"/>
        <v>2</v>
      </c>
      <c r="F275" s="26">
        <v>0</v>
      </c>
      <c r="G275" s="27">
        <v>2</v>
      </c>
      <c r="H275" s="28">
        <f t="shared" si="39"/>
        <v>6</v>
      </c>
      <c r="I275" s="26">
        <v>0</v>
      </c>
      <c r="J275" s="29">
        <v>6</v>
      </c>
      <c r="K275" s="30">
        <f t="shared" si="40"/>
        <v>0</v>
      </c>
      <c r="L275" s="31">
        <f t="shared" si="41"/>
        <v>0</v>
      </c>
      <c r="M275" s="20">
        <f t="shared" si="42"/>
        <v>0</v>
      </c>
      <c r="N275" s="32" t="s">
        <v>49</v>
      </c>
      <c r="O275" s="22" t="e">
        <f>VLOOKUP(N275,#REF!,2,FALSE)</f>
        <v>#REF!</v>
      </c>
      <c r="P275" s="23" t="str">
        <f t="shared" si="43"/>
        <v>M</v>
      </c>
      <c r="Q275" s="24" t="str">
        <f t="shared" si="44"/>
        <v/>
      </c>
    </row>
    <row r="276" spans="1:17">
      <c r="A276" s="11">
        <f t="shared" si="36"/>
        <v>275</v>
      </c>
      <c r="B276" s="12">
        <v>6023</v>
      </c>
      <c r="C276" s="13" t="str">
        <f t="shared" si="37"/>
        <v>Ovidio Fernández C.</v>
      </c>
      <c r="D276" s="13" t="s">
        <v>92</v>
      </c>
      <c r="E276" s="14">
        <f t="shared" si="38"/>
        <v>8</v>
      </c>
      <c r="F276" s="26">
        <v>5</v>
      </c>
      <c r="G276" s="27">
        <v>3</v>
      </c>
      <c r="H276" s="28">
        <f t="shared" si="39"/>
        <v>28</v>
      </c>
      <c r="I276" s="26">
        <v>18</v>
      </c>
      <c r="J276" s="29">
        <v>10</v>
      </c>
      <c r="K276" s="30">
        <f t="shared" si="40"/>
        <v>0.625</v>
      </c>
      <c r="L276" s="31">
        <f t="shared" si="41"/>
        <v>0.6428571428571429</v>
      </c>
      <c r="M276" s="20">
        <f t="shared" si="42"/>
        <v>55.6</v>
      </c>
      <c r="N276" s="32" t="s">
        <v>48</v>
      </c>
      <c r="O276" s="22" t="e">
        <f>VLOOKUP(N276,#REF!,2,FALSE)</f>
        <v>#REF!</v>
      </c>
      <c r="P276" s="23" t="str">
        <f t="shared" si="43"/>
        <v>M</v>
      </c>
      <c r="Q276" s="24" t="str">
        <f t="shared" si="44"/>
        <v/>
      </c>
    </row>
    <row r="277" spans="1:17">
      <c r="A277" s="11">
        <f t="shared" si="36"/>
        <v>276</v>
      </c>
      <c r="B277" s="12">
        <v>6022</v>
      </c>
      <c r="C277" s="13" t="str">
        <f t="shared" si="37"/>
        <v>Pedro Fernández C.</v>
      </c>
      <c r="D277" s="13" t="s">
        <v>92</v>
      </c>
      <c r="E277" s="14">
        <f t="shared" si="38"/>
        <v>32</v>
      </c>
      <c r="F277" s="26">
        <v>25</v>
      </c>
      <c r="G277" s="27">
        <v>7</v>
      </c>
      <c r="H277" s="28">
        <f t="shared" si="39"/>
        <v>116</v>
      </c>
      <c r="I277" s="26">
        <v>84</v>
      </c>
      <c r="J277" s="29">
        <v>32</v>
      </c>
      <c r="K277" s="30">
        <f t="shared" si="40"/>
        <v>0.78125</v>
      </c>
      <c r="L277" s="31">
        <f t="shared" si="41"/>
        <v>0.72413793103448276</v>
      </c>
      <c r="M277" s="20">
        <f t="shared" si="42"/>
        <v>72.400000000000006</v>
      </c>
      <c r="N277" s="32" t="s">
        <v>48</v>
      </c>
      <c r="O277" s="22" t="e">
        <f>VLOOKUP(N277,#REF!,2,FALSE)</f>
        <v>#REF!</v>
      </c>
      <c r="P277" s="23" t="str">
        <f t="shared" si="43"/>
        <v>M</v>
      </c>
      <c r="Q277" s="24" t="e">
        <f t="shared" si="44"/>
        <v>#REF!</v>
      </c>
    </row>
    <row r="278" spans="1:17">
      <c r="A278" s="11">
        <f t="shared" si="36"/>
        <v>277</v>
      </c>
      <c r="B278" s="12">
        <v>18804</v>
      </c>
      <c r="C278" s="13" t="str">
        <f t="shared" si="37"/>
        <v>Jorge Fernández C.</v>
      </c>
      <c r="D278" s="13" t="s">
        <v>92</v>
      </c>
      <c r="E278" s="14">
        <f t="shared" si="38"/>
        <v>15</v>
      </c>
      <c r="F278" s="26">
        <v>2</v>
      </c>
      <c r="G278" s="27">
        <v>13</v>
      </c>
      <c r="H278" s="28">
        <f t="shared" si="39"/>
        <v>53</v>
      </c>
      <c r="I278" s="26">
        <v>12</v>
      </c>
      <c r="J278" s="29">
        <v>41</v>
      </c>
      <c r="K278" s="30">
        <f t="shared" si="40"/>
        <v>0.13333333333333333</v>
      </c>
      <c r="L278" s="31">
        <f t="shared" si="41"/>
        <v>0.22641509433962265</v>
      </c>
      <c r="M278" s="20">
        <f t="shared" si="42"/>
        <v>16.8</v>
      </c>
      <c r="N278" s="32" t="s">
        <v>48</v>
      </c>
      <c r="O278" s="22" t="e">
        <f>VLOOKUP(N278,#REF!,2,FALSE)</f>
        <v>#REF!</v>
      </c>
      <c r="P278" s="23" t="str">
        <f t="shared" si="43"/>
        <v>M</v>
      </c>
      <c r="Q278" s="24" t="e">
        <f t="shared" si="44"/>
        <v>#REF!</v>
      </c>
    </row>
    <row r="279" spans="1:17">
      <c r="A279" s="11">
        <f t="shared" si="36"/>
        <v>278</v>
      </c>
      <c r="B279" s="12">
        <v>17242</v>
      </c>
      <c r="C279" s="13" t="str">
        <f t="shared" si="37"/>
        <v>Alberto Fernández C.</v>
      </c>
      <c r="D279" s="13" t="s">
        <v>169</v>
      </c>
      <c r="E279" s="14">
        <f t="shared" si="38"/>
        <v>17</v>
      </c>
      <c r="F279" s="26">
        <v>2</v>
      </c>
      <c r="G279" s="27">
        <v>15</v>
      </c>
      <c r="H279" s="28">
        <f t="shared" si="39"/>
        <v>65</v>
      </c>
      <c r="I279" s="26">
        <v>17</v>
      </c>
      <c r="J279" s="29">
        <v>48</v>
      </c>
      <c r="K279" s="30">
        <f t="shared" si="40"/>
        <v>0.11764705882352941</v>
      </c>
      <c r="L279" s="31">
        <f t="shared" si="41"/>
        <v>0.26153846153846155</v>
      </c>
      <c r="M279" s="20">
        <f t="shared" si="42"/>
        <v>18</v>
      </c>
      <c r="N279" s="32" t="s">
        <v>58</v>
      </c>
      <c r="O279" s="22" t="e">
        <f>VLOOKUP(N279,#REF!,2,FALSE)</f>
        <v>#REF!</v>
      </c>
      <c r="P279" s="23" t="str">
        <f t="shared" si="43"/>
        <v>M</v>
      </c>
      <c r="Q279" s="24" t="e">
        <f t="shared" si="44"/>
        <v>#REF!</v>
      </c>
    </row>
    <row r="280" spans="1:17">
      <c r="A280" s="11">
        <f t="shared" si="36"/>
        <v>279</v>
      </c>
      <c r="B280" s="12">
        <v>17242</v>
      </c>
      <c r="C280" s="13" t="str">
        <f t="shared" si="37"/>
        <v>Alberto Fernández C.</v>
      </c>
      <c r="D280" s="13" t="s">
        <v>127</v>
      </c>
      <c r="E280" s="14">
        <f t="shared" si="38"/>
        <v>16</v>
      </c>
      <c r="F280" s="26">
        <v>8</v>
      </c>
      <c r="G280" s="27">
        <v>8</v>
      </c>
      <c r="H280" s="28">
        <f t="shared" si="39"/>
        <v>62</v>
      </c>
      <c r="I280" s="26">
        <v>31</v>
      </c>
      <c r="J280" s="29">
        <v>31</v>
      </c>
      <c r="K280" s="30">
        <f t="shared" si="40"/>
        <v>0.5</v>
      </c>
      <c r="L280" s="31">
        <f t="shared" si="41"/>
        <v>0.5</v>
      </c>
      <c r="M280" s="20">
        <f t="shared" si="42"/>
        <v>46.6</v>
      </c>
      <c r="N280" s="32" t="s">
        <v>49</v>
      </c>
      <c r="O280" s="22" t="e">
        <f>VLOOKUP(N280,#REF!,2,FALSE)</f>
        <v>#REF!</v>
      </c>
      <c r="P280" s="23" t="str">
        <f t="shared" si="43"/>
        <v>M</v>
      </c>
      <c r="Q280" s="24" t="e">
        <f t="shared" si="44"/>
        <v>#REF!</v>
      </c>
    </row>
    <row r="281" spans="1:17">
      <c r="A281" s="11">
        <f t="shared" si="36"/>
        <v>280</v>
      </c>
      <c r="B281" s="12">
        <v>17240</v>
      </c>
      <c r="C281" s="13" t="str">
        <f t="shared" si="37"/>
        <v>Samuel Fernández C.</v>
      </c>
      <c r="D281" s="13" t="s">
        <v>82</v>
      </c>
      <c r="E281" s="14">
        <f t="shared" si="38"/>
        <v>28</v>
      </c>
      <c r="F281" s="26">
        <v>7</v>
      </c>
      <c r="G281" s="27">
        <v>21</v>
      </c>
      <c r="H281" s="28">
        <f t="shared" si="39"/>
        <v>103</v>
      </c>
      <c r="I281" s="26">
        <v>34</v>
      </c>
      <c r="J281" s="29">
        <v>69</v>
      </c>
      <c r="K281" s="30">
        <f t="shared" si="40"/>
        <v>0.25</v>
      </c>
      <c r="L281" s="31">
        <f t="shared" si="41"/>
        <v>0.3300970873786408</v>
      </c>
      <c r="M281" s="20">
        <f t="shared" si="42"/>
        <v>27.9</v>
      </c>
      <c r="N281" s="32" t="s">
        <v>48</v>
      </c>
      <c r="O281" s="22" t="e">
        <f>VLOOKUP(N281,#REF!,2,FALSE)</f>
        <v>#REF!</v>
      </c>
      <c r="P281" s="23" t="str">
        <f t="shared" si="43"/>
        <v>M</v>
      </c>
      <c r="Q281" s="24" t="e">
        <f t="shared" si="44"/>
        <v>#REF!</v>
      </c>
    </row>
    <row r="282" spans="1:17">
      <c r="A282" s="11">
        <f t="shared" si="36"/>
        <v>281</v>
      </c>
      <c r="B282" s="12">
        <v>827</v>
      </c>
      <c r="C282" s="13" t="str">
        <f t="shared" si="37"/>
        <v>José R. Fernández C.</v>
      </c>
      <c r="D282" s="13" t="s">
        <v>157</v>
      </c>
      <c r="E282" s="14">
        <f t="shared" si="38"/>
        <v>30</v>
      </c>
      <c r="F282" s="26">
        <v>14</v>
      </c>
      <c r="G282" s="27">
        <v>16</v>
      </c>
      <c r="H282" s="28">
        <f t="shared" si="39"/>
        <v>115</v>
      </c>
      <c r="I282" s="26">
        <v>54</v>
      </c>
      <c r="J282" s="29">
        <v>61</v>
      </c>
      <c r="K282" s="30">
        <f t="shared" si="40"/>
        <v>0.46666666666666667</v>
      </c>
      <c r="L282" s="31">
        <f t="shared" si="41"/>
        <v>0.46956521739130436</v>
      </c>
      <c r="M282" s="20">
        <f t="shared" si="42"/>
        <v>45</v>
      </c>
      <c r="N282" s="32" t="s">
        <v>56</v>
      </c>
      <c r="O282" s="22" t="e">
        <f>VLOOKUP(N282,#REF!,2,FALSE)</f>
        <v>#REF!</v>
      </c>
      <c r="P282" s="23" t="str">
        <f t="shared" si="43"/>
        <v>M</v>
      </c>
      <c r="Q282" s="24" t="e">
        <f t="shared" si="44"/>
        <v>#REF!</v>
      </c>
    </row>
    <row r="283" spans="1:17">
      <c r="A283" s="11">
        <f t="shared" si="36"/>
        <v>282</v>
      </c>
      <c r="B283" s="12">
        <v>6853</v>
      </c>
      <c r="C283" s="13" t="str">
        <f t="shared" si="37"/>
        <v>Laura Fernández D.</v>
      </c>
      <c r="D283" s="13" t="s">
        <v>105</v>
      </c>
      <c r="E283" s="14">
        <f t="shared" si="38"/>
        <v>33</v>
      </c>
      <c r="F283" s="26">
        <v>20</v>
      </c>
      <c r="G283" s="27">
        <v>13</v>
      </c>
      <c r="H283" s="28">
        <f t="shared" si="39"/>
        <v>115</v>
      </c>
      <c r="I283" s="26">
        <v>67</v>
      </c>
      <c r="J283" s="29">
        <v>48</v>
      </c>
      <c r="K283" s="30">
        <f t="shared" si="40"/>
        <v>0.60606060606060608</v>
      </c>
      <c r="L283" s="31">
        <f t="shared" si="41"/>
        <v>0.58260869565217388</v>
      </c>
      <c r="M283" s="20">
        <f t="shared" si="42"/>
        <v>57.3</v>
      </c>
      <c r="N283" s="32" t="s">
        <v>57</v>
      </c>
      <c r="O283" s="22" t="e">
        <f>VLOOKUP(N283,#REF!,2,FALSE)</f>
        <v>#REF!</v>
      </c>
      <c r="P283" s="23" t="str">
        <f t="shared" si="43"/>
        <v>F</v>
      </c>
      <c r="Q283" s="24" t="e">
        <f t="shared" si="44"/>
        <v>#REF!</v>
      </c>
    </row>
    <row r="284" spans="1:17">
      <c r="A284" s="11">
        <f t="shared" si="36"/>
        <v>283</v>
      </c>
      <c r="B284" s="12">
        <v>6974</v>
      </c>
      <c r="C284" s="13" t="str">
        <f t="shared" si="37"/>
        <v>Javier Fernández E.</v>
      </c>
      <c r="D284" s="13" t="s">
        <v>179</v>
      </c>
      <c r="E284" s="14">
        <f t="shared" si="38"/>
        <v>28</v>
      </c>
      <c r="F284" s="26">
        <v>28</v>
      </c>
      <c r="G284" s="27">
        <v>0</v>
      </c>
      <c r="H284" s="28">
        <f t="shared" si="39"/>
        <v>85</v>
      </c>
      <c r="I284" s="26">
        <v>84</v>
      </c>
      <c r="J284" s="29">
        <v>1</v>
      </c>
      <c r="K284" s="30">
        <f t="shared" si="40"/>
        <v>1</v>
      </c>
      <c r="L284" s="31">
        <f t="shared" si="41"/>
        <v>0.9882352941176471</v>
      </c>
      <c r="M284" s="20">
        <f t="shared" si="42"/>
        <v>95.1</v>
      </c>
      <c r="N284" s="32" t="s">
        <v>49</v>
      </c>
      <c r="O284" s="22" t="e">
        <f>VLOOKUP(N284,#REF!,2,FALSE)</f>
        <v>#REF!</v>
      </c>
      <c r="P284" s="23" t="str">
        <f t="shared" si="43"/>
        <v>M</v>
      </c>
      <c r="Q284" s="24" t="e">
        <f t="shared" si="44"/>
        <v>#REF!</v>
      </c>
    </row>
    <row r="285" spans="1:17">
      <c r="A285" s="11">
        <f t="shared" si="36"/>
        <v>284</v>
      </c>
      <c r="B285" s="12">
        <v>16082</v>
      </c>
      <c r="C285" s="13" t="str">
        <f t="shared" si="37"/>
        <v>Paula Fernández F.</v>
      </c>
      <c r="D285" s="13" t="s">
        <v>211</v>
      </c>
      <c r="E285" s="14">
        <f t="shared" si="38"/>
        <v>3</v>
      </c>
      <c r="F285" s="26">
        <v>1</v>
      </c>
      <c r="G285" s="27">
        <v>2</v>
      </c>
      <c r="H285" s="28">
        <f t="shared" si="39"/>
        <v>13</v>
      </c>
      <c r="I285" s="26">
        <v>6</v>
      </c>
      <c r="J285" s="29">
        <v>7</v>
      </c>
      <c r="K285" s="30">
        <f t="shared" si="40"/>
        <v>0.33333333333333331</v>
      </c>
      <c r="L285" s="31">
        <f t="shared" si="41"/>
        <v>0.46153846153846156</v>
      </c>
      <c r="M285" s="20">
        <f t="shared" si="42"/>
        <v>31.3</v>
      </c>
      <c r="N285" s="32" t="s">
        <v>60</v>
      </c>
      <c r="O285" s="22" t="e">
        <f>VLOOKUP(N285,#REF!,2,FALSE)</f>
        <v>#REF!</v>
      </c>
      <c r="P285" s="23" t="str">
        <f t="shared" si="43"/>
        <v>F</v>
      </c>
      <c r="Q285" s="24" t="str">
        <f t="shared" si="44"/>
        <v/>
      </c>
    </row>
    <row r="286" spans="1:17">
      <c r="A286" s="11">
        <f t="shared" si="36"/>
        <v>285</v>
      </c>
      <c r="B286" s="12">
        <v>50071</v>
      </c>
      <c r="C286" s="13" t="str">
        <f t="shared" si="37"/>
        <v>Rodrigo Fernández F.</v>
      </c>
      <c r="D286" s="13" t="s">
        <v>111</v>
      </c>
      <c r="E286" s="14">
        <f t="shared" si="38"/>
        <v>2</v>
      </c>
      <c r="F286" s="26">
        <v>0</v>
      </c>
      <c r="G286" s="27">
        <v>2</v>
      </c>
      <c r="H286" s="28">
        <f t="shared" si="39"/>
        <v>7</v>
      </c>
      <c r="I286" s="26">
        <v>1</v>
      </c>
      <c r="J286" s="29">
        <v>6</v>
      </c>
      <c r="K286" s="30">
        <f t="shared" si="40"/>
        <v>0</v>
      </c>
      <c r="L286" s="31">
        <f t="shared" si="41"/>
        <v>0.14285714285714285</v>
      </c>
      <c r="M286" s="20">
        <f t="shared" si="42"/>
        <v>5.7</v>
      </c>
      <c r="N286" s="32" t="s">
        <v>49</v>
      </c>
      <c r="O286" s="22" t="e">
        <f>VLOOKUP(N286,#REF!,2,FALSE)</f>
        <v>#REF!</v>
      </c>
      <c r="P286" s="23" t="str">
        <f t="shared" si="43"/>
        <v>M</v>
      </c>
      <c r="Q286" s="24" t="str">
        <f t="shared" si="44"/>
        <v/>
      </c>
    </row>
    <row r="287" spans="1:17">
      <c r="A287" s="11">
        <f t="shared" si="36"/>
        <v>286</v>
      </c>
      <c r="B287" s="12">
        <v>21266</v>
      </c>
      <c r="C287" s="13" t="str">
        <f t="shared" si="37"/>
        <v>Gonzalo Fernández G.</v>
      </c>
      <c r="D287" s="13" t="s">
        <v>170</v>
      </c>
      <c r="E287" s="14">
        <f t="shared" si="38"/>
        <v>23</v>
      </c>
      <c r="F287" s="26">
        <v>10</v>
      </c>
      <c r="G287" s="27">
        <v>13</v>
      </c>
      <c r="H287" s="28">
        <f t="shared" si="39"/>
        <v>97</v>
      </c>
      <c r="I287" s="26">
        <v>44</v>
      </c>
      <c r="J287" s="29">
        <v>53</v>
      </c>
      <c r="K287" s="30">
        <f t="shared" si="40"/>
        <v>0.43478260869565216</v>
      </c>
      <c r="L287" s="31">
        <f t="shared" si="41"/>
        <v>0.45360824742268041</v>
      </c>
      <c r="M287" s="20">
        <f t="shared" si="42"/>
        <v>42.3</v>
      </c>
      <c r="N287" s="32" t="s">
        <v>58</v>
      </c>
      <c r="O287" s="22" t="e">
        <f>VLOOKUP(N287,#REF!,2,FALSE)</f>
        <v>#REF!</v>
      </c>
      <c r="P287" s="23" t="str">
        <f t="shared" si="43"/>
        <v>M</v>
      </c>
      <c r="Q287" s="24" t="e">
        <f t="shared" si="44"/>
        <v>#REF!</v>
      </c>
    </row>
    <row r="288" spans="1:17">
      <c r="A288" s="11">
        <f t="shared" si="36"/>
        <v>287</v>
      </c>
      <c r="B288" s="12">
        <v>21266</v>
      </c>
      <c r="C288" s="13" t="str">
        <f t="shared" si="37"/>
        <v>Gonzalo Fernández G.</v>
      </c>
      <c r="D288" s="13" t="s">
        <v>154</v>
      </c>
      <c r="E288" s="14">
        <f t="shared" si="38"/>
        <v>4</v>
      </c>
      <c r="F288" s="26">
        <v>0</v>
      </c>
      <c r="G288" s="27">
        <v>4</v>
      </c>
      <c r="H288" s="28">
        <f t="shared" si="39"/>
        <v>13</v>
      </c>
      <c r="I288" s="26">
        <v>1</v>
      </c>
      <c r="J288" s="29">
        <v>12</v>
      </c>
      <c r="K288" s="30">
        <f t="shared" si="40"/>
        <v>0</v>
      </c>
      <c r="L288" s="31">
        <f t="shared" si="41"/>
        <v>7.6923076923076927E-2</v>
      </c>
      <c r="M288" s="20">
        <f t="shared" si="42"/>
        <v>3.4</v>
      </c>
      <c r="N288" s="32" t="s">
        <v>56</v>
      </c>
      <c r="O288" s="22" t="e">
        <f>VLOOKUP(N288,#REF!,2,FALSE)</f>
        <v>#REF!</v>
      </c>
      <c r="P288" s="23" t="str">
        <f t="shared" si="43"/>
        <v>M</v>
      </c>
      <c r="Q288" s="24" t="str">
        <f t="shared" si="44"/>
        <v/>
      </c>
    </row>
    <row r="289" spans="1:17">
      <c r="A289" s="11">
        <f t="shared" si="36"/>
        <v>288</v>
      </c>
      <c r="B289" s="12">
        <v>50532</v>
      </c>
      <c r="C289" s="13" t="str">
        <f t="shared" si="37"/>
        <v>Iago Fernández G.</v>
      </c>
      <c r="D289" s="13" t="s">
        <v>130</v>
      </c>
      <c r="E289" s="14">
        <f t="shared" si="38"/>
        <v>28</v>
      </c>
      <c r="F289" s="26">
        <v>6</v>
      </c>
      <c r="G289" s="27">
        <v>22</v>
      </c>
      <c r="H289" s="28">
        <f t="shared" si="39"/>
        <v>107</v>
      </c>
      <c r="I289" s="26">
        <v>35</v>
      </c>
      <c r="J289" s="29">
        <v>72</v>
      </c>
      <c r="K289" s="30">
        <f t="shared" si="40"/>
        <v>0.21428571428571427</v>
      </c>
      <c r="L289" s="31">
        <f t="shared" si="41"/>
        <v>0.32710280373831774</v>
      </c>
      <c r="M289" s="20">
        <f t="shared" si="42"/>
        <v>26.1</v>
      </c>
      <c r="N289" s="32" t="s">
        <v>49</v>
      </c>
      <c r="O289" s="22" t="e">
        <f>VLOOKUP(N289,#REF!,2,FALSE)</f>
        <v>#REF!</v>
      </c>
      <c r="P289" s="23" t="str">
        <f t="shared" si="43"/>
        <v>M</v>
      </c>
      <c r="Q289" s="24" t="e">
        <f t="shared" si="44"/>
        <v>#REF!</v>
      </c>
    </row>
    <row r="290" spans="1:17">
      <c r="A290" s="11">
        <f t="shared" si="36"/>
        <v>289</v>
      </c>
      <c r="B290" s="12">
        <v>19716</v>
      </c>
      <c r="C290" s="13" t="str">
        <f t="shared" si="37"/>
        <v>Marcos Fernández G.</v>
      </c>
      <c r="D290" s="13" t="s">
        <v>170</v>
      </c>
      <c r="E290" s="14">
        <f t="shared" si="38"/>
        <v>27</v>
      </c>
      <c r="F290" s="26">
        <v>13</v>
      </c>
      <c r="G290" s="27">
        <v>14</v>
      </c>
      <c r="H290" s="28">
        <f t="shared" si="39"/>
        <v>108</v>
      </c>
      <c r="I290" s="26">
        <v>51</v>
      </c>
      <c r="J290" s="29">
        <v>57</v>
      </c>
      <c r="K290" s="30">
        <f t="shared" si="40"/>
        <v>0.48148148148148145</v>
      </c>
      <c r="L290" s="31">
        <f t="shared" si="41"/>
        <v>0.47222222222222221</v>
      </c>
      <c r="M290" s="20">
        <f t="shared" si="42"/>
        <v>45.7</v>
      </c>
      <c r="N290" s="32" t="s">
        <v>58</v>
      </c>
      <c r="O290" s="22" t="e">
        <f>VLOOKUP(N290,#REF!,2,FALSE)</f>
        <v>#REF!</v>
      </c>
      <c r="P290" s="23" t="str">
        <f t="shared" si="43"/>
        <v>M</v>
      </c>
      <c r="Q290" s="24" t="e">
        <f t="shared" si="44"/>
        <v>#REF!</v>
      </c>
    </row>
    <row r="291" spans="1:17">
      <c r="A291" s="11">
        <f t="shared" si="36"/>
        <v>290</v>
      </c>
      <c r="B291" s="12">
        <v>19716</v>
      </c>
      <c r="C291" s="13" t="str">
        <f t="shared" si="37"/>
        <v>Marcos Fernández G.</v>
      </c>
      <c r="D291" s="13" t="s">
        <v>147</v>
      </c>
      <c r="E291" s="14">
        <f t="shared" si="38"/>
        <v>2</v>
      </c>
      <c r="F291" s="26">
        <v>0</v>
      </c>
      <c r="G291" s="27">
        <v>2</v>
      </c>
      <c r="H291" s="28">
        <f t="shared" si="39"/>
        <v>7</v>
      </c>
      <c r="I291" s="26">
        <v>1</v>
      </c>
      <c r="J291" s="29">
        <v>6</v>
      </c>
      <c r="K291" s="30">
        <f t="shared" si="40"/>
        <v>0</v>
      </c>
      <c r="L291" s="31">
        <f t="shared" si="41"/>
        <v>0.14285714285714285</v>
      </c>
      <c r="M291" s="20">
        <f t="shared" si="42"/>
        <v>5.7</v>
      </c>
      <c r="N291" s="32" t="s">
        <v>47</v>
      </c>
      <c r="O291" s="22" t="e">
        <f>VLOOKUP(N291,#REF!,2,FALSE)</f>
        <v>#REF!</v>
      </c>
      <c r="P291" s="23" t="str">
        <f t="shared" si="43"/>
        <v>M</v>
      </c>
      <c r="Q291" s="24" t="str">
        <f t="shared" si="44"/>
        <v/>
      </c>
    </row>
    <row r="292" spans="1:17">
      <c r="A292" s="11">
        <f t="shared" si="36"/>
        <v>291</v>
      </c>
      <c r="B292" s="12">
        <v>19716</v>
      </c>
      <c r="C292" s="13" t="str">
        <f t="shared" si="37"/>
        <v>Marcos Fernández G.</v>
      </c>
      <c r="D292" s="13" t="s">
        <v>154</v>
      </c>
      <c r="E292" s="14">
        <f t="shared" si="38"/>
        <v>2</v>
      </c>
      <c r="F292" s="26">
        <v>0</v>
      </c>
      <c r="G292" s="27">
        <v>2</v>
      </c>
      <c r="H292" s="28">
        <f t="shared" si="39"/>
        <v>7</v>
      </c>
      <c r="I292" s="26">
        <v>1</v>
      </c>
      <c r="J292" s="29">
        <v>6</v>
      </c>
      <c r="K292" s="30">
        <f t="shared" si="40"/>
        <v>0</v>
      </c>
      <c r="L292" s="31">
        <f t="shared" si="41"/>
        <v>0.14285714285714285</v>
      </c>
      <c r="M292" s="20">
        <f t="shared" si="42"/>
        <v>5.7</v>
      </c>
      <c r="N292" s="32" t="s">
        <v>56</v>
      </c>
      <c r="O292" s="22" t="e">
        <f>VLOOKUP(N292,#REF!,2,FALSE)</f>
        <v>#REF!</v>
      </c>
      <c r="P292" s="23" t="str">
        <f t="shared" si="43"/>
        <v>M</v>
      </c>
      <c r="Q292" s="24" t="str">
        <f t="shared" si="44"/>
        <v/>
      </c>
    </row>
    <row r="293" spans="1:17">
      <c r="A293" s="11">
        <f t="shared" si="36"/>
        <v>292</v>
      </c>
      <c r="B293" s="12">
        <v>23174</v>
      </c>
      <c r="C293" s="13" t="str">
        <f t="shared" si="37"/>
        <v>Hugo Fernández G.</v>
      </c>
      <c r="D293" s="13" t="s">
        <v>195</v>
      </c>
      <c r="E293" s="14">
        <f t="shared" si="38"/>
        <v>35</v>
      </c>
      <c r="F293" s="26">
        <v>19</v>
      </c>
      <c r="G293" s="27">
        <v>16</v>
      </c>
      <c r="H293" s="28">
        <f t="shared" si="39"/>
        <v>128</v>
      </c>
      <c r="I293" s="26">
        <v>67</v>
      </c>
      <c r="J293" s="29">
        <v>61</v>
      </c>
      <c r="K293" s="30">
        <f t="shared" si="40"/>
        <v>0.54285714285714282</v>
      </c>
      <c r="L293" s="31">
        <f t="shared" si="41"/>
        <v>0.5234375</v>
      </c>
      <c r="M293" s="20">
        <f t="shared" si="42"/>
        <v>51.5</v>
      </c>
      <c r="N293" s="32" t="s">
        <v>49</v>
      </c>
      <c r="O293" s="22" t="e">
        <f>VLOOKUP(N293,#REF!,2,FALSE)</f>
        <v>#REF!</v>
      </c>
      <c r="P293" s="23" t="str">
        <f t="shared" si="43"/>
        <v>M</v>
      </c>
      <c r="Q293" s="24" t="e">
        <f t="shared" si="44"/>
        <v>#REF!</v>
      </c>
    </row>
    <row r="294" spans="1:17">
      <c r="A294" s="11">
        <f t="shared" si="36"/>
        <v>293</v>
      </c>
      <c r="B294" s="12">
        <v>50001</v>
      </c>
      <c r="C294" s="13" t="str">
        <f t="shared" si="37"/>
        <v>David Fernández G.</v>
      </c>
      <c r="D294" s="13" t="s">
        <v>173</v>
      </c>
      <c r="E294" s="14">
        <f t="shared" si="38"/>
        <v>2</v>
      </c>
      <c r="F294" s="26">
        <v>0</v>
      </c>
      <c r="G294" s="27">
        <v>2</v>
      </c>
      <c r="H294" s="28">
        <f t="shared" si="39"/>
        <v>7</v>
      </c>
      <c r="I294" s="26">
        <v>1</v>
      </c>
      <c r="J294" s="29">
        <v>6</v>
      </c>
      <c r="K294" s="30">
        <f t="shared" si="40"/>
        <v>0</v>
      </c>
      <c r="L294" s="31">
        <f t="shared" si="41"/>
        <v>0.14285714285714285</v>
      </c>
      <c r="M294" s="20">
        <f t="shared" si="42"/>
        <v>5.7</v>
      </c>
      <c r="N294" s="32" t="s">
        <v>58</v>
      </c>
      <c r="O294" s="22" t="e">
        <f>VLOOKUP(N294,#REF!,2,FALSE)</f>
        <v>#REF!</v>
      </c>
      <c r="P294" s="23" t="str">
        <f t="shared" si="43"/>
        <v>M</v>
      </c>
      <c r="Q294" s="24" t="str">
        <f t="shared" si="44"/>
        <v/>
      </c>
    </row>
    <row r="295" spans="1:17">
      <c r="A295" s="11">
        <f t="shared" si="36"/>
        <v>294</v>
      </c>
      <c r="B295" s="12">
        <v>6664</v>
      </c>
      <c r="C295" s="13" t="str">
        <f t="shared" si="37"/>
        <v>Noa Fernández H.</v>
      </c>
      <c r="D295" s="13" t="s">
        <v>100</v>
      </c>
      <c r="E295" s="14">
        <f t="shared" si="38"/>
        <v>36</v>
      </c>
      <c r="F295" s="26">
        <v>5</v>
      </c>
      <c r="G295" s="27">
        <v>31</v>
      </c>
      <c r="H295" s="28">
        <f t="shared" si="39"/>
        <v>122</v>
      </c>
      <c r="I295" s="26">
        <v>24</v>
      </c>
      <c r="J295" s="29">
        <v>98</v>
      </c>
      <c r="K295" s="30">
        <f t="shared" si="40"/>
        <v>0.1388888888888889</v>
      </c>
      <c r="L295" s="31">
        <f t="shared" si="41"/>
        <v>0.19672131147540983</v>
      </c>
      <c r="M295" s="20">
        <f t="shared" si="42"/>
        <v>16.3</v>
      </c>
      <c r="N295" s="32" t="s">
        <v>57</v>
      </c>
      <c r="O295" s="22" t="e">
        <f>VLOOKUP(N295,#REF!,2,FALSE)</f>
        <v>#REF!</v>
      </c>
      <c r="P295" s="23" t="str">
        <f t="shared" si="43"/>
        <v>F</v>
      </c>
      <c r="Q295" s="24" t="e">
        <f t="shared" si="44"/>
        <v>#REF!</v>
      </c>
    </row>
    <row r="296" spans="1:17">
      <c r="A296" s="11">
        <f t="shared" si="36"/>
        <v>295</v>
      </c>
      <c r="B296" s="12">
        <v>18687</v>
      </c>
      <c r="C296" s="13" t="str">
        <f t="shared" si="37"/>
        <v>Celín Fernández J.</v>
      </c>
      <c r="D296" s="13" t="s">
        <v>205</v>
      </c>
      <c r="E296" s="14">
        <f t="shared" si="38"/>
        <v>15</v>
      </c>
      <c r="F296" s="26">
        <v>12</v>
      </c>
      <c r="G296" s="27">
        <v>3</v>
      </c>
      <c r="H296" s="28">
        <f t="shared" si="39"/>
        <v>55</v>
      </c>
      <c r="I296" s="26">
        <v>39</v>
      </c>
      <c r="J296" s="29">
        <v>16</v>
      </c>
      <c r="K296" s="30">
        <f t="shared" si="40"/>
        <v>0.8</v>
      </c>
      <c r="L296" s="31">
        <f t="shared" si="41"/>
        <v>0.70909090909090911</v>
      </c>
      <c r="M296" s="20">
        <f t="shared" si="42"/>
        <v>69.8</v>
      </c>
      <c r="N296" s="32" t="s">
        <v>60</v>
      </c>
      <c r="O296" s="22" t="e">
        <f>VLOOKUP(N296,#REF!,2,FALSE)</f>
        <v>#REF!</v>
      </c>
      <c r="P296" s="23" t="str">
        <f t="shared" si="43"/>
        <v>F</v>
      </c>
      <c r="Q296" s="24" t="e">
        <f t="shared" si="44"/>
        <v>#REF!</v>
      </c>
    </row>
    <row r="297" spans="1:17">
      <c r="A297" s="11">
        <f t="shared" si="36"/>
        <v>296</v>
      </c>
      <c r="B297" s="12">
        <v>50153</v>
      </c>
      <c r="C297" s="13" t="str">
        <f t="shared" si="37"/>
        <v>Fernando A. Fernández L.</v>
      </c>
      <c r="D297" s="13" t="s">
        <v>73</v>
      </c>
      <c r="E297" s="14">
        <f t="shared" si="38"/>
        <v>10</v>
      </c>
      <c r="F297" s="26">
        <v>1</v>
      </c>
      <c r="G297" s="27">
        <v>9</v>
      </c>
      <c r="H297" s="28">
        <f t="shared" si="39"/>
        <v>33</v>
      </c>
      <c r="I297" s="26">
        <v>5</v>
      </c>
      <c r="J297" s="29">
        <v>28</v>
      </c>
      <c r="K297" s="30">
        <f t="shared" si="40"/>
        <v>0.1</v>
      </c>
      <c r="L297" s="31">
        <f t="shared" si="41"/>
        <v>0.15151515151515152</v>
      </c>
      <c r="M297" s="20">
        <f t="shared" si="42"/>
        <v>11.4</v>
      </c>
      <c r="N297" s="32" t="s">
        <v>49</v>
      </c>
      <c r="O297" s="22" t="e">
        <f>VLOOKUP(N297,#REF!,2,FALSE)</f>
        <v>#REF!</v>
      </c>
      <c r="P297" s="23" t="str">
        <f t="shared" si="43"/>
        <v>M</v>
      </c>
      <c r="Q297" s="24" t="e">
        <f t="shared" si="44"/>
        <v>#REF!</v>
      </c>
    </row>
    <row r="298" spans="1:17">
      <c r="A298" s="11">
        <f t="shared" si="36"/>
        <v>297</v>
      </c>
      <c r="B298" s="12">
        <v>376</v>
      </c>
      <c r="C298" s="13" t="str">
        <f t="shared" si="37"/>
        <v>Francisco Fernández L.</v>
      </c>
      <c r="D298" s="13" t="s">
        <v>149</v>
      </c>
      <c r="E298" s="14">
        <f t="shared" si="38"/>
        <v>20</v>
      </c>
      <c r="F298" s="26">
        <v>5</v>
      </c>
      <c r="G298" s="27">
        <v>15</v>
      </c>
      <c r="H298" s="28">
        <f t="shared" si="39"/>
        <v>71</v>
      </c>
      <c r="I298" s="26">
        <v>24</v>
      </c>
      <c r="J298" s="29">
        <v>47</v>
      </c>
      <c r="K298" s="30">
        <f t="shared" si="40"/>
        <v>0.25</v>
      </c>
      <c r="L298" s="31">
        <f t="shared" si="41"/>
        <v>0.3380281690140845</v>
      </c>
      <c r="M298" s="20">
        <f t="shared" si="42"/>
        <v>27.9</v>
      </c>
      <c r="N298" s="32" t="s">
        <v>56</v>
      </c>
      <c r="O298" s="22" t="e">
        <f>VLOOKUP(N298,#REF!,2,FALSE)</f>
        <v>#REF!</v>
      </c>
      <c r="P298" s="23" t="str">
        <f t="shared" si="43"/>
        <v>M</v>
      </c>
      <c r="Q298" s="24" t="e">
        <f t="shared" si="44"/>
        <v>#REF!</v>
      </c>
    </row>
    <row r="299" spans="1:17">
      <c r="A299" s="11">
        <f t="shared" si="36"/>
        <v>298</v>
      </c>
      <c r="B299" s="12">
        <v>14747</v>
      </c>
      <c r="C299" s="13" t="str">
        <f t="shared" si="37"/>
        <v>Natalia Fernández L.</v>
      </c>
      <c r="D299" s="13" t="s">
        <v>113</v>
      </c>
      <c r="E299" s="14">
        <f t="shared" si="38"/>
        <v>28</v>
      </c>
      <c r="F299" s="26">
        <v>8</v>
      </c>
      <c r="G299" s="27">
        <v>20</v>
      </c>
      <c r="H299" s="28">
        <f t="shared" si="39"/>
        <v>108</v>
      </c>
      <c r="I299" s="26">
        <v>37</v>
      </c>
      <c r="J299" s="29">
        <v>71</v>
      </c>
      <c r="K299" s="30">
        <f t="shared" si="40"/>
        <v>0.2857142857142857</v>
      </c>
      <c r="L299" s="31">
        <f t="shared" si="41"/>
        <v>0.34259259259259262</v>
      </c>
      <c r="M299" s="20">
        <f t="shared" si="42"/>
        <v>30.2</v>
      </c>
      <c r="N299" s="32" t="s">
        <v>57</v>
      </c>
      <c r="O299" s="22" t="e">
        <f>VLOOKUP(N299,#REF!,2,FALSE)</f>
        <v>#REF!</v>
      </c>
      <c r="P299" s="23" t="str">
        <f t="shared" si="43"/>
        <v>F</v>
      </c>
      <c r="Q299" s="24" t="e">
        <f t="shared" si="44"/>
        <v>#REF!</v>
      </c>
    </row>
    <row r="300" spans="1:17">
      <c r="A300" s="11">
        <f t="shared" si="36"/>
        <v>299</v>
      </c>
      <c r="B300" s="12">
        <v>19324</v>
      </c>
      <c r="C300" s="13" t="str">
        <f t="shared" si="37"/>
        <v>Adrián Fernández M.</v>
      </c>
      <c r="D300" s="13" t="s">
        <v>127</v>
      </c>
      <c r="E300" s="14">
        <f t="shared" si="38"/>
        <v>2</v>
      </c>
      <c r="F300" s="26">
        <v>0</v>
      </c>
      <c r="G300" s="27">
        <v>2</v>
      </c>
      <c r="H300" s="28">
        <f t="shared" si="39"/>
        <v>7</v>
      </c>
      <c r="I300" s="26">
        <v>1</v>
      </c>
      <c r="J300" s="29">
        <v>6</v>
      </c>
      <c r="K300" s="30">
        <f t="shared" si="40"/>
        <v>0</v>
      </c>
      <c r="L300" s="31">
        <f t="shared" si="41"/>
        <v>0.14285714285714285</v>
      </c>
      <c r="M300" s="20">
        <f t="shared" si="42"/>
        <v>5.7</v>
      </c>
      <c r="N300" s="32" t="s">
        <v>49</v>
      </c>
      <c r="O300" s="22" t="e">
        <f>VLOOKUP(N300,#REF!,2,FALSE)</f>
        <v>#REF!</v>
      </c>
      <c r="P300" s="23" t="str">
        <f t="shared" si="43"/>
        <v>M</v>
      </c>
      <c r="Q300" s="24" t="str">
        <f t="shared" si="44"/>
        <v/>
      </c>
    </row>
    <row r="301" spans="1:17">
      <c r="A301" s="11">
        <f t="shared" si="36"/>
        <v>300</v>
      </c>
      <c r="B301" s="12">
        <v>7583</v>
      </c>
      <c r="C301" s="13" t="str">
        <f t="shared" si="37"/>
        <v>Pedro Fernández M.</v>
      </c>
      <c r="D301" s="13" t="s">
        <v>158</v>
      </c>
      <c r="E301" s="14">
        <f t="shared" si="38"/>
        <v>22</v>
      </c>
      <c r="F301" s="26">
        <v>16</v>
      </c>
      <c r="G301" s="27">
        <v>6</v>
      </c>
      <c r="H301" s="28">
        <f t="shared" si="39"/>
        <v>87</v>
      </c>
      <c r="I301" s="26">
        <v>57</v>
      </c>
      <c r="J301" s="29">
        <v>30</v>
      </c>
      <c r="K301" s="30">
        <f t="shared" si="40"/>
        <v>0.72727272727272729</v>
      </c>
      <c r="L301" s="31">
        <f t="shared" si="41"/>
        <v>0.65517241379310343</v>
      </c>
      <c r="M301" s="20">
        <f t="shared" si="42"/>
        <v>65.5</v>
      </c>
      <c r="N301" s="32" t="s">
        <v>56</v>
      </c>
      <c r="O301" s="22" t="e">
        <f>VLOOKUP(N301,#REF!,2,FALSE)</f>
        <v>#REF!</v>
      </c>
      <c r="P301" s="23" t="str">
        <f t="shared" si="43"/>
        <v>M</v>
      </c>
      <c r="Q301" s="24" t="e">
        <f t="shared" si="44"/>
        <v>#REF!</v>
      </c>
    </row>
    <row r="302" spans="1:17">
      <c r="A302" s="11">
        <f t="shared" si="36"/>
        <v>301</v>
      </c>
      <c r="B302" s="12">
        <v>7583</v>
      </c>
      <c r="C302" s="13" t="str">
        <f t="shared" si="37"/>
        <v>Pedro Fernández M.</v>
      </c>
      <c r="D302" s="13" t="s">
        <v>160</v>
      </c>
      <c r="E302" s="14">
        <f t="shared" si="38"/>
        <v>4</v>
      </c>
      <c r="F302" s="26">
        <v>4</v>
      </c>
      <c r="G302" s="27">
        <v>0</v>
      </c>
      <c r="H302" s="28">
        <f t="shared" si="39"/>
        <v>15</v>
      </c>
      <c r="I302" s="26">
        <v>12</v>
      </c>
      <c r="J302" s="29">
        <v>3</v>
      </c>
      <c r="K302" s="30">
        <f t="shared" si="40"/>
        <v>1</v>
      </c>
      <c r="L302" s="31">
        <f t="shared" si="41"/>
        <v>0.8</v>
      </c>
      <c r="M302" s="20">
        <f t="shared" si="42"/>
        <v>71.3</v>
      </c>
      <c r="N302" s="32" t="s">
        <v>48</v>
      </c>
      <c r="O302" s="22" t="e">
        <f>VLOOKUP(N302,#REF!,2,FALSE)</f>
        <v>#REF!</v>
      </c>
      <c r="P302" s="23" t="str">
        <f t="shared" si="43"/>
        <v>M</v>
      </c>
      <c r="Q302" s="24" t="str">
        <f t="shared" si="44"/>
        <v/>
      </c>
    </row>
    <row r="303" spans="1:17">
      <c r="A303" s="11">
        <f t="shared" si="36"/>
        <v>302</v>
      </c>
      <c r="B303" s="12">
        <v>50588</v>
      </c>
      <c r="C303" s="13" t="str">
        <f t="shared" si="37"/>
        <v>Manuel Fernández M.</v>
      </c>
      <c r="D303" s="13" t="s">
        <v>190</v>
      </c>
      <c r="E303" s="14">
        <f t="shared" si="38"/>
        <v>4</v>
      </c>
      <c r="F303" s="26">
        <v>0</v>
      </c>
      <c r="G303" s="27">
        <v>4</v>
      </c>
      <c r="H303" s="28">
        <f t="shared" si="39"/>
        <v>14</v>
      </c>
      <c r="I303" s="26">
        <v>2</v>
      </c>
      <c r="J303" s="29">
        <v>12</v>
      </c>
      <c r="K303" s="30">
        <f t="shared" si="40"/>
        <v>0</v>
      </c>
      <c r="L303" s="31">
        <f t="shared" si="41"/>
        <v>0.14285714285714285</v>
      </c>
      <c r="M303" s="20">
        <f t="shared" si="42"/>
        <v>6.3</v>
      </c>
      <c r="N303" s="32" t="s">
        <v>49</v>
      </c>
      <c r="O303" s="22" t="e">
        <f>VLOOKUP(N303,#REF!,2,FALSE)</f>
        <v>#REF!</v>
      </c>
      <c r="P303" s="23" t="str">
        <f t="shared" si="43"/>
        <v>M</v>
      </c>
      <c r="Q303" s="24" t="str">
        <f t="shared" si="44"/>
        <v/>
      </c>
    </row>
    <row r="304" spans="1:17">
      <c r="A304" s="11">
        <f t="shared" si="36"/>
        <v>303</v>
      </c>
      <c r="B304" s="12">
        <v>6798</v>
      </c>
      <c r="C304" s="13" t="str">
        <f t="shared" si="37"/>
        <v>José L. Fernández M.</v>
      </c>
      <c r="D304" s="13" t="s">
        <v>183</v>
      </c>
      <c r="E304" s="14">
        <f t="shared" si="38"/>
        <v>22</v>
      </c>
      <c r="F304" s="26">
        <v>13</v>
      </c>
      <c r="G304" s="27">
        <v>9</v>
      </c>
      <c r="H304" s="28">
        <f t="shared" si="39"/>
        <v>80</v>
      </c>
      <c r="I304" s="26">
        <v>47</v>
      </c>
      <c r="J304" s="29">
        <v>33</v>
      </c>
      <c r="K304" s="30">
        <f t="shared" si="40"/>
        <v>0.59090909090909094</v>
      </c>
      <c r="L304" s="31">
        <f t="shared" si="41"/>
        <v>0.58750000000000002</v>
      </c>
      <c r="M304" s="20">
        <f t="shared" si="42"/>
        <v>55.8</v>
      </c>
      <c r="N304" s="32" t="s">
        <v>49</v>
      </c>
      <c r="O304" s="22" t="e">
        <f>VLOOKUP(N304,#REF!,2,FALSE)</f>
        <v>#REF!</v>
      </c>
      <c r="P304" s="23" t="str">
        <f t="shared" si="43"/>
        <v>M</v>
      </c>
      <c r="Q304" s="24" t="e">
        <f t="shared" si="44"/>
        <v>#REF!</v>
      </c>
    </row>
    <row r="305" spans="1:17">
      <c r="A305" s="11">
        <f t="shared" si="36"/>
        <v>304</v>
      </c>
      <c r="B305" s="12">
        <v>6798</v>
      </c>
      <c r="C305" s="13" t="str">
        <f t="shared" si="37"/>
        <v>José L. Fernández M.</v>
      </c>
      <c r="D305" s="13" t="s">
        <v>173</v>
      </c>
      <c r="E305" s="14">
        <f t="shared" si="38"/>
        <v>2</v>
      </c>
      <c r="F305" s="26">
        <v>1</v>
      </c>
      <c r="G305" s="27">
        <v>1</v>
      </c>
      <c r="H305" s="28">
        <f t="shared" si="39"/>
        <v>10</v>
      </c>
      <c r="I305" s="26">
        <v>5</v>
      </c>
      <c r="J305" s="29">
        <v>5</v>
      </c>
      <c r="K305" s="30">
        <f t="shared" si="40"/>
        <v>0.5</v>
      </c>
      <c r="L305" s="31">
        <f t="shared" si="41"/>
        <v>0.5</v>
      </c>
      <c r="M305" s="20">
        <f t="shared" si="42"/>
        <v>36.200000000000003</v>
      </c>
      <c r="N305" s="32" t="s">
        <v>58</v>
      </c>
      <c r="O305" s="22" t="e">
        <f>VLOOKUP(N305,#REF!,2,FALSE)</f>
        <v>#REF!</v>
      </c>
      <c r="P305" s="23" t="str">
        <f t="shared" si="43"/>
        <v>M</v>
      </c>
      <c r="Q305" s="24" t="str">
        <f t="shared" si="44"/>
        <v/>
      </c>
    </row>
    <row r="306" spans="1:17">
      <c r="A306" s="11">
        <f t="shared" si="36"/>
        <v>305</v>
      </c>
      <c r="B306" s="12">
        <v>1108</v>
      </c>
      <c r="C306" s="13" t="str">
        <f t="shared" si="37"/>
        <v>José M. Fernández M.</v>
      </c>
      <c r="D306" s="13" t="s">
        <v>167</v>
      </c>
      <c r="E306" s="14">
        <f t="shared" si="38"/>
        <v>34</v>
      </c>
      <c r="F306" s="26">
        <v>23</v>
      </c>
      <c r="G306" s="27">
        <v>11</v>
      </c>
      <c r="H306" s="28">
        <f t="shared" si="39"/>
        <v>129</v>
      </c>
      <c r="I306" s="26">
        <v>78</v>
      </c>
      <c r="J306" s="29">
        <v>51</v>
      </c>
      <c r="K306" s="30">
        <f t="shared" si="40"/>
        <v>0.67647058823529416</v>
      </c>
      <c r="L306" s="31">
        <f t="shared" si="41"/>
        <v>0.60465116279069764</v>
      </c>
      <c r="M306" s="20">
        <f t="shared" si="42"/>
        <v>61.8</v>
      </c>
      <c r="N306" s="32" t="s">
        <v>48</v>
      </c>
      <c r="O306" s="22" t="e">
        <f>VLOOKUP(N306,#REF!,2,FALSE)</f>
        <v>#REF!</v>
      </c>
      <c r="P306" s="23" t="str">
        <f t="shared" si="43"/>
        <v>M</v>
      </c>
      <c r="Q306" s="24" t="e">
        <f t="shared" si="44"/>
        <v>#REF!</v>
      </c>
    </row>
    <row r="307" spans="1:17">
      <c r="A307" s="11">
        <f t="shared" si="36"/>
        <v>306</v>
      </c>
      <c r="B307" s="12">
        <v>1108</v>
      </c>
      <c r="C307" s="13" t="str">
        <f t="shared" si="37"/>
        <v>José M. Fernández M.</v>
      </c>
      <c r="D307" s="13" t="s">
        <v>155</v>
      </c>
      <c r="E307" s="14">
        <f t="shared" si="38"/>
        <v>2</v>
      </c>
      <c r="F307" s="26">
        <v>1</v>
      </c>
      <c r="G307" s="27">
        <v>1</v>
      </c>
      <c r="H307" s="28">
        <f t="shared" si="39"/>
        <v>6</v>
      </c>
      <c r="I307" s="26">
        <v>3</v>
      </c>
      <c r="J307" s="29">
        <v>3</v>
      </c>
      <c r="K307" s="30">
        <f t="shared" si="40"/>
        <v>0.5</v>
      </c>
      <c r="L307" s="31">
        <f t="shared" si="41"/>
        <v>0.5</v>
      </c>
      <c r="M307" s="20">
        <f t="shared" si="42"/>
        <v>34.4</v>
      </c>
      <c r="N307" s="32" t="s">
        <v>56</v>
      </c>
      <c r="O307" s="22" t="e">
        <f>VLOOKUP(N307,#REF!,2,FALSE)</f>
        <v>#REF!</v>
      </c>
      <c r="P307" s="23" t="str">
        <f t="shared" si="43"/>
        <v>M</v>
      </c>
      <c r="Q307" s="24" t="str">
        <f t="shared" si="44"/>
        <v/>
      </c>
    </row>
    <row r="308" spans="1:17">
      <c r="A308" s="11">
        <f t="shared" si="36"/>
        <v>307</v>
      </c>
      <c r="B308" s="12">
        <v>5013</v>
      </c>
      <c r="C308" s="13" t="str">
        <f t="shared" si="37"/>
        <v>Ignacio Fernández P.</v>
      </c>
      <c r="D308" s="13" t="s">
        <v>141</v>
      </c>
      <c r="E308" s="14">
        <f t="shared" si="38"/>
        <v>44</v>
      </c>
      <c r="F308" s="26">
        <v>18</v>
      </c>
      <c r="G308" s="27">
        <v>26</v>
      </c>
      <c r="H308" s="28">
        <f t="shared" si="39"/>
        <v>163</v>
      </c>
      <c r="I308" s="26">
        <v>73</v>
      </c>
      <c r="J308" s="29">
        <v>90</v>
      </c>
      <c r="K308" s="30">
        <f t="shared" si="40"/>
        <v>0.40909090909090912</v>
      </c>
      <c r="L308" s="31">
        <f t="shared" si="41"/>
        <v>0.44785276073619634</v>
      </c>
      <c r="M308" s="20">
        <f t="shared" si="42"/>
        <v>41.7</v>
      </c>
      <c r="N308" s="32" t="s">
        <v>53</v>
      </c>
      <c r="O308" s="22" t="e">
        <f>VLOOKUP(N308,#REF!,2,FALSE)</f>
        <v>#REF!</v>
      </c>
      <c r="P308" s="23" t="str">
        <f t="shared" si="43"/>
        <v>M</v>
      </c>
      <c r="Q308" s="24" t="e">
        <f t="shared" si="44"/>
        <v>#REF!</v>
      </c>
    </row>
    <row r="309" spans="1:17">
      <c r="A309" s="11">
        <f t="shared" si="36"/>
        <v>308</v>
      </c>
      <c r="B309" s="12">
        <v>2747</v>
      </c>
      <c r="C309" s="13" t="str">
        <f t="shared" si="37"/>
        <v>Cristóbal Fernández P.</v>
      </c>
      <c r="D309" s="13" t="s">
        <v>100</v>
      </c>
      <c r="E309" s="14">
        <f t="shared" si="38"/>
        <v>25</v>
      </c>
      <c r="F309" s="26">
        <v>19</v>
      </c>
      <c r="G309" s="27">
        <v>6</v>
      </c>
      <c r="H309" s="28">
        <f t="shared" si="39"/>
        <v>88</v>
      </c>
      <c r="I309" s="26">
        <v>59</v>
      </c>
      <c r="J309" s="29">
        <v>29</v>
      </c>
      <c r="K309" s="30">
        <f t="shared" si="40"/>
        <v>0.76</v>
      </c>
      <c r="L309" s="31">
        <f t="shared" si="41"/>
        <v>0.67045454545454541</v>
      </c>
      <c r="M309" s="20">
        <f t="shared" si="42"/>
        <v>68.099999999999994</v>
      </c>
      <c r="N309" s="32" t="s">
        <v>47</v>
      </c>
      <c r="O309" s="22" t="e">
        <f>VLOOKUP(N309,#REF!,2,FALSE)</f>
        <v>#REF!</v>
      </c>
      <c r="P309" s="23" t="str">
        <f t="shared" si="43"/>
        <v>M</v>
      </c>
      <c r="Q309" s="24" t="e">
        <f t="shared" si="44"/>
        <v>#REF!</v>
      </c>
    </row>
    <row r="310" spans="1:17">
      <c r="A310" s="11">
        <f t="shared" si="36"/>
        <v>309</v>
      </c>
      <c r="B310" s="12">
        <v>354</v>
      </c>
      <c r="C310" s="13" t="str">
        <f t="shared" si="37"/>
        <v>José M. Fernández P.</v>
      </c>
      <c r="D310" s="13" t="s">
        <v>88</v>
      </c>
      <c r="E310" s="14">
        <f t="shared" si="38"/>
        <v>26</v>
      </c>
      <c r="F310" s="26">
        <v>4</v>
      </c>
      <c r="G310" s="27">
        <v>22</v>
      </c>
      <c r="H310" s="28">
        <f t="shared" si="39"/>
        <v>99</v>
      </c>
      <c r="I310" s="26">
        <v>26</v>
      </c>
      <c r="J310" s="29">
        <v>73</v>
      </c>
      <c r="K310" s="30">
        <f t="shared" si="40"/>
        <v>0.15384615384615385</v>
      </c>
      <c r="L310" s="31">
        <f t="shared" si="41"/>
        <v>0.26262626262626265</v>
      </c>
      <c r="M310" s="20">
        <f t="shared" si="42"/>
        <v>20</v>
      </c>
      <c r="N310" s="32" t="s">
        <v>58</v>
      </c>
      <c r="O310" s="22" t="e">
        <f>VLOOKUP(N310,#REF!,2,FALSE)</f>
        <v>#REF!</v>
      </c>
      <c r="P310" s="23" t="str">
        <f t="shared" si="43"/>
        <v>M</v>
      </c>
      <c r="Q310" s="24" t="e">
        <f t="shared" si="44"/>
        <v>#REF!</v>
      </c>
    </row>
    <row r="311" spans="1:17">
      <c r="A311" s="11">
        <f t="shared" si="36"/>
        <v>310</v>
      </c>
      <c r="B311" s="12">
        <v>354</v>
      </c>
      <c r="C311" s="13" t="str">
        <f t="shared" si="37"/>
        <v>José M. Fernández P.</v>
      </c>
      <c r="D311" s="13" t="s">
        <v>78</v>
      </c>
      <c r="E311" s="14">
        <f t="shared" si="38"/>
        <v>2</v>
      </c>
      <c r="F311" s="26">
        <v>0</v>
      </c>
      <c r="G311" s="27">
        <v>2</v>
      </c>
      <c r="H311" s="28">
        <f t="shared" si="39"/>
        <v>6</v>
      </c>
      <c r="I311" s="26">
        <v>0</v>
      </c>
      <c r="J311" s="29">
        <v>6</v>
      </c>
      <c r="K311" s="30">
        <f t="shared" si="40"/>
        <v>0</v>
      </c>
      <c r="L311" s="31">
        <f t="shared" si="41"/>
        <v>0</v>
      </c>
      <c r="M311" s="20">
        <f t="shared" si="42"/>
        <v>0</v>
      </c>
      <c r="N311" s="32" t="s">
        <v>48</v>
      </c>
      <c r="O311" s="22" t="e">
        <f>VLOOKUP(N311,#REF!,2,FALSE)</f>
        <v>#REF!</v>
      </c>
      <c r="P311" s="23" t="str">
        <f t="shared" si="43"/>
        <v>M</v>
      </c>
      <c r="Q311" s="24" t="str">
        <f t="shared" si="44"/>
        <v/>
      </c>
    </row>
    <row r="312" spans="1:17">
      <c r="A312" s="11">
        <f t="shared" si="36"/>
        <v>311</v>
      </c>
      <c r="B312" s="12">
        <v>1306</v>
      </c>
      <c r="C312" s="13" t="str">
        <f t="shared" si="37"/>
        <v>José Á. Fernández R.</v>
      </c>
      <c r="D312" s="13" t="s">
        <v>92</v>
      </c>
      <c r="E312" s="14">
        <f t="shared" si="38"/>
        <v>15</v>
      </c>
      <c r="F312" s="26">
        <v>4</v>
      </c>
      <c r="G312" s="27">
        <v>11</v>
      </c>
      <c r="H312" s="28">
        <f t="shared" si="39"/>
        <v>55</v>
      </c>
      <c r="I312" s="26">
        <v>20</v>
      </c>
      <c r="J312" s="29">
        <v>35</v>
      </c>
      <c r="K312" s="30">
        <f t="shared" si="40"/>
        <v>0.26666666666666666</v>
      </c>
      <c r="L312" s="31">
        <f t="shared" si="41"/>
        <v>0.36363636363636365</v>
      </c>
      <c r="M312" s="20">
        <f t="shared" si="42"/>
        <v>29.4</v>
      </c>
      <c r="N312" s="32" t="s">
        <v>48</v>
      </c>
      <c r="O312" s="22" t="e">
        <f>VLOOKUP(N312,#REF!,2,FALSE)</f>
        <v>#REF!</v>
      </c>
      <c r="P312" s="23" t="str">
        <f t="shared" si="43"/>
        <v>M</v>
      </c>
      <c r="Q312" s="24" t="e">
        <f t="shared" si="44"/>
        <v>#REF!</v>
      </c>
    </row>
    <row r="313" spans="1:17">
      <c r="A313" s="11">
        <f t="shared" si="36"/>
        <v>312</v>
      </c>
      <c r="B313" s="12">
        <v>40</v>
      </c>
      <c r="C313" s="13" t="str">
        <f t="shared" si="37"/>
        <v>Enrique Fernández R.</v>
      </c>
      <c r="D313" s="13" t="s">
        <v>171</v>
      </c>
      <c r="E313" s="14">
        <f t="shared" si="38"/>
        <v>30</v>
      </c>
      <c r="F313" s="26">
        <v>6</v>
      </c>
      <c r="G313" s="27">
        <v>24</v>
      </c>
      <c r="H313" s="28">
        <f t="shared" si="39"/>
        <v>112</v>
      </c>
      <c r="I313" s="26">
        <v>29</v>
      </c>
      <c r="J313" s="29">
        <v>83</v>
      </c>
      <c r="K313" s="30">
        <f t="shared" si="40"/>
        <v>0.2</v>
      </c>
      <c r="L313" s="31">
        <f t="shared" si="41"/>
        <v>0.25892857142857145</v>
      </c>
      <c r="M313" s="20">
        <f t="shared" si="42"/>
        <v>22.1</v>
      </c>
      <c r="N313" s="32" t="s">
        <v>58</v>
      </c>
      <c r="O313" s="22" t="e">
        <f>VLOOKUP(N313,#REF!,2,FALSE)</f>
        <v>#REF!</v>
      </c>
      <c r="P313" s="23" t="str">
        <f t="shared" si="43"/>
        <v>M</v>
      </c>
      <c r="Q313" s="24" t="e">
        <f t="shared" si="44"/>
        <v>#REF!</v>
      </c>
    </row>
    <row r="314" spans="1:17">
      <c r="A314" s="11">
        <f t="shared" si="36"/>
        <v>313</v>
      </c>
      <c r="B314" s="12">
        <v>50066</v>
      </c>
      <c r="C314" s="13" t="str">
        <f t="shared" si="37"/>
        <v>José V. Fernández R.</v>
      </c>
      <c r="D314" s="13" t="s">
        <v>179</v>
      </c>
      <c r="E314" s="14">
        <f t="shared" si="38"/>
        <v>12</v>
      </c>
      <c r="F314" s="26">
        <v>11</v>
      </c>
      <c r="G314" s="27">
        <v>1</v>
      </c>
      <c r="H314" s="28">
        <f t="shared" si="39"/>
        <v>46</v>
      </c>
      <c r="I314" s="26">
        <v>34</v>
      </c>
      <c r="J314" s="29">
        <v>12</v>
      </c>
      <c r="K314" s="30">
        <f t="shared" si="40"/>
        <v>0.91666666666666663</v>
      </c>
      <c r="L314" s="31">
        <f t="shared" si="41"/>
        <v>0.73913043478260865</v>
      </c>
      <c r="M314" s="20">
        <f t="shared" si="42"/>
        <v>75.2</v>
      </c>
      <c r="N314" s="32" t="s">
        <v>49</v>
      </c>
      <c r="O314" s="22" t="e">
        <f>VLOOKUP(N314,#REF!,2,FALSE)</f>
        <v>#REF!</v>
      </c>
      <c r="P314" s="23" t="str">
        <f t="shared" si="43"/>
        <v>M</v>
      </c>
      <c r="Q314" s="24" t="e">
        <f t="shared" si="44"/>
        <v>#REF!</v>
      </c>
    </row>
    <row r="315" spans="1:17">
      <c r="A315" s="11">
        <f t="shared" si="36"/>
        <v>314</v>
      </c>
      <c r="B315" s="12">
        <v>1188</v>
      </c>
      <c r="C315" s="13" t="str">
        <f t="shared" si="37"/>
        <v>Manuel Fernández S.</v>
      </c>
      <c r="D315" s="13" t="s">
        <v>83</v>
      </c>
      <c r="E315" s="14">
        <f t="shared" si="38"/>
        <v>36</v>
      </c>
      <c r="F315" s="26">
        <v>24</v>
      </c>
      <c r="G315" s="27">
        <v>12</v>
      </c>
      <c r="H315" s="28">
        <f t="shared" si="39"/>
        <v>135</v>
      </c>
      <c r="I315" s="26">
        <v>87</v>
      </c>
      <c r="J315" s="29">
        <v>48</v>
      </c>
      <c r="K315" s="30">
        <f t="shared" si="40"/>
        <v>0.66666666666666663</v>
      </c>
      <c r="L315" s="31">
        <f t="shared" si="41"/>
        <v>0.64444444444444449</v>
      </c>
      <c r="M315" s="20">
        <f t="shared" si="42"/>
        <v>63.4</v>
      </c>
      <c r="N315" s="32" t="s">
        <v>48</v>
      </c>
      <c r="O315" s="22" t="e">
        <f>VLOOKUP(N315,#REF!,2,FALSE)</f>
        <v>#REF!</v>
      </c>
      <c r="P315" s="23" t="str">
        <f t="shared" si="43"/>
        <v>M</v>
      </c>
      <c r="Q315" s="24" t="e">
        <f t="shared" si="44"/>
        <v>#REF!</v>
      </c>
    </row>
    <row r="316" spans="1:17">
      <c r="A316" s="11">
        <f t="shared" si="36"/>
        <v>315</v>
      </c>
      <c r="B316" s="12">
        <v>1188</v>
      </c>
      <c r="C316" s="13" t="str">
        <f t="shared" si="37"/>
        <v>Manuel Fernández S.</v>
      </c>
      <c r="D316" s="13" t="s">
        <v>122</v>
      </c>
      <c r="E316" s="14">
        <f t="shared" si="38"/>
        <v>8</v>
      </c>
      <c r="F316" s="26">
        <v>3</v>
      </c>
      <c r="G316" s="27">
        <v>5</v>
      </c>
      <c r="H316" s="28">
        <f t="shared" si="39"/>
        <v>32</v>
      </c>
      <c r="I316" s="26">
        <v>14</v>
      </c>
      <c r="J316" s="29">
        <v>18</v>
      </c>
      <c r="K316" s="30">
        <f t="shared" si="40"/>
        <v>0.375</v>
      </c>
      <c r="L316" s="31">
        <f t="shared" si="41"/>
        <v>0.4375</v>
      </c>
      <c r="M316" s="20">
        <f t="shared" si="42"/>
        <v>36</v>
      </c>
      <c r="N316" s="32" t="s">
        <v>49</v>
      </c>
      <c r="O316" s="22" t="e">
        <f>VLOOKUP(N316,#REF!,2,FALSE)</f>
        <v>#REF!</v>
      </c>
      <c r="P316" s="23" t="str">
        <f t="shared" si="43"/>
        <v>M</v>
      </c>
      <c r="Q316" s="24" t="str">
        <f t="shared" si="44"/>
        <v/>
      </c>
    </row>
    <row r="317" spans="1:17">
      <c r="A317" s="11">
        <f t="shared" si="36"/>
        <v>316</v>
      </c>
      <c r="B317" s="12">
        <v>2046</v>
      </c>
      <c r="C317" s="13" t="str">
        <f t="shared" si="37"/>
        <v>Cristina Fernández S.</v>
      </c>
      <c r="D317" s="13" t="s">
        <v>143</v>
      </c>
      <c r="E317" s="14">
        <f t="shared" si="38"/>
        <v>22</v>
      </c>
      <c r="F317" s="26">
        <v>9</v>
      </c>
      <c r="G317" s="27">
        <v>13</v>
      </c>
      <c r="H317" s="28">
        <f t="shared" si="39"/>
        <v>84</v>
      </c>
      <c r="I317" s="26">
        <v>38</v>
      </c>
      <c r="J317" s="29">
        <v>46</v>
      </c>
      <c r="K317" s="30">
        <f t="shared" si="40"/>
        <v>0.40909090909090912</v>
      </c>
      <c r="L317" s="31">
        <f t="shared" si="41"/>
        <v>0.45238095238095238</v>
      </c>
      <c r="M317" s="20">
        <f t="shared" si="42"/>
        <v>40.9</v>
      </c>
      <c r="N317" s="32" t="s">
        <v>57</v>
      </c>
      <c r="O317" s="22" t="e">
        <f>VLOOKUP(N317,#REF!,2,FALSE)</f>
        <v>#REF!</v>
      </c>
      <c r="P317" s="23" t="str">
        <f t="shared" si="43"/>
        <v>F</v>
      </c>
      <c r="Q317" s="24" t="e">
        <f t="shared" si="44"/>
        <v>#REF!</v>
      </c>
    </row>
    <row r="318" spans="1:17">
      <c r="A318" s="11">
        <f t="shared" si="36"/>
        <v>317</v>
      </c>
      <c r="B318" s="12">
        <v>23312</v>
      </c>
      <c r="C318" s="13" t="str">
        <f t="shared" si="37"/>
        <v>Diego Fernández S.</v>
      </c>
      <c r="D318" s="13" t="s">
        <v>196</v>
      </c>
      <c r="E318" s="14">
        <f t="shared" si="38"/>
        <v>3</v>
      </c>
      <c r="F318" s="26">
        <v>0</v>
      </c>
      <c r="G318" s="27">
        <v>3</v>
      </c>
      <c r="H318" s="28">
        <f t="shared" si="39"/>
        <v>9</v>
      </c>
      <c r="I318" s="26">
        <v>0</v>
      </c>
      <c r="J318" s="29">
        <v>9</v>
      </c>
      <c r="K318" s="30">
        <f t="shared" si="40"/>
        <v>0</v>
      </c>
      <c r="L318" s="31">
        <f t="shared" si="41"/>
        <v>0</v>
      </c>
      <c r="M318" s="20">
        <f t="shared" si="42"/>
        <v>0</v>
      </c>
      <c r="N318" s="32" t="s">
        <v>49</v>
      </c>
      <c r="O318" s="22" t="e">
        <f>VLOOKUP(N318,#REF!,2,FALSE)</f>
        <v>#REF!</v>
      </c>
      <c r="P318" s="23" t="str">
        <f t="shared" si="43"/>
        <v>M</v>
      </c>
      <c r="Q318" s="24" t="str">
        <f t="shared" si="44"/>
        <v/>
      </c>
    </row>
    <row r="319" spans="1:17">
      <c r="A319" s="11">
        <f t="shared" si="36"/>
        <v>318</v>
      </c>
      <c r="B319" s="12">
        <v>19573</v>
      </c>
      <c r="C319" s="13" t="str">
        <f t="shared" si="37"/>
        <v>Gabriel Fernández S.</v>
      </c>
      <c r="D319" s="13" t="s">
        <v>81</v>
      </c>
      <c r="E319" s="14">
        <f t="shared" si="38"/>
        <v>26</v>
      </c>
      <c r="F319" s="26">
        <v>12</v>
      </c>
      <c r="G319" s="27">
        <v>14</v>
      </c>
      <c r="H319" s="28">
        <f t="shared" si="39"/>
        <v>87</v>
      </c>
      <c r="I319" s="26">
        <v>41</v>
      </c>
      <c r="J319" s="29">
        <v>46</v>
      </c>
      <c r="K319" s="30">
        <f t="shared" si="40"/>
        <v>0.46153846153846156</v>
      </c>
      <c r="L319" s="31">
        <f t="shared" si="41"/>
        <v>0.47126436781609193</v>
      </c>
      <c r="M319" s="20">
        <f t="shared" si="42"/>
        <v>44.5</v>
      </c>
      <c r="N319" s="32" t="s">
        <v>48</v>
      </c>
      <c r="O319" s="22" t="e">
        <f>VLOOKUP(N319,#REF!,2,FALSE)</f>
        <v>#REF!</v>
      </c>
      <c r="P319" s="23" t="str">
        <f t="shared" si="43"/>
        <v>M</v>
      </c>
      <c r="Q319" s="24" t="e">
        <f t="shared" si="44"/>
        <v>#REF!</v>
      </c>
    </row>
    <row r="320" spans="1:17">
      <c r="A320" s="11">
        <f t="shared" si="36"/>
        <v>319</v>
      </c>
      <c r="B320" s="12">
        <v>23295</v>
      </c>
      <c r="C320" s="13" t="str">
        <f t="shared" si="37"/>
        <v>Manuel Fernández V.</v>
      </c>
      <c r="D320" s="13" t="s">
        <v>191</v>
      </c>
      <c r="E320" s="14">
        <f t="shared" si="38"/>
        <v>2</v>
      </c>
      <c r="F320" s="26">
        <v>1</v>
      </c>
      <c r="G320" s="27">
        <v>1</v>
      </c>
      <c r="H320" s="28">
        <f t="shared" si="39"/>
        <v>7</v>
      </c>
      <c r="I320" s="26">
        <v>4</v>
      </c>
      <c r="J320" s="29">
        <v>3</v>
      </c>
      <c r="K320" s="30">
        <f t="shared" si="40"/>
        <v>0.5</v>
      </c>
      <c r="L320" s="31">
        <f t="shared" si="41"/>
        <v>0.5714285714285714</v>
      </c>
      <c r="M320" s="20">
        <f t="shared" si="42"/>
        <v>37.9</v>
      </c>
      <c r="N320" s="32" t="s">
        <v>49</v>
      </c>
      <c r="O320" s="22" t="e">
        <f>VLOOKUP(N320,#REF!,2,FALSE)</f>
        <v>#REF!</v>
      </c>
      <c r="P320" s="23" t="str">
        <f t="shared" si="43"/>
        <v>M</v>
      </c>
      <c r="Q320" s="24" t="str">
        <f t="shared" si="44"/>
        <v/>
      </c>
    </row>
    <row r="321" spans="1:17">
      <c r="A321" s="11">
        <f t="shared" si="36"/>
        <v>320</v>
      </c>
      <c r="B321" s="12">
        <v>22036</v>
      </c>
      <c r="C321" s="13" t="str">
        <f t="shared" si="37"/>
        <v>Martín Fernández V.</v>
      </c>
      <c r="D321" s="13" t="s">
        <v>190</v>
      </c>
      <c r="E321" s="14">
        <f t="shared" si="38"/>
        <v>26</v>
      </c>
      <c r="F321" s="26">
        <v>7</v>
      </c>
      <c r="G321" s="27">
        <v>19</v>
      </c>
      <c r="H321" s="28">
        <f t="shared" si="39"/>
        <v>85</v>
      </c>
      <c r="I321" s="26">
        <v>26</v>
      </c>
      <c r="J321" s="29">
        <v>59</v>
      </c>
      <c r="K321" s="30">
        <f t="shared" si="40"/>
        <v>0.26923076923076922</v>
      </c>
      <c r="L321" s="31">
        <f t="shared" si="41"/>
        <v>0.30588235294117649</v>
      </c>
      <c r="M321" s="20">
        <f t="shared" si="42"/>
        <v>27.5</v>
      </c>
      <c r="N321" s="32" t="s">
        <v>49</v>
      </c>
      <c r="O321" s="22" t="e">
        <f>VLOOKUP(N321,#REF!,2,FALSE)</f>
        <v>#REF!</v>
      </c>
      <c r="P321" s="23" t="str">
        <f t="shared" si="43"/>
        <v>M</v>
      </c>
      <c r="Q321" s="24" t="e">
        <f t="shared" si="44"/>
        <v>#REF!</v>
      </c>
    </row>
    <row r="322" spans="1:17">
      <c r="A322" s="11">
        <f t="shared" ref="A322:A385" si="45">ROW(A322)-1</f>
        <v>321</v>
      </c>
      <c r="B322" s="12">
        <v>23975</v>
      </c>
      <c r="C322" s="13" t="str">
        <f t="shared" ref="C322:C385" si="46">VLOOKUP(B322,Jugadores,10,0)</f>
        <v>Irene Fernández A.</v>
      </c>
      <c r="D322" s="13" t="s">
        <v>213</v>
      </c>
      <c r="E322" s="14">
        <f t="shared" ref="E322:E385" si="47">F322+G322</f>
        <v>20</v>
      </c>
      <c r="F322" s="26">
        <v>7</v>
      </c>
      <c r="G322" s="27">
        <v>13</v>
      </c>
      <c r="H322" s="28">
        <f t="shared" ref="H322:H385" si="48">I322+J322</f>
        <v>71</v>
      </c>
      <c r="I322" s="26">
        <v>31</v>
      </c>
      <c r="J322" s="29">
        <v>40</v>
      </c>
      <c r="K322" s="30">
        <f t="shared" ref="K322:K385" si="49">IF(E322=0,0,F322/E322)</f>
        <v>0.35</v>
      </c>
      <c r="L322" s="31">
        <f t="shared" ref="L322:L385" si="50">IF(H322=0,0,I322/H322)</f>
        <v>0.43661971830985913</v>
      </c>
      <c r="M322" s="20">
        <f t="shared" ref="M322:M385" si="51">ROUND( ($K322*($E322+1)/($E322+3)+$L322*($H322+1)/($H322+3))*50, 1)</f>
        <v>37.200000000000003</v>
      </c>
      <c r="N322" s="32" t="s">
        <v>60</v>
      </c>
      <c r="O322" s="22" t="e">
        <f>VLOOKUP(N322,#REF!,2,FALSE)</f>
        <v>#REF!</v>
      </c>
      <c r="P322" s="23" t="str">
        <f t="shared" ref="P322:P385" si="52">RIGHT(N322,1)</f>
        <v>F</v>
      </c>
      <c r="Q322" s="24" t="e">
        <f t="shared" ref="Q322:Q385" si="53">IF(E322&lt;10,"", ROUND((O322-1)*150+(M322*5),0) )</f>
        <v>#REF!</v>
      </c>
    </row>
    <row r="323" spans="1:17">
      <c r="A323" s="11">
        <f t="shared" si="45"/>
        <v>322</v>
      </c>
      <c r="B323" s="12">
        <v>23975</v>
      </c>
      <c r="C323" s="13" t="str">
        <f t="shared" si="46"/>
        <v>Irene Fernández A.</v>
      </c>
      <c r="D323" s="13" t="s">
        <v>122</v>
      </c>
      <c r="E323" s="14">
        <f t="shared" si="47"/>
        <v>2</v>
      </c>
      <c r="F323" s="26">
        <v>0</v>
      </c>
      <c r="G323" s="27">
        <v>2</v>
      </c>
      <c r="H323" s="28">
        <f t="shared" si="48"/>
        <v>8</v>
      </c>
      <c r="I323" s="26">
        <v>2</v>
      </c>
      <c r="J323" s="29">
        <v>6</v>
      </c>
      <c r="K323" s="30">
        <f t="shared" si="49"/>
        <v>0</v>
      </c>
      <c r="L323" s="31">
        <f t="shared" si="50"/>
        <v>0.25</v>
      </c>
      <c r="M323" s="20">
        <f t="shared" si="51"/>
        <v>10.199999999999999</v>
      </c>
      <c r="N323" s="32" t="s">
        <v>49</v>
      </c>
      <c r="O323" s="22" t="e">
        <f>VLOOKUP(N323,#REF!,2,FALSE)</f>
        <v>#REF!</v>
      </c>
      <c r="P323" s="23" t="str">
        <f t="shared" si="52"/>
        <v>M</v>
      </c>
      <c r="Q323" s="24" t="str">
        <f t="shared" si="53"/>
        <v/>
      </c>
    </row>
    <row r="324" spans="1:17">
      <c r="A324" s="11">
        <f t="shared" si="45"/>
        <v>323</v>
      </c>
      <c r="B324" s="12">
        <v>4405</v>
      </c>
      <c r="C324" s="13" t="str">
        <f t="shared" si="46"/>
        <v>Adrián Ferreira B.</v>
      </c>
      <c r="D324" s="13" t="s">
        <v>153</v>
      </c>
      <c r="E324" s="14">
        <f t="shared" si="47"/>
        <v>4</v>
      </c>
      <c r="F324" s="26">
        <v>2</v>
      </c>
      <c r="G324" s="27">
        <v>2</v>
      </c>
      <c r="H324" s="28">
        <f t="shared" si="48"/>
        <v>14</v>
      </c>
      <c r="I324" s="26">
        <v>8</v>
      </c>
      <c r="J324" s="29">
        <v>6</v>
      </c>
      <c r="K324" s="30">
        <f t="shared" si="49"/>
        <v>0.5</v>
      </c>
      <c r="L324" s="31">
        <f t="shared" si="50"/>
        <v>0.5714285714285714</v>
      </c>
      <c r="M324" s="20">
        <f t="shared" si="51"/>
        <v>43.1</v>
      </c>
      <c r="N324" s="32" t="s">
        <v>56</v>
      </c>
      <c r="O324" s="22" t="e">
        <f>VLOOKUP(N324,#REF!,2,FALSE)</f>
        <v>#REF!</v>
      </c>
      <c r="P324" s="23" t="str">
        <f t="shared" si="52"/>
        <v>M</v>
      </c>
      <c r="Q324" s="24" t="str">
        <f t="shared" si="53"/>
        <v/>
      </c>
    </row>
    <row r="325" spans="1:17">
      <c r="A325" s="11">
        <f t="shared" si="45"/>
        <v>324</v>
      </c>
      <c r="B325" s="12">
        <v>17121</v>
      </c>
      <c r="C325" s="13" t="str">
        <f t="shared" si="46"/>
        <v>Diogo M. Ferreira d.</v>
      </c>
      <c r="D325" s="13" t="s">
        <v>137</v>
      </c>
      <c r="E325" s="14">
        <f t="shared" si="47"/>
        <v>35</v>
      </c>
      <c r="F325" s="26">
        <v>30</v>
      </c>
      <c r="G325" s="27">
        <v>5</v>
      </c>
      <c r="H325" s="28">
        <f t="shared" si="48"/>
        <v>125</v>
      </c>
      <c r="I325" s="26">
        <v>94</v>
      </c>
      <c r="J325" s="29">
        <v>31</v>
      </c>
      <c r="K325" s="30">
        <f t="shared" si="49"/>
        <v>0.8571428571428571</v>
      </c>
      <c r="L325" s="31">
        <f t="shared" si="50"/>
        <v>0.752</v>
      </c>
      <c r="M325" s="20">
        <f t="shared" si="51"/>
        <v>77.599999999999994</v>
      </c>
      <c r="N325" s="32" t="s">
        <v>46</v>
      </c>
      <c r="O325" s="22" t="e">
        <f>VLOOKUP(N325,#REF!,2,FALSE)</f>
        <v>#REF!</v>
      </c>
      <c r="P325" s="23" t="str">
        <f t="shared" si="52"/>
        <v>M</v>
      </c>
      <c r="Q325" s="24" t="e">
        <f t="shared" si="53"/>
        <v>#REF!</v>
      </c>
    </row>
    <row r="326" spans="1:17">
      <c r="A326" s="11">
        <f t="shared" si="45"/>
        <v>325</v>
      </c>
      <c r="B326" s="12">
        <v>9322</v>
      </c>
      <c r="C326" s="13" t="str">
        <f t="shared" si="46"/>
        <v>Jesús M. Ferreiro E.</v>
      </c>
      <c r="D326" s="13" t="s">
        <v>188</v>
      </c>
      <c r="E326" s="14">
        <f t="shared" si="47"/>
        <v>2</v>
      </c>
      <c r="F326" s="26">
        <v>2</v>
      </c>
      <c r="G326" s="27">
        <v>0</v>
      </c>
      <c r="H326" s="28">
        <f t="shared" si="48"/>
        <v>8</v>
      </c>
      <c r="I326" s="26">
        <v>6</v>
      </c>
      <c r="J326" s="29">
        <v>2</v>
      </c>
      <c r="K326" s="30">
        <f t="shared" si="49"/>
        <v>1</v>
      </c>
      <c r="L326" s="31">
        <f t="shared" si="50"/>
        <v>0.75</v>
      </c>
      <c r="M326" s="20">
        <f t="shared" si="51"/>
        <v>60.7</v>
      </c>
      <c r="N326" s="32" t="s">
        <v>49</v>
      </c>
      <c r="O326" s="22" t="e">
        <f>VLOOKUP(N326,#REF!,2,FALSE)</f>
        <v>#REF!</v>
      </c>
      <c r="P326" s="23" t="str">
        <f t="shared" si="52"/>
        <v>M</v>
      </c>
      <c r="Q326" s="24" t="str">
        <f t="shared" si="53"/>
        <v/>
      </c>
    </row>
    <row r="327" spans="1:17">
      <c r="A327" s="11">
        <f t="shared" si="45"/>
        <v>326</v>
      </c>
      <c r="B327" s="12">
        <v>23290</v>
      </c>
      <c r="C327" s="13" t="str">
        <f t="shared" si="46"/>
        <v>Ricardo Ferreiro L.</v>
      </c>
      <c r="D327" s="13" t="s">
        <v>191</v>
      </c>
      <c r="E327" s="14">
        <f t="shared" si="47"/>
        <v>13</v>
      </c>
      <c r="F327" s="26">
        <v>13</v>
      </c>
      <c r="G327" s="27">
        <v>0</v>
      </c>
      <c r="H327" s="28">
        <f t="shared" si="48"/>
        <v>43</v>
      </c>
      <c r="I327" s="26">
        <v>39</v>
      </c>
      <c r="J327" s="29">
        <v>4</v>
      </c>
      <c r="K327" s="30">
        <f t="shared" si="49"/>
        <v>1</v>
      </c>
      <c r="L327" s="31">
        <f t="shared" si="50"/>
        <v>0.90697674418604646</v>
      </c>
      <c r="M327" s="20">
        <f t="shared" si="51"/>
        <v>87.1</v>
      </c>
      <c r="N327" s="32" t="s">
        <v>49</v>
      </c>
      <c r="O327" s="22" t="e">
        <f>VLOOKUP(N327,#REF!,2,FALSE)</f>
        <v>#REF!</v>
      </c>
      <c r="P327" s="23" t="str">
        <f t="shared" si="52"/>
        <v>M</v>
      </c>
      <c r="Q327" s="24" t="e">
        <f t="shared" si="53"/>
        <v>#REF!</v>
      </c>
    </row>
    <row r="328" spans="1:17">
      <c r="A328" s="11">
        <f t="shared" si="45"/>
        <v>327</v>
      </c>
      <c r="B328" s="12">
        <v>7584</v>
      </c>
      <c r="C328" s="13" t="str">
        <f t="shared" si="46"/>
        <v>Esteban Ferrer R.</v>
      </c>
      <c r="D328" s="13" t="s">
        <v>154</v>
      </c>
      <c r="E328" s="14">
        <f t="shared" si="47"/>
        <v>4</v>
      </c>
      <c r="F328" s="26">
        <v>0</v>
      </c>
      <c r="G328" s="27">
        <v>4</v>
      </c>
      <c r="H328" s="28">
        <f t="shared" si="48"/>
        <v>13</v>
      </c>
      <c r="I328" s="26">
        <v>1</v>
      </c>
      <c r="J328" s="29">
        <v>12</v>
      </c>
      <c r="K328" s="30">
        <f t="shared" si="49"/>
        <v>0</v>
      </c>
      <c r="L328" s="31">
        <f t="shared" si="50"/>
        <v>7.6923076923076927E-2</v>
      </c>
      <c r="M328" s="20">
        <f t="shared" si="51"/>
        <v>3.4</v>
      </c>
      <c r="N328" s="32" t="s">
        <v>56</v>
      </c>
      <c r="O328" s="22" t="e">
        <f>VLOOKUP(N328,#REF!,2,FALSE)</f>
        <v>#REF!</v>
      </c>
      <c r="P328" s="23" t="str">
        <f t="shared" si="52"/>
        <v>M</v>
      </c>
      <c r="Q328" s="24" t="str">
        <f t="shared" si="53"/>
        <v/>
      </c>
    </row>
    <row r="329" spans="1:17">
      <c r="A329" s="11">
        <f t="shared" si="45"/>
        <v>328</v>
      </c>
      <c r="B329" s="12">
        <v>15342</v>
      </c>
      <c r="C329" s="13" t="str">
        <f t="shared" si="46"/>
        <v>Rafael Ferro P.</v>
      </c>
      <c r="D329" s="13" t="s">
        <v>117</v>
      </c>
      <c r="E329" s="14">
        <f t="shared" si="47"/>
        <v>6</v>
      </c>
      <c r="F329" s="26">
        <v>0</v>
      </c>
      <c r="G329" s="27">
        <v>6</v>
      </c>
      <c r="H329" s="28">
        <f t="shared" si="48"/>
        <v>21</v>
      </c>
      <c r="I329" s="26">
        <v>3</v>
      </c>
      <c r="J329" s="29">
        <v>18</v>
      </c>
      <c r="K329" s="30">
        <f t="shared" si="49"/>
        <v>0</v>
      </c>
      <c r="L329" s="31">
        <f t="shared" si="50"/>
        <v>0.14285714285714285</v>
      </c>
      <c r="M329" s="20">
        <f t="shared" si="51"/>
        <v>6.5</v>
      </c>
      <c r="N329" s="32" t="s">
        <v>58</v>
      </c>
      <c r="O329" s="22" t="e">
        <f>VLOOKUP(N329,#REF!,2,FALSE)</f>
        <v>#REF!</v>
      </c>
      <c r="P329" s="23" t="str">
        <f t="shared" si="52"/>
        <v>M</v>
      </c>
      <c r="Q329" s="24" t="str">
        <f t="shared" si="53"/>
        <v/>
      </c>
    </row>
    <row r="330" spans="1:17">
      <c r="A330" s="11">
        <f t="shared" si="45"/>
        <v>329</v>
      </c>
      <c r="B330" s="12">
        <v>18682</v>
      </c>
      <c r="C330" s="13" t="str">
        <f t="shared" si="46"/>
        <v>Jesús Fiuza B.</v>
      </c>
      <c r="D330" s="13" t="s">
        <v>111</v>
      </c>
      <c r="E330" s="14">
        <f t="shared" si="47"/>
        <v>4</v>
      </c>
      <c r="F330" s="26">
        <v>2</v>
      </c>
      <c r="G330" s="27">
        <v>2</v>
      </c>
      <c r="H330" s="28">
        <f t="shared" si="48"/>
        <v>15</v>
      </c>
      <c r="I330" s="26">
        <v>6</v>
      </c>
      <c r="J330" s="29">
        <v>9</v>
      </c>
      <c r="K330" s="30">
        <f t="shared" si="49"/>
        <v>0.5</v>
      </c>
      <c r="L330" s="31">
        <f t="shared" si="50"/>
        <v>0.4</v>
      </c>
      <c r="M330" s="20">
        <f t="shared" si="51"/>
        <v>35.6</v>
      </c>
      <c r="N330" s="32" t="s">
        <v>49</v>
      </c>
      <c r="O330" s="22" t="e">
        <f>VLOOKUP(N330,#REF!,2,FALSE)</f>
        <v>#REF!</v>
      </c>
      <c r="P330" s="23" t="str">
        <f t="shared" si="52"/>
        <v>M</v>
      </c>
      <c r="Q330" s="24" t="str">
        <f t="shared" si="53"/>
        <v/>
      </c>
    </row>
    <row r="331" spans="1:17">
      <c r="A331" s="11">
        <f t="shared" si="45"/>
        <v>330</v>
      </c>
      <c r="B331" s="12">
        <v>23248</v>
      </c>
      <c r="C331" s="13" t="str">
        <f t="shared" si="46"/>
        <v>Roberto Flebes V.</v>
      </c>
      <c r="D331" s="13" t="s">
        <v>182</v>
      </c>
      <c r="E331" s="14">
        <f t="shared" si="47"/>
        <v>2</v>
      </c>
      <c r="F331" s="26">
        <v>0</v>
      </c>
      <c r="G331" s="27">
        <v>2</v>
      </c>
      <c r="H331" s="28">
        <f t="shared" si="48"/>
        <v>6</v>
      </c>
      <c r="I331" s="26">
        <v>0</v>
      </c>
      <c r="J331" s="29">
        <v>6</v>
      </c>
      <c r="K331" s="30">
        <f t="shared" si="49"/>
        <v>0</v>
      </c>
      <c r="L331" s="31">
        <f t="shared" si="50"/>
        <v>0</v>
      </c>
      <c r="M331" s="20">
        <f t="shared" si="51"/>
        <v>0</v>
      </c>
      <c r="N331" s="32" t="s">
        <v>49</v>
      </c>
      <c r="O331" s="22" t="e">
        <f>VLOOKUP(N331,#REF!,2,FALSE)</f>
        <v>#REF!</v>
      </c>
      <c r="P331" s="23" t="str">
        <f t="shared" si="52"/>
        <v>M</v>
      </c>
      <c r="Q331" s="24" t="str">
        <f t="shared" si="53"/>
        <v/>
      </c>
    </row>
    <row r="332" spans="1:17">
      <c r="A332" s="11">
        <f t="shared" si="45"/>
        <v>331</v>
      </c>
      <c r="B332" s="12">
        <v>22899</v>
      </c>
      <c r="C332" s="13" t="str">
        <f t="shared" si="46"/>
        <v>Adrián Folgoso A.</v>
      </c>
      <c r="D332" s="13" t="s">
        <v>93</v>
      </c>
      <c r="E332" s="14">
        <f t="shared" si="47"/>
        <v>1</v>
      </c>
      <c r="F332" s="26">
        <v>0</v>
      </c>
      <c r="G332" s="27">
        <v>1</v>
      </c>
      <c r="H332" s="28">
        <f t="shared" si="48"/>
        <v>5</v>
      </c>
      <c r="I332" s="26">
        <v>2</v>
      </c>
      <c r="J332" s="29">
        <v>3</v>
      </c>
      <c r="K332" s="30">
        <f t="shared" si="49"/>
        <v>0</v>
      </c>
      <c r="L332" s="31">
        <f t="shared" si="50"/>
        <v>0.4</v>
      </c>
      <c r="M332" s="20">
        <f t="shared" si="51"/>
        <v>15</v>
      </c>
      <c r="N332" s="32" t="s">
        <v>48</v>
      </c>
      <c r="O332" s="22" t="e">
        <f>VLOOKUP(N332,#REF!,2,FALSE)</f>
        <v>#REF!</v>
      </c>
      <c r="P332" s="23" t="str">
        <f t="shared" si="52"/>
        <v>M</v>
      </c>
      <c r="Q332" s="24" t="str">
        <f t="shared" si="53"/>
        <v/>
      </c>
    </row>
    <row r="333" spans="1:17">
      <c r="A333" s="11">
        <f t="shared" si="45"/>
        <v>332</v>
      </c>
      <c r="B333" s="12">
        <v>50531</v>
      </c>
      <c r="C333" s="13" t="str">
        <f t="shared" si="46"/>
        <v>Francisco J. Fonseca A.</v>
      </c>
      <c r="D333" s="13" t="s">
        <v>130</v>
      </c>
      <c r="E333" s="14">
        <f t="shared" si="47"/>
        <v>26</v>
      </c>
      <c r="F333" s="26">
        <v>3</v>
      </c>
      <c r="G333" s="27">
        <v>23</v>
      </c>
      <c r="H333" s="28">
        <f t="shared" si="48"/>
        <v>90</v>
      </c>
      <c r="I333" s="26">
        <v>18</v>
      </c>
      <c r="J333" s="29">
        <v>72</v>
      </c>
      <c r="K333" s="30">
        <f t="shared" si="49"/>
        <v>0.11538461538461539</v>
      </c>
      <c r="L333" s="31">
        <f t="shared" si="50"/>
        <v>0.2</v>
      </c>
      <c r="M333" s="20">
        <f t="shared" si="51"/>
        <v>15.2</v>
      </c>
      <c r="N333" s="32" t="s">
        <v>49</v>
      </c>
      <c r="O333" s="22" t="e">
        <f>VLOOKUP(N333,#REF!,2,FALSE)</f>
        <v>#REF!</v>
      </c>
      <c r="P333" s="23" t="str">
        <f t="shared" si="52"/>
        <v>M</v>
      </c>
      <c r="Q333" s="24" t="e">
        <f t="shared" si="53"/>
        <v>#REF!</v>
      </c>
    </row>
    <row r="334" spans="1:17">
      <c r="A334" s="11">
        <f t="shared" si="45"/>
        <v>333</v>
      </c>
      <c r="B334" s="12">
        <v>23249</v>
      </c>
      <c r="C334" s="13" t="str">
        <f t="shared" si="46"/>
        <v>Álvaro Fonseca A.</v>
      </c>
      <c r="D334" s="13" t="s">
        <v>131</v>
      </c>
      <c r="E334" s="14">
        <f t="shared" si="47"/>
        <v>22</v>
      </c>
      <c r="F334" s="26">
        <v>6</v>
      </c>
      <c r="G334" s="27">
        <v>16</v>
      </c>
      <c r="H334" s="28">
        <f t="shared" si="48"/>
        <v>79</v>
      </c>
      <c r="I334" s="26">
        <v>26</v>
      </c>
      <c r="J334" s="29">
        <v>53</v>
      </c>
      <c r="K334" s="30">
        <f t="shared" si="49"/>
        <v>0.27272727272727271</v>
      </c>
      <c r="L334" s="31">
        <f t="shared" si="50"/>
        <v>0.32911392405063289</v>
      </c>
      <c r="M334" s="20">
        <f t="shared" si="51"/>
        <v>28.6</v>
      </c>
      <c r="N334" s="32" t="s">
        <v>49</v>
      </c>
      <c r="O334" s="22" t="e">
        <f>VLOOKUP(N334,#REF!,2,FALSE)</f>
        <v>#REF!</v>
      </c>
      <c r="P334" s="23" t="str">
        <f t="shared" si="52"/>
        <v>M</v>
      </c>
      <c r="Q334" s="24" t="e">
        <f t="shared" si="53"/>
        <v>#REF!</v>
      </c>
    </row>
    <row r="335" spans="1:17">
      <c r="A335" s="11">
        <f t="shared" si="45"/>
        <v>334</v>
      </c>
      <c r="B335" s="12">
        <v>23473</v>
      </c>
      <c r="C335" s="13" t="str">
        <f t="shared" si="46"/>
        <v>Unai Formeas M.</v>
      </c>
      <c r="D335" s="13" t="s">
        <v>135</v>
      </c>
      <c r="E335" s="14">
        <f t="shared" si="47"/>
        <v>9</v>
      </c>
      <c r="F335" s="26">
        <v>0</v>
      </c>
      <c r="G335" s="27">
        <v>9</v>
      </c>
      <c r="H335" s="28">
        <f t="shared" si="48"/>
        <v>27</v>
      </c>
      <c r="I335" s="26">
        <v>0</v>
      </c>
      <c r="J335" s="29">
        <v>27</v>
      </c>
      <c r="K335" s="30">
        <f t="shared" si="49"/>
        <v>0</v>
      </c>
      <c r="L335" s="31">
        <f t="shared" si="50"/>
        <v>0</v>
      </c>
      <c r="M335" s="20">
        <f t="shared" si="51"/>
        <v>0</v>
      </c>
      <c r="N335" s="32" t="s">
        <v>49</v>
      </c>
      <c r="O335" s="22" t="e">
        <f>VLOOKUP(N335,#REF!,2,FALSE)</f>
        <v>#REF!</v>
      </c>
      <c r="P335" s="23" t="str">
        <f t="shared" si="52"/>
        <v>M</v>
      </c>
      <c r="Q335" s="24" t="str">
        <f t="shared" si="53"/>
        <v/>
      </c>
    </row>
    <row r="336" spans="1:17">
      <c r="A336" s="11">
        <f t="shared" si="45"/>
        <v>335</v>
      </c>
      <c r="B336" s="12">
        <v>7819</v>
      </c>
      <c r="C336" s="13" t="str">
        <f t="shared" si="46"/>
        <v>Marcos Fraga C.</v>
      </c>
      <c r="D336" s="13" t="s">
        <v>166</v>
      </c>
      <c r="E336" s="14">
        <f t="shared" si="47"/>
        <v>24</v>
      </c>
      <c r="F336" s="26">
        <v>13</v>
      </c>
      <c r="G336" s="27">
        <v>11</v>
      </c>
      <c r="H336" s="28">
        <f t="shared" si="48"/>
        <v>91</v>
      </c>
      <c r="I336" s="26">
        <v>49</v>
      </c>
      <c r="J336" s="29">
        <v>42</v>
      </c>
      <c r="K336" s="30">
        <f t="shared" si="49"/>
        <v>0.54166666666666663</v>
      </c>
      <c r="L336" s="31">
        <f t="shared" si="50"/>
        <v>0.53846153846153844</v>
      </c>
      <c r="M336" s="20">
        <f t="shared" si="51"/>
        <v>51.4</v>
      </c>
      <c r="N336" s="32" t="s">
        <v>48</v>
      </c>
      <c r="O336" s="22" t="e">
        <f>VLOOKUP(N336,#REF!,2,FALSE)</f>
        <v>#REF!</v>
      </c>
      <c r="P336" s="23" t="str">
        <f t="shared" si="52"/>
        <v>M</v>
      </c>
      <c r="Q336" s="24" t="e">
        <f t="shared" si="53"/>
        <v>#REF!</v>
      </c>
    </row>
    <row r="337" spans="1:17">
      <c r="A337" s="11">
        <f t="shared" si="45"/>
        <v>336</v>
      </c>
      <c r="B337" s="12">
        <v>17231</v>
      </c>
      <c r="C337" s="13" t="str">
        <f t="shared" si="46"/>
        <v>Antonio Franco C.</v>
      </c>
      <c r="D337" s="13" t="s">
        <v>168</v>
      </c>
      <c r="E337" s="14">
        <f t="shared" si="47"/>
        <v>8</v>
      </c>
      <c r="F337" s="26">
        <v>1</v>
      </c>
      <c r="G337" s="27">
        <v>7</v>
      </c>
      <c r="H337" s="28">
        <f t="shared" si="48"/>
        <v>27</v>
      </c>
      <c r="I337" s="26">
        <v>4</v>
      </c>
      <c r="J337" s="29">
        <v>23</v>
      </c>
      <c r="K337" s="30">
        <f t="shared" si="49"/>
        <v>0.125</v>
      </c>
      <c r="L337" s="31">
        <f t="shared" si="50"/>
        <v>0.14814814814814814</v>
      </c>
      <c r="M337" s="20">
        <f t="shared" si="51"/>
        <v>12</v>
      </c>
      <c r="N337" s="32" t="s">
        <v>48</v>
      </c>
      <c r="O337" s="22" t="e">
        <f>VLOOKUP(N337,#REF!,2,FALSE)</f>
        <v>#REF!</v>
      </c>
      <c r="P337" s="23" t="str">
        <f t="shared" si="52"/>
        <v>M</v>
      </c>
      <c r="Q337" s="24" t="str">
        <f t="shared" si="53"/>
        <v/>
      </c>
    </row>
    <row r="338" spans="1:17">
      <c r="A338" s="11">
        <f t="shared" si="45"/>
        <v>337</v>
      </c>
      <c r="B338" s="12">
        <v>19959</v>
      </c>
      <c r="C338" s="13" t="str">
        <f t="shared" si="46"/>
        <v>David Fuentes N.</v>
      </c>
      <c r="D338" s="13" t="s">
        <v>195</v>
      </c>
      <c r="E338" s="14">
        <f t="shared" si="47"/>
        <v>8</v>
      </c>
      <c r="F338" s="26">
        <v>2</v>
      </c>
      <c r="G338" s="27">
        <v>6</v>
      </c>
      <c r="H338" s="28">
        <f t="shared" si="48"/>
        <v>24</v>
      </c>
      <c r="I338" s="26">
        <v>6</v>
      </c>
      <c r="J338" s="29">
        <v>18</v>
      </c>
      <c r="K338" s="30">
        <f t="shared" si="49"/>
        <v>0.25</v>
      </c>
      <c r="L338" s="31">
        <f t="shared" si="50"/>
        <v>0.25</v>
      </c>
      <c r="M338" s="20">
        <f t="shared" si="51"/>
        <v>21.8</v>
      </c>
      <c r="N338" s="32" t="s">
        <v>49</v>
      </c>
      <c r="O338" s="22" t="e">
        <f>VLOOKUP(N338,#REF!,2,FALSE)</f>
        <v>#REF!</v>
      </c>
      <c r="P338" s="23" t="str">
        <f t="shared" si="52"/>
        <v>M</v>
      </c>
      <c r="Q338" s="24" t="str">
        <f t="shared" si="53"/>
        <v/>
      </c>
    </row>
    <row r="339" spans="1:17">
      <c r="A339" s="11">
        <f t="shared" si="45"/>
        <v>338</v>
      </c>
      <c r="B339" s="12">
        <v>8807</v>
      </c>
      <c r="C339" s="13" t="str">
        <f t="shared" si="46"/>
        <v>Francisco Fuentes R.</v>
      </c>
      <c r="D339" s="13" t="s">
        <v>71</v>
      </c>
      <c r="E339" s="14">
        <f t="shared" si="47"/>
        <v>10</v>
      </c>
      <c r="F339" s="26">
        <v>5</v>
      </c>
      <c r="G339" s="27">
        <v>5</v>
      </c>
      <c r="H339" s="28">
        <f t="shared" si="48"/>
        <v>40</v>
      </c>
      <c r="I339" s="26">
        <v>20</v>
      </c>
      <c r="J339" s="29">
        <v>20</v>
      </c>
      <c r="K339" s="30">
        <f t="shared" si="49"/>
        <v>0.5</v>
      </c>
      <c r="L339" s="31">
        <f t="shared" si="50"/>
        <v>0.5</v>
      </c>
      <c r="M339" s="20">
        <f t="shared" si="51"/>
        <v>45</v>
      </c>
      <c r="N339" s="32" t="s">
        <v>58</v>
      </c>
      <c r="O339" s="22" t="e">
        <f>VLOOKUP(N339,#REF!,2,FALSE)</f>
        <v>#REF!</v>
      </c>
      <c r="P339" s="23" t="str">
        <f t="shared" si="52"/>
        <v>M</v>
      </c>
      <c r="Q339" s="24" t="e">
        <f t="shared" si="53"/>
        <v>#REF!</v>
      </c>
    </row>
    <row r="340" spans="1:17">
      <c r="A340" s="11">
        <f t="shared" si="45"/>
        <v>339</v>
      </c>
      <c r="B340" s="12">
        <v>21799</v>
      </c>
      <c r="C340" s="13" t="str">
        <f t="shared" si="46"/>
        <v>Paula N. Fukuhara</v>
      </c>
      <c r="D340" s="13" t="s">
        <v>143</v>
      </c>
      <c r="E340" s="14">
        <f t="shared" si="47"/>
        <v>34</v>
      </c>
      <c r="F340" s="26">
        <v>29</v>
      </c>
      <c r="G340" s="27">
        <v>5</v>
      </c>
      <c r="H340" s="28">
        <f t="shared" si="48"/>
        <v>116</v>
      </c>
      <c r="I340" s="26">
        <v>90</v>
      </c>
      <c r="J340" s="29">
        <v>26</v>
      </c>
      <c r="K340" s="30">
        <f t="shared" si="49"/>
        <v>0.8529411764705882</v>
      </c>
      <c r="L340" s="31">
        <f t="shared" si="50"/>
        <v>0.77586206896551724</v>
      </c>
      <c r="M340" s="20">
        <f t="shared" si="51"/>
        <v>78.5</v>
      </c>
      <c r="N340" s="32" t="s">
        <v>57</v>
      </c>
      <c r="O340" s="22" t="e">
        <f>VLOOKUP(N340,#REF!,2,FALSE)</f>
        <v>#REF!</v>
      </c>
      <c r="P340" s="23" t="str">
        <f t="shared" si="52"/>
        <v>F</v>
      </c>
      <c r="Q340" s="24" t="e">
        <f t="shared" si="53"/>
        <v>#REF!</v>
      </c>
    </row>
    <row r="341" spans="1:17">
      <c r="A341" s="11">
        <f t="shared" si="45"/>
        <v>340</v>
      </c>
      <c r="B341" s="12">
        <v>3504</v>
      </c>
      <c r="C341" s="13" t="str">
        <f t="shared" si="46"/>
        <v>Daniel Gabeiras C.</v>
      </c>
      <c r="D341" s="13" t="s">
        <v>153</v>
      </c>
      <c r="E341" s="14">
        <f t="shared" si="47"/>
        <v>22</v>
      </c>
      <c r="F341" s="26">
        <v>4</v>
      </c>
      <c r="G341" s="27">
        <v>18</v>
      </c>
      <c r="H341" s="28">
        <f t="shared" si="48"/>
        <v>84</v>
      </c>
      <c r="I341" s="26">
        <v>26</v>
      </c>
      <c r="J341" s="29">
        <v>58</v>
      </c>
      <c r="K341" s="30">
        <f t="shared" si="49"/>
        <v>0.18181818181818182</v>
      </c>
      <c r="L341" s="31">
        <f t="shared" si="50"/>
        <v>0.30952380952380953</v>
      </c>
      <c r="M341" s="20">
        <f t="shared" si="51"/>
        <v>23.5</v>
      </c>
      <c r="N341" s="32" t="s">
        <v>56</v>
      </c>
      <c r="O341" s="22" t="e">
        <f>VLOOKUP(N341,#REF!,2,FALSE)</f>
        <v>#REF!</v>
      </c>
      <c r="P341" s="23" t="str">
        <f t="shared" si="52"/>
        <v>M</v>
      </c>
      <c r="Q341" s="24" t="e">
        <f t="shared" si="53"/>
        <v>#REF!</v>
      </c>
    </row>
    <row r="342" spans="1:17">
      <c r="A342" s="11">
        <f t="shared" si="45"/>
        <v>341</v>
      </c>
      <c r="B342" s="12">
        <v>23686</v>
      </c>
      <c r="C342" s="13" t="str">
        <f t="shared" si="46"/>
        <v>Pablo Gallego A.</v>
      </c>
      <c r="D342" s="13" t="s">
        <v>196</v>
      </c>
      <c r="E342" s="14">
        <f t="shared" si="47"/>
        <v>2</v>
      </c>
      <c r="F342" s="26">
        <v>0</v>
      </c>
      <c r="G342" s="27">
        <v>2</v>
      </c>
      <c r="H342" s="28">
        <f t="shared" si="48"/>
        <v>6</v>
      </c>
      <c r="I342" s="26">
        <v>0</v>
      </c>
      <c r="J342" s="29">
        <v>6</v>
      </c>
      <c r="K342" s="30">
        <f t="shared" si="49"/>
        <v>0</v>
      </c>
      <c r="L342" s="31">
        <f t="shared" si="50"/>
        <v>0</v>
      </c>
      <c r="M342" s="20">
        <f t="shared" si="51"/>
        <v>0</v>
      </c>
      <c r="N342" s="32" t="s">
        <v>49</v>
      </c>
      <c r="O342" s="22" t="e">
        <f>VLOOKUP(N342,#REF!,2,FALSE)</f>
        <v>#REF!</v>
      </c>
      <c r="P342" s="23" t="str">
        <f t="shared" si="52"/>
        <v>M</v>
      </c>
      <c r="Q342" s="24" t="str">
        <f t="shared" si="53"/>
        <v/>
      </c>
    </row>
    <row r="343" spans="1:17">
      <c r="A343" s="11">
        <f t="shared" si="45"/>
        <v>342</v>
      </c>
      <c r="B343" s="12">
        <v>22257</v>
      </c>
      <c r="C343" s="13" t="str">
        <f t="shared" si="46"/>
        <v>Nicolás D. Galvano</v>
      </c>
      <c r="D343" s="13" t="s">
        <v>141</v>
      </c>
      <c r="E343" s="14">
        <f t="shared" si="47"/>
        <v>20</v>
      </c>
      <c r="F343" s="26">
        <v>16</v>
      </c>
      <c r="G343" s="27">
        <v>4</v>
      </c>
      <c r="H343" s="28">
        <f t="shared" si="48"/>
        <v>72</v>
      </c>
      <c r="I343" s="26">
        <v>52</v>
      </c>
      <c r="J343" s="29">
        <v>20</v>
      </c>
      <c r="K343" s="30">
        <f t="shared" si="49"/>
        <v>0.8</v>
      </c>
      <c r="L343" s="31">
        <f t="shared" si="50"/>
        <v>0.72222222222222221</v>
      </c>
      <c r="M343" s="20">
        <f t="shared" si="51"/>
        <v>71.7</v>
      </c>
      <c r="N343" s="32" t="s">
        <v>53</v>
      </c>
      <c r="O343" s="22" t="e">
        <f>VLOOKUP(N343,#REF!,2,FALSE)</f>
        <v>#REF!</v>
      </c>
      <c r="P343" s="23" t="str">
        <f t="shared" si="52"/>
        <v>M</v>
      </c>
      <c r="Q343" s="24" t="e">
        <f t="shared" si="53"/>
        <v>#REF!</v>
      </c>
    </row>
    <row r="344" spans="1:17">
      <c r="A344" s="11">
        <f t="shared" si="45"/>
        <v>343</v>
      </c>
      <c r="B344" s="12">
        <v>1714</v>
      </c>
      <c r="C344" s="13" t="str">
        <f t="shared" si="46"/>
        <v>Jorge Gamazo V.</v>
      </c>
      <c r="D344" s="13" t="s">
        <v>93</v>
      </c>
      <c r="E344" s="14">
        <f t="shared" si="47"/>
        <v>8</v>
      </c>
      <c r="F344" s="26">
        <v>3</v>
      </c>
      <c r="G344" s="27">
        <v>5</v>
      </c>
      <c r="H344" s="28">
        <f t="shared" si="48"/>
        <v>32</v>
      </c>
      <c r="I344" s="26">
        <v>13</v>
      </c>
      <c r="J344" s="29">
        <v>19</v>
      </c>
      <c r="K344" s="30">
        <f t="shared" si="49"/>
        <v>0.375</v>
      </c>
      <c r="L344" s="31">
        <f t="shared" si="50"/>
        <v>0.40625</v>
      </c>
      <c r="M344" s="20">
        <f t="shared" si="51"/>
        <v>34.5</v>
      </c>
      <c r="N344" s="32" t="s">
        <v>48</v>
      </c>
      <c r="O344" s="22" t="e">
        <f>VLOOKUP(N344,#REF!,2,FALSE)</f>
        <v>#REF!</v>
      </c>
      <c r="P344" s="23" t="str">
        <f t="shared" si="52"/>
        <v>M</v>
      </c>
      <c r="Q344" s="24" t="str">
        <f t="shared" si="53"/>
        <v/>
      </c>
    </row>
    <row r="345" spans="1:17">
      <c r="A345" s="11">
        <f t="shared" si="45"/>
        <v>344</v>
      </c>
      <c r="B345" s="12">
        <v>15369</v>
      </c>
      <c r="C345" s="13" t="str">
        <f t="shared" si="46"/>
        <v>José R. García A.</v>
      </c>
      <c r="D345" s="13" t="s">
        <v>75</v>
      </c>
      <c r="E345" s="14">
        <f t="shared" si="47"/>
        <v>2</v>
      </c>
      <c r="F345" s="26">
        <v>2</v>
      </c>
      <c r="G345" s="27">
        <v>0</v>
      </c>
      <c r="H345" s="28">
        <f t="shared" si="48"/>
        <v>6</v>
      </c>
      <c r="I345" s="26">
        <v>6</v>
      </c>
      <c r="J345" s="29">
        <v>0</v>
      </c>
      <c r="K345" s="30">
        <f t="shared" si="49"/>
        <v>1</v>
      </c>
      <c r="L345" s="31">
        <f t="shared" si="50"/>
        <v>1</v>
      </c>
      <c r="M345" s="20">
        <f t="shared" si="51"/>
        <v>68.900000000000006</v>
      </c>
      <c r="N345" s="32" t="s">
        <v>48</v>
      </c>
      <c r="O345" s="22" t="e">
        <f>VLOOKUP(N345,#REF!,2,FALSE)</f>
        <v>#REF!</v>
      </c>
      <c r="P345" s="23" t="str">
        <f t="shared" si="52"/>
        <v>M</v>
      </c>
      <c r="Q345" s="24" t="str">
        <f t="shared" si="53"/>
        <v/>
      </c>
    </row>
    <row r="346" spans="1:17">
      <c r="A346" s="11">
        <f t="shared" si="45"/>
        <v>345</v>
      </c>
      <c r="B346" s="12">
        <v>50065</v>
      </c>
      <c r="C346" s="13" t="str">
        <f t="shared" si="46"/>
        <v>Leandro García Á.</v>
      </c>
      <c r="D346" s="13" t="s">
        <v>181</v>
      </c>
      <c r="E346" s="14">
        <f t="shared" si="47"/>
        <v>25</v>
      </c>
      <c r="F346" s="26">
        <v>16</v>
      </c>
      <c r="G346" s="27">
        <v>9</v>
      </c>
      <c r="H346" s="28">
        <f t="shared" si="48"/>
        <v>91</v>
      </c>
      <c r="I346" s="26">
        <v>55</v>
      </c>
      <c r="J346" s="29">
        <v>36</v>
      </c>
      <c r="K346" s="30">
        <f t="shared" si="49"/>
        <v>0.64</v>
      </c>
      <c r="L346" s="31">
        <f t="shared" si="50"/>
        <v>0.60439560439560436</v>
      </c>
      <c r="M346" s="20">
        <f t="shared" si="51"/>
        <v>59.3</v>
      </c>
      <c r="N346" s="32" t="s">
        <v>49</v>
      </c>
      <c r="O346" s="22" t="e">
        <f>VLOOKUP(N346,#REF!,2,FALSE)</f>
        <v>#REF!</v>
      </c>
      <c r="P346" s="23" t="str">
        <f t="shared" si="52"/>
        <v>M</v>
      </c>
      <c r="Q346" s="24" t="e">
        <f t="shared" si="53"/>
        <v>#REF!</v>
      </c>
    </row>
    <row r="347" spans="1:17">
      <c r="A347" s="11">
        <f t="shared" si="45"/>
        <v>346</v>
      </c>
      <c r="B347" s="12">
        <v>2211</v>
      </c>
      <c r="C347" s="13" t="str">
        <f t="shared" si="46"/>
        <v>José A. García B.</v>
      </c>
      <c r="D347" s="13" t="s">
        <v>86</v>
      </c>
      <c r="E347" s="14">
        <f t="shared" si="47"/>
        <v>2</v>
      </c>
      <c r="F347" s="26">
        <v>2</v>
      </c>
      <c r="G347" s="27">
        <v>0</v>
      </c>
      <c r="H347" s="28">
        <f t="shared" si="48"/>
        <v>9</v>
      </c>
      <c r="I347" s="26">
        <v>6</v>
      </c>
      <c r="J347" s="29">
        <v>3</v>
      </c>
      <c r="K347" s="30">
        <f t="shared" si="49"/>
        <v>1</v>
      </c>
      <c r="L347" s="31">
        <f t="shared" si="50"/>
        <v>0.66666666666666663</v>
      </c>
      <c r="M347" s="20">
        <f t="shared" si="51"/>
        <v>57.8</v>
      </c>
      <c r="N347" s="32" t="s">
        <v>48</v>
      </c>
      <c r="O347" s="22" t="e">
        <f>VLOOKUP(N347,#REF!,2,FALSE)</f>
        <v>#REF!</v>
      </c>
      <c r="P347" s="23" t="str">
        <f t="shared" si="52"/>
        <v>M</v>
      </c>
      <c r="Q347" s="24" t="str">
        <f t="shared" si="53"/>
        <v/>
      </c>
    </row>
    <row r="348" spans="1:17">
      <c r="A348" s="11">
        <f t="shared" si="45"/>
        <v>347</v>
      </c>
      <c r="B348" s="12">
        <v>50144</v>
      </c>
      <c r="C348" s="13" t="str">
        <f t="shared" si="46"/>
        <v>Carmen García F.</v>
      </c>
      <c r="D348" s="13" t="s">
        <v>209</v>
      </c>
      <c r="E348" s="14">
        <f t="shared" si="47"/>
        <v>9</v>
      </c>
      <c r="F348" s="26">
        <v>4</v>
      </c>
      <c r="G348" s="27">
        <v>5</v>
      </c>
      <c r="H348" s="28">
        <f t="shared" si="48"/>
        <v>30</v>
      </c>
      <c r="I348" s="26">
        <v>12</v>
      </c>
      <c r="J348" s="29">
        <v>18</v>
      </c>
      <c r="K348" s="30">
        <f t="shared" si="49"/>
        <v>0.44444444444444442</v>
      </c>
      <c r="L348" s="31">
        <f t="shared" si="50"/>
        <v>0.4</v>
      </c>
      <c r="M348" s="20">
        <f t="shared" si="51"/>
        <v>37.299999999999997</v>
      </c>
      <c r="N348" s="32" t="s">
        <v>60</v>
      </c>
      <c r="O348" s="22" t="e">
        <f>VLOOKUP(N348,#REF!,2,FALSE)</f>
        <v>#REF!</v>
      </c>
      <c r="P348" s="23" t="str">
        <f t="shared" si="52"/>
        <v>F</v>
      </c>
      <c r="Q348" s="24" t="str">
        <f t="shared" si="53"/>
        <v/>
      </c>
    </row>
    <row r="349" spans="1:17">
      <c r="A349" s="11">
        <f t="shared" si="45"/>
        <v>348</v>
      </c>
      <c r="B349" s="12">
        <v>50144</v>
      </c>
      <c r="C349" s="13" t="str">
        <f t="shared" si="46"/>
        <v>Carmen García F.</v>
      </c>
      <c r="D349" s="13" t="s">
        <v>73</v>
      </c>
      <c r="E349" s="14">
        <f t="shared" si="47"/>
        <v>8</v>
      </c>
      <c r="F349" s="26">
        <v>0</v>
      </c>
      <c r="G349" s="27">
        <v>8</v>
      </c>
      <c r="H349" s="28">
        <f t="shared" si="48"/>
        <v>26</v>
      </c>
      <c r="I349" s="26">
        <v>2</v>
      </c>
      <c r="J349" s="29">
        <v>24</v>
      </c>
      <c r="K349" s="30">
        <f t="shared" si="49"/>
        <v>0</v>
      </c>
      <c r="L349" s="31">
        <f t="shared" si="50"/>
        <v>7.6923076923076927E-2</v>
      </c>
      <c r="M349" s="20">
        <f t="shared" si="51"/>
        <v>3.6</v>
      </c>
      <c r="N349" s="32" t="s">
        <v>49</v>
      </c>
      <c r="O349" s="22" t="e">
        <f>VLOOKUP(N349,#REF!,2,FALSE)</f>
        <v>#REF!</v>
      </c>
      <c r="P349" s="23" t="str">
        <f t="shared" si="52"/>
        <v>M</v>
      </c>
      <c r="Q349" s="24" t="str">
        <f t="shared" si="53"/>
        <v/>
      </c>
    </row>
    <row r="350" spans="1:17">
      <c r="A350" s="11">
        <f t="shared" si="45"/>
        <v>349</v>
      </c>
      <c r="B350" s="12">
        <v>6467</v>
      </c>
      <c r="C350" s="13" t="str">
        <f t="shared" si="46"/>
        <v>Fernando García F.</v>
      </c>
      <c r="D350" s="13" t="s">
        <v>167</v>
      </c>
      <c r="E350" s="14">
        <f t="shared" si="47"/>
        <v>34</v>
      </c>
      <c r="F350" s="26">
        <v>15</v>
      </c>
      <c r="G350" s="27">
        <v>19</v>
      </c>
      <c r="H350" s="28">
        <f t="shared" si="48"/>
        <v>123</v>
      </c>
      <c r="I350" s="26">
        <v>56</v>
      </c>
      <c r="J350" s="29">
        <v>67</v>
      </c>
      <c r="K350" s="30">
        <f t="shared" si="49"/>
        <v>0.44117647058823528</v>
      </c>
      <c r="L350" s="31">
        <f t="shared" si="50"/>
        <v>0.45528455284552843</v>
      </c>
      <c r="M350" s="20">
        <f t="shared" si="51"/>
        <v>43.3</v>
      </c>
      <c r="N350" s="32" t="s">
        <v>48</v>
      </c>
      <c r="O350" s="22" t="e">
        <f>VLOOKUP(N350,#REF!,2,FALSE)</f>
        <v>#REF!</v>
      </c>
      <c r="P350" s="23" t="str">
        <f t="shared" si="52"/>
        <v>M</v>
      </c>
      <c r="Q350" s="24" t="e">
        <f t="shared" si="53"/>
        <v>#REF!</v>
      </c>
    </row>
    <row r="351" spans="1:17">
      <c r="A351" s="11">
        <f t="shared" si="45"/>
        <v>350</v>
      </c>
      <c r="B351" s="12">
        <v>6467</v>
      </c>
      <c r="C351" s="13" t="str">
        <f t="shared" si="46"/>
        <v>Fernando García F.</v>
      </c>
      <c r="D351" s="13" t="s">
        <v>155</v>
      </c>
      <c r="E351" s="14">
        <f t="shared" si="47"/>
        <v>2</v>
      </c>
      <c r="F351" s="26">
        <v>0</v>
      </c>
      <c r="G351" s="27">
        <v>2</v>
      </c>
      <c r="H351" s="28">
        <f t="shared" si="48"/>
        <v>6</v>
      </c>
      <c r="I351" s="26">
        <v>0</v>
      </c>
      <c r="J351" s="29">
        <v>6</v>
      </c>
      <c r="K351" s="30">
        <f t="shared" si="49"/>
        <v>0</v>
      </c>
      <c r="L351" s="31">
        <f t="shared" si="50"/>
        <v>0</v>
      </c>
      <c r="M351" s="20">
        <f t="shared" si="51"/>
        <v>0</v>
      </c>
      <c r="N351" s="32" t="s">
        <v>56</v>
      </c>
      <c r="O351" s="22" t="e">
        <f>VLOOKUP(N351,#REF!,2,FALSE)</f>
        <v>#REF!</v>
      </c>
      <c r="P351" s="23" t="str">
        <f t="shared" si="52"/>
        <v>M</v>
      </c>
      <c r="Q351" s="24" t="str">
        <f t="shared" si="53"/>
        <v/>
      </c>
    </row>
    <row r="352" spans="1:17">
      <c r="A352" s="11">
        <f t="shared" si="45"/>
        <v>351</v>
      </c>
      <c r="B352" s="12">
        <v>11154</v>
      </c>
      <c r="C352" s="13" t="str">
        <f t="shared" si="46"/>
        <v>Tomás García F.</v>
      </c>
      <c r="D352" s="13" t="s">
        <v>86</v>
      </c>
      <c r="E352" s="14">
        <f t="shared" si="47"/>
        <v>28</v>
      </c>
      <c r="F352" s="26">
        <v>20</v>
      </c>
      <c r="G352" s="27">
        <v>8</v>
      </c>
      <c r="H352" s="28">
        <f t="shared" si="48"/>
        <v>108</v>
      </c>
      <c r="I352" s="26">
        <v>69</v>
      </c>
      <c r="J352" s="29">
        <v>39</v>
      </c>
      <c r="K352" s="30">
        <f t="shared" si="49"/>
        <v>0.7142857142857143</v>
      </c>
      <c r="L352" s="31">
        <f t="shared" si="50"/>
        <v>0.63888888888888884</v>
      </c>
      <c r="M352" s="20">
        <f t="shared" si="51"/>
        <v>64.8</v>
      </c>
      <c r="N352" s="32" t="s">
        <v>48</v>
      </c>
      <c r="O352" s="22" t="e">
        <f>VLOOKUP(N352,#REF!,2,FALSE)</f>
        <v>#REF!</v>
      </c>
      <c r="P352" s="23" t="str">
        <f t="shared" si="52"/>
        <v>M</v>
      </c>
      <c r="Q352" s="24" t="e">
        <f t="shared" si="53"/>
        <v>#REF!</v>
      </c>
    </row>
    <row r="353" spans="1:17">
      <c r="A353" s="11">
        <f t="shared" si="45"/>
        <v>352</v>
      </c>
      <c r="B353" s="12">
        <v>20041</v>
      </c>
      <c r="C353" s="13" t="str">
        <f t="shared" si="46"/>
        <v>Asier García G.</v>
      </c>
      <c r="D353" s="13" t="s">
        <v>106</v>
      </c>
      <c r="E353" s="14">
        <f t="shared" si="47"/>
        <v>4</v>
      </c>
      <c r="F353" s="26">
        <v>3</v>
      </c>
      <c r="G353" s="27">
        <v>1</v>
      </c>
      <c r="H353" s="28">
        <f t="shared" si="48"/>
        <v>15</v>
      </c>
      <c r="I353" s="26">
        <v>10</v>
      </c>
      <c r="J353" s="29">
        <v>5</v>
      </c>
      <c r="K353" s="30">
        <f t="shared" si="49"/>
        <v>0.75</v>
      </c>
      <c r="L353" s="31">
        <f t="shared" si="50"/>
        <v>0.66666666666666663</v>
      </c>
      <c r="M353" s="20">
        <f t="shared" si="51"/>
        <v>56.4</v>
      </c>
      <c r="N353" s="32" t="s">
        <v>49</v>
      </c>
      <c r="O353" s="22" t="e">
        <f>VLOOKUP(N353,#REF!,2,FALSE)</f>
        <v>#REF!</v>
      </c>
      <c r="P353" s="23" t="str">
        <f t="shared" si="52"/>
        <v>M</v>
      </c>
      <c r="Q353" s="24" t="str">
        <f t="shared" si="53"/>
        <v/>
      </c>
    </row>
    <row r="354" spans="1:17">
      <c r="A354" s="11">
        <f t="shared" si="45"/>
        <v>353</v>
      </c>
      <c r="B354" s="12">
        <v>22038</v>
      </c>
      <c r="C354" s="13" t="str">
        <f t="shared" si="46"/>
        <v>Hugo I. García G.</v>
      </c>
      <c r="D354" s="13" t="s">
        <v>190</v>
      </c>
      <c r="E354" s="14">
        <f t="shared" si="47"/>
        <v>10</v>
      </c>
      <c r="F354" s="26">
        <v>4</v>
      </c>
      <c r="G354" s="27">
        <v>6</v>
      </c>
      <c r="H354" s="28">
        <f t="shared" si="48"/>
        <v>34</v>
      </c>
      <c r="I354" s="26">
        <v>15</v>
      </c>
      <c r="J354" s="29">
        <v>19</v>
      </c>
      <c r="K354" s="30">
        <f t="shared" si="49"/>
        <v>0.4</v>
      </c>
      <c r="L354" s="31">
        <f t="shared" si="50"/>
        <v>0.44117647058823528</v>
      </c>
      <c r="M354" s="20">
        <f t="shared" si="51"/>
        <v>37.799999999999997</v>
      </c>
      <c r="N354" s="32" t="s">
        <v>49</v>
      </c>
      <c r="O354" s="22" t="e">
        <f>VLOOKUP(N354,#REF!,2,FALSE)</f>
        <v>#REF!</v>
      </c>
      <c r="P354" s="23" t="str">
        <f t="shared" si="52"/>
        <v>M</v>
      </c>
      <c r="Q354" s="24" t="e">
        <f t="shared" si="53"/>
        <v>#REF!</v>
      </c>
    </row>
    <row r="355" spans="1:17">
      <c r="A355" s="11">
        <f t="shared" si="45"/>
        <v>354</v>
      </c>
      <c r="B355" s="12">
        <v>22038</v>
      </c>
      <c r="C355" s="13" t="str">
        <f t="shared" si="46"/>
        <v>Hugo I. García G.</v>
      </c>
      <c r="D355" s="13" t="s">
        <v>126</v>
      </c>
      <c r="E355" s="14">
        <f t="shared" si="47"/>
        <v>2</v>
      </c>
      <c r="F355" s="26">
        <v>0</v>
      </c>
      <c r="G355" s="27">
        <v>2</v>
      </c>
      <c r="H355" s="28">
        <f t="shared" si="48"/>
        <v>6</v>
      </c>
      <c r="I355" s="26">
        <v>0</v>
      </c>
      <c r="J355" s="29">
        <v>6</v>
      </c>
      <c r="K355" s="30">
        <f t="shared" si="49"/>
        <v>0</v>
      </c>
      <c r="L355" s="31">
        <f t="shared" si="50"/>
        <v>0</v>
      </c>
      <c r="M355" s="20">
        <f t="shared" si="51"/>
        <v>0</v>
      </c>
      <c r="N355" s="32" t="s">
        <v>58</v>
      </c>
      <c r="O355" s="22" t="e">
        <f>VLOOKUP(N355,#REF!,2,FALSE)</f>
        <v>#REF!</v>
      </c>
      <c r="P355" s="23" t="str">
        <f t="shared" si="52"/>
        <v>M</v>
      </c>
      <c r="Q355" s="24" t="str">
        <f t="shared" si="53"/>
        <v/>
      </c>
    </row>
    <row r="356" spans="1:17">
      <c r="A356" s="11">
        <f t="shared" si="45"/>
        <v>355</v>
      </c>
      <c r="B356" s="12">
        <v>23288</v>
      </c>
      <c r="C356" s="13" t="str">
        <f t="shared" si="46"/>
        <v>José R. García L.</v>
      </c>
      <c r="D356" s="13" t="s">
        <v>177</v>
      </c>
      <c r="E356" s="14">
        <f t="shared" si="47"/>
        <v>20</v>
      </c>
      <c r="F356" s="26">
        <v>4</v>
      </c>
      <c r="G356" s="27">
        <v>16</v>
      </c>
      <c r="H356" s="28">
        <f t="shared" si="48"/>
        <v>75</v>
      </c>
      <c r="I356" s="26">
        <v>22</v>
      </c>
      <c r="J356" s="29">
        <v>53</v>
      </c>
      <c r="K356" s="30">
        <f t="shared" si="49"/>
        <v>0.2</v>
      </c>
      <c r="L356" s="31">
        <f t="shared" si="50"/>
        <v>0.29333333333333333</v>
      </c>
      <c r="M356" s="20">
        <f t="shared" si="51"/>
        <v>23.4</v>
      </c>
      <c r="N356" s="32" t="s">
        <v>58</v>
      </c>
      <c r="O356" s="22" t="e">
        <f>VLOOKUP(N356,#REF!,2,FALSE)</f>
        <v>#REF!</v>
      </c>
      <c r="P356" s="23" t="str">
        <f t="shared" si="52"/>
        <v>M</v>
      </c>
      <c r="Q356" s="24" t="e">
        <f t="shared" si="53"/>
        <v>#REF!</v>
      </c>
    </row>
    <row r="357" spans="1:17">
      <c r="A357" s="11">
        <f t="shared" si="45"/>
        <v>356</v>
      </c>
      <c r="B357" s="12">
        <v>16944</v>
      </c>
      <c r="C357" s="13" t="str">
        <f t="shared" si="46"/>
        <v>Manuel Á. García L.</v>
      </c>
      <c r="D357" s="13" t="s">
        <v>103</v>
      </c>
      <c r="E357" s="14">
        <f t="shared" si="47"/>
        <v>40</v>
      </c>
      <c r="F357" s="26">
        <v>28</v>
      </c>
      <c r="G357" s="27">
        <v>12</v>
      </c>
      <c r="H357" s="28">
        <f t="shared" si="48"/>
        <v>146</v>
      </c>
      <c r="I357" s="26">
        <v>94</v>
      </c>
      <c r="J357" s="29">
        <v>52</v>
      </c>
      <c r="K357" s="30">
        <f t="shared" si="49"/>
        <v>0.7</v>
      </c>
      <c r="L357" s="31">
        <f t="shared" si="50"/>
        <v>0.64383561643835618</v>
      </c>
      <c r="M357" s="20">
        <f t="shared" si="51"/>
        <v>65.099999999999994</v>
      </c>
      <c r="N357" s="32" t="s">
        <v>58</v>
      </c>
      <c r="O357" s="22" t="e">
        <f>VLOOKUP(N357,#REF!,2,FALSE)</f>
        <v>#REF!</v>
      </c>
      <c r="P357" s="23" t="str">
        <f t="shared" si="52"/>
        <v>M</v>
      </c>
      <c r="Q357" s="24" t="e">
        <f t="shared" si="53"/>
        <v>#REF!</v>
      </c>
    </row>
    <row r="358" spans="1:17">
      <c r="A358" s="11">
        <f t="shared" si="45"/>
        <v>357</v>
      </c>
      <c r="B358" s="12">
        <v>18690</v>
      </c>
      <c r="C358" s="13" t="str">
        <f t="shared" si="46"/>
        <v>Blas García L.</v>
      </c>
      <c r="D358" s="13" t="s">
        <v>106</v>
      </c>
      <c r="E358" s="14">
        <f t="shared" si="47"/>
        <v>6</v>
      </c>
      <c r="F358" s="26">
        <v>3</v>
      </c>
      <c r="G358" s="27">
        <v>3</v>
      </c>
      <c r="H358" s="28">
        <f t="shared" si="48"/>
        <v>21</v>
      </c>
      <c r="I358" s="26">
        <v>10</v>
      </c>
      <c r="J358" s="29">
        <v>11</v>
      </c>
      <c r="K358" s="30">
        <f t="shared" si="49"/>
        <v>0.5</v>
      </c>
      <c r="L358" s="31">
        <f t="shared" si="50"/>
        <v>0.47619047619047616</v>
      </c>
      <c r="M358" s="20">
        <f t="shared" si="51"/>
        <v>41.3</v>
      </c>
      <c r="N358" s="32" t="s">
        <v>49</v>
      </c>
      <c r="O358" s="22" t="e">
        <f>VLOOKUP(N358,#REF!,2,FALSE)</f>
        <v>#REF!</v>
      </c>
      <c r="P358" s="23" t="str">
        <f t="shared" si="52"/>
        <v>M</v>
      </c>
      <c r="Q358" s="24" t="str">
        <f t="shared" si="53"/>
        <v/>
      </c>
    </row>
    <row r="359" spans="1:17">
      <c r="A359" s="11">
        <f t="shared" si="45"/>
        <v>358</v>
      </c>
      <c r="B359" s="12">
        <v>19636</v>
      </c>
      <c r="C359" s="13" t="str">
        <f t="shared" si="46"/>
        <v>Mario García L.</v>
      </c>
      <c r="D359" s="13" t="s">
        <v>198</v>
      </c>
      <c r="E359" s="14">
        <f t="shared" si="47"/>
        <v>24</v>
      </c>
      <c r="F359" s="26">
        <v>19</v>
      </c>
      <c r="G359" s="27">
        <v>5</v>
      </c>
      <c r="H359" s="28">
        <f t="shared" si="48"/>
        <v>79</v>
      </c>
      <c r="I359" s="26">
        <v>60</v>
      </c>
      <c r="J359" s="29">
        <v>19</v>
      </c>
      <c r="K359" s="30">
        <f t="shared" si="49"/>
        <v>0.79166666666666663</v>
      </c>
      <c r="L359" s="31">
        <f t="shared" si="50"/>
        <v>0.759493670886076</v>
      </c>
      <c r="M359" s="20">
        <f t="shared" si="51"/>
        <v>73.7</v>
      </c>
      <c r="N359" s="32" t="s">
        <v>49</v>
      </c>
      <c r="O359" s="22" t="e">
        <f>VLOOKUP(N359,#REF!,2,FALSE)</f>
        <v>#REF!</v>
      </c>
      <c r="P359" s="23" t="str">
        <f t="shared" si="52"/>
        <v>M</v>
      </c>
      <c r="Q359" s="24" t="e">
        <f t="shared" si="53"/>
        <v>#REF!</v>
      </c>
    </row>
    <row r="360" spans="1:17">
      <c r="A360" s="11">
        <f t="shared" si="45"/>
        <v>359</v>
      </c>
      <c r="B360" s="12">
        <v>19636</v>
      </c>
      <c r="C360" s="13" t="str">
        <f t="shared" si="46"/>
        <v>Mario García L.</v>
      </c>
      <c r="D360" s="13" t="s">
        <v>174</v>
      </c>
      <c r="E360" s="14">
        <f t="shared" si="47"/>
        <v>4</v>
      </c>
      <c r="F360" s="26">
        <v>2</v>
      </c>
      <c r="G360" s="27">
        <v>2</v>
      </c>
      <c r="H360" s="28">
        <f t="shared" si="48"/>
        <v>16</v>
      </c>
      <c r="I360" s="26">
        <v>8</v>
      </c>
      <c r="J360" s="29">
        <v>8</v>
      </c>
      <c r="K360" s="30">
        <f t="shared" si="49"/>
        <v>0.5</v>
      </c>
      <c r="L360" s="31">
        <f t="shared" si="50"/>
        <v>0.5</v>
      </c>
      <c r="M360" s="20">
        <f t="shared" si="51"/>
        <v>40.200000000000003</v>
      </c>
      <c r="N360" s="32" t="s">
        <v>58</v>
      </c>
      <c r="O360" s="22" t="e">
        <f>VLOOKUP(N360,#REF!,2,FALSE)</f>
        <v>#REF!</v>
      </c>
      <c r="P360" s="23" t="str">
        <f t="shared" si="52"/>
        <v>M</v>
      </c>
      <c r="Q360" s="24" t="str">
        <f t="shared" si="53"/>
        <v/>
      </c>
    </row>
    <row r="361" spans="1:17">
      <c r="A361" s="11">
        <f t="shared" si="45"/>
        <v>360</v>
      </c>
      <c r="B361" s="12">
        <v>19636</v>
      </c>
      <c r="C361" s="13" t="str">
        <f t="shared" si="46"/>
        <v>Mario García L.</v>
      </c>
      <c r="D361" s="13" t="s">
        <v>159</v>
      </c>
      <c r="E361" s="14">
        <f t="shared" si="47"/>
        <v>2</v>
      </c>
      <c r="F361" s="26">
        <v>0</v>
      </c>
      <c r="G361" s="27">
        <v>2</v>
      </c>
      <c r="H361" s="28">
        <f t="shared" si="48"/>
        <v>6</v>
      </c>
      <c r="I361" s="26">
        <v>0</v>
      </c>
      <c r="J361" s="29">
        <v>6</v>
      </c>
      <c r="K361" s="30">
        <f t="shared" si="49"/>
        <v>0</v>
      </c>
      <c r="L361" s="31">
        <f t="shared" si="50"/>
        <v>0</v>
      </c>
      <c r="M361" s="20">
        <f t="shared" si="51"/>
        <v>0</v>
      </c>
      <c r="N361" s="32" t="s">
        <v>56</v>
      </c>
      <c r="O361" s="22" t="e">
        <f>VLOOKUP(N361,#REF!,2,FALSE)</f>
        <v>#REF!</v>
      </c>
      <c r="P361" s="23" t="str">
        <f t="shared" si="52"/>
        <v>M</v>
      </c>
      <c r="Q361" s="24" t="str">
        <f t="shared" si="53"/>
        <v/>
      </c>
    </row>
    <row r="362" spans="1:17">
      <c r="A362" s="11">
        <f t="shared" si="45"/>
        <v>361</v>
      </c>
      <c r="B362" s="12">
        <v>19984</v>
      </c>
      <c r="C362" s="13" t="str">
        <f t="shared" si="46"/>
        <v>Julio J. García L.</v>
      </c>
      <c r="D362" s="13" t="s">
        <v>121</v>
      </c>
      <c r="E362" s="14">
        <f t="shared" si="47"/>
        <v>14</v>
      </c>
      <c r="F362" s="26">
        <v>10</v>
      </c>
      <c r="G362" s="27">
        <v>4</v>
      </c>
      <c r="H362" s="28">
        <f t="shared" si="48"/>
        <v>59</v>
      </c>
      <c r="I362" s="26">
        <v>35</v>
      </c>
      <c r="J362" s="29">
        <v>24</v>
      </c>
      <c r="K362" s="30">
        <f t="shared" si="49"/>
        <v>0.7142857142857143</v>
      </c>
      <c r="L362" s="31">
        <f t="shared" si="50"/>
        <v>0.59322033898305082</v>
      </c>
      <c r="M362" s="20">
        <f t="shared" si="51"/>
        <v>60.2</v>
      </c>
      <c r="N362" s="32" t="s">
        <v>48</v>
      </c>
      <c r="O362" s="22" t="e">
        <f>VLOOKUP(N362,#REF!,2,FALSE)</f>
        <v>#REF!</v>
      </c>
      <c r="P362" s="23" t="str">
        <f t="shared" si="52"/>
        <v>M</v>
      </c>
      <c r="Q362" s="24" t="e">
        <f t="shared" si="53"/>
        <v>#REF!</v>
      </c>
    </row>
    <row r="363" spans="1:17">
      <c r="A363" s="11">
        <f t="shared" si="45"/>
        <v>362</v>
      </c>
      <c r="B363" s="12">
        <v>10056</v>
      </c>
      <c r="C363" s="13" t="str">
        <f t="shared" si="46"/>
        <v>Bonifacio García M.</v>
      </c>
      <c r="D363" s="13" t="s">
        <v>193</v>
      </c>
      <c r="E363" s="14">
        <f t="shared" si="47"/>
        <v>15</v>
      </c>
      <c r="F363" s="26">
        <v>12</v>
      </c>
      <c r="G363" s="27">
        <v>3</v>
      </c>
      <c r="H363" s="28">
        <f t="shared" si="48"/>
        <v>52</v>
      </c>
      <c r="I363" s="26">
        <v>40</v>
      </c>
      <c r="J363" s="29">
        <v>12</v>
      </c>
      <c r="K363" s="30">
        <f t="shared" si="49"/>
        <v>0.8</v>
      </c>
      <c r="L363" s="31">
        <f t="shared" si="50"/>
        <v>0.76923076923076927</v>
      </c>
      <c r="M363" s="20">
        <f t="shared" si="51"/>
        <v>72.599999999999994</v>
      </c>
      <c r="N363" s="32" t="s">
        <v>49</v>
      </c>
      <c r="O363" s="22" t="e">
        <f>VLOOKUP(N363,#REF!,2,FALSE)</f>
        <v>#REF!</v>
      </c>
      <c r="P363" s="23" t="str">
        <f t="shared" si="52"/>
        <v>M</v>
      </c>
      <c r="Q363" s="24" t="e">
        <f t="shared" si="53"/>
        <v>#REF!</v>
      </c>
    </row>
    <row r="364" spans="1:17">
      <c r="A364" s="11">
        <f t="shared" si="45"/>
        <v>363</v>
      </c>
      <c r="B364" s="12">
        <v>19460</v>
      </c>
      <c r="C364" s="13" t="str">
        <f t="shared" si="46"/>
        <v>Ana García M.</v>
      </c>
      <c r="D364" s="13" t="s">
        <v>203</v>
      </c>
      <c r="E364" s="14">
        <f t="shared" si="47"/>
        <v>24</v>
      </c>
      <c r="F364" s="26">
        <v>6</v>
      </c>
      <c r="G364" s="27">
        <v>18</v>
      </c>
      <c r="H364" s="28">
        <f t="shared" si="48"/>
        <v>82</v>
      </c>
      <c r="I364" s="26">
        <v>26</v>
      </c>
      <c r="J364" s="29">
        <v>56</v>
      </c>
      <c r="K364" s="30">
        <f t="shared" si="49"/>
        <v>0.25</v>
      </c>
      <c r="L364" s="31">
        <f t="shared" si="50"/>
        <v>0.31707317073170732</v>
      </c>
      <c r="M364" s="20">
        <f t="shared" si="51"/>
        <v>27.1</v>
      </c>
      <c r="N364" s="32" t="s">
        <v>59</v>
      </c>
      <c r="O364" s="22" t="e">
        <f>VLOOKUP(N364,#REF!,2,FALSE)</f>
        <v>#REF!</v>
      </c>
      <c r="P364" s="23" t="str">
        <f t="shared" si="52"/>
        <v>F</v>
      </c>
      <c r="Q364" s="24" t="e">
        <f t="shared" si="53"/>
        <v>#REF!</v>
      </c>
    </row>
    <row r="365" spans="1:17">
      <c r="A365" s="11">
        <f t="shared" si="45"/>
        <v>364</v>
      </c>
      <c r="B365" s="12">
        <v>19460</v>
      </c>
      <c r="C365" s="13" t="str">
        <f t="shared" si="46"/>
        <v>Ana García M.</v>
      </c>
      <c r="D365" s="13" t="s">
        <v>184</v>
      </c>
      <c r="E365" s="14">
        <f t="shared" si="47"/>
        <v>14</v>
      </c>
      <c r="F365" s="26">
        <v>10</v>
      </c>
      <c r="G365" s="27">
        <v>4</v>
      </c>
      <c r="H365" s="28">
        <f t="shared" si="48"/>
        <v>53</v>
      </c>
      <c r="I365" s="26">
        <v>37</v>
      </c>
      <c r="J365" s="29">
        <v>16</v>
      </c>
      <c r="K365" s="30">
        <f t="shared" si="49"/>
        <v>0.7142857142857143</v>
      </c>
      <c r="L365" s="31">
        <f t="shared" si="50"/>
        <v>0.69811320754716977</v>
      </c>
      <c r="M365" s="20">
        <f t="shared" si="51"/>
        <v>65.2</v>
      </c>
      <c r="N365" s="32" t="s">
        <v>49</v>
      </c>
      <c r="O365" s="22" t="e">
        <f>VLOOKUP(N365,#REF!,2,FALSE)</f>
        <v>#REF!</v>
      </c>
      <c r="P365" s="23" t="str">
        <f t="shared" si="52"/>
        <v>M</v>
      </c>
      <c r="Q365" s="24" t="e">
        <f t="shared" si="53"/>
        <v>#REF!</v>
      </c>
    </row>
    <row r="366" spans="1:17">
      <c r="A366" s="11">
        <f t="shared" si="45"/>
        <v>365</v>
      </c>
      <c r="B366" s="12">
        <v>19460</v>
      </c>
      <c r="C366" s="13" t="str">
        <f t="shared" si="46"/>
        <v>Ana García M.</v>
      </c>
      <c r="D366" s="13" t="s">
        <v>104</v>
      </c>
      <c r="E366" s="14">
        <f t="shared" si="47"/>
        <v>2</v>
      </c>
      <c r="F366" s="26">
        <v>0</v>
      </c>
      <c r="G366" s="27">
        <v>2</v>
      </c>
      <c r="H366" s="28">
        <f t="shared" si="48"/>
        <v>9</v>
      </c>
      <c r="I366" s="26">
        <v>3</v>
      </c>
      <c r="J366" s="29">
        <v>6</v>
      </c>
      <c r="K366" s="30">
        <f t="shared" si="49"/>
        <v>0</v>
      </c>
      <c r="L366" s="31">
        <f t="shared" si="50"/>
        <v>0.33333333333333331</v>
      </c>
      <c r="M366" s="20">
        <f t="shared" si="51"/>
        <v>13.9</v>
      </c>
      <c r="N366" s="32" t="s">
        <v>48</v>
      </c>
      <c r="O366" s="22" t="e">
        <f>VLOOKUP(N366,#REF!,2,FALSE)</f>
        <v>#REF!</v>
      </c>
      <c r="P366" s="23" t="str">
        <f t="shared" si="52"/>
        <v>M</v>
      </c>
      <c r="Q366" s="24" t="str">
        <f t="shared" si="53"/>
        <v/>
      </c>
    </row>
    <row r="367" spans="1:17">
      <c r="A367" s="11">
        <f t="shared" si="45"/>
        <v>366</v>
      </c>
      <c r="B367" s="12">
        <v>17266</v>
      </c>
      <c r="C367" s="13" t="str">
        <f t="shared" si="46"/>
        <v>José García M.</v>
      </c>
      <c r="D367" s="13" t="s">
        <v>82</v>
      </c>
      <c r="E367" s="14">
        <f t="shared" si="47"/>
        <v>16</v>
      </c>
      <c r="F367" s="26">
        <v>9</v>
      </c>
      <c r="G367" s="27">
        <v>7</v>
      </c>
      <c r="H367" s="28">
        <f t="shared" si="48"/>
        <v>53</v>
      </c>
      <c r="I367" s="26">
        <v>28</v>
      </c>
      <c r="J367" s="29">
        <v>25</v>
      </c>
      <c r="K367" s="30">
        <f t="shared" si="49"/>
        <v>0.5625</v>
      </c>
      <c r="L367" s="31">
        <f t="shared" si="50"/>
        <v>0.52830188679245282</v>
      </c>
      <c r="M367" s="20">
        <f t="shared" si="51"/>
        <v>50.6</v>
      </c>
      <c r="N367" s="32" t="s">
        <v>48</v>
      </c>
      <c r="O367" s="22" t="e">
        <f>VLOOKUP(N367,#REF!,2,FALSE)</f>
        <v>#REF!</v>
      </c>
      <c r="P367" s="23" t="str">
        <f t="shared" si="52"/>
        <v>M</v>
      </c>
      <c r="Q367" s="24" t="e">
        <f t="shared" si="53"/>
        <v>#REF!</v>
      </c>
    </row>
    <row r="368" spans="1:17">
      <c r="A368" s="11">
        <f t="shared" si="45"/>
        <v>367</v>
      </c>
      <c r="B368" s="12">
        <v>22331</v>
      </c>
      <c r="C368" s="13" t="str">
        <f t="shared" si="46"/>
        <v>Laura García M.</v>
      </c>
      <c r="D368" s="13" t="s">
        <v>215</v>
      </c>
      <c r="E368" s="14">
        <f t="shared" si="47"/>
        <v>15</v>
      </c>
      <c r="F368" s="26">
        <v>3</v>
      </c>
      <c r="G368" s="27">
        <v>12</v>
      </c>
      <c r="H368" s="28">
        <f t="shared" si="48"/>
        <v>52</v>
      </c>
      <c r="I368" s="26">
        <v>13</v>
      </c>
      <c r="J368" s="29">
        <v>39</v>
      </c>
      <c r="K368" s="30">
        <f t="shared" si="49"/>
        <v>0.2</v>
      </c>
      <c r="L368" s="31">
        <f t="shared" si="50"/>
        <v>0.25</v>
      </c>
      <c r="M368" s="20">
        <f t="shared" si="51"/>
        <v>20.9</v>
      </c>
      <c r="N368" s="32" t="s">
        <v>60</v>
      </c>
      <c r="O368" s="22" t="e">
        <f>VLOOKUP(N368,#REF!,2,FALSE)</f>
        <v>#REF!</v>
      </c>
      <c r="P368" s="23" t="str">
        <f t="shared" si="52"/>
        <v>F</v>
      </c>
      <c r="Q368" s="24" t="e">
        <f t="shared" si="53"/>
        <v>#REF!</v>
      </c>
    </row>
    <row r="369" spans="1:17">
      <c r="A369" s="11">
        <f t="shared" si="45"/>
        <v>368</v>
      </c>
      <c r="B369" s="12">
        <v>726</v>
      </c>
      <c r="C369" s="13" t="str">
        <f t="shared" si="46"/>
        <v>Rosalino García N.</v>
      </c>
      <c r="D369" s="13" t="s">
        <v>84</v>
      </c>
      <c r="E369" s="14">
        <f t="shared" si="47"/>
        <v>8</v>
      </c>
      <c r="F369" s="26">
        <v>0</v>
      </c>
      <c r="G369" s="27">
        <v>8</v>
      </c>
      <c r="H369" s="28">
        <f t="shared" si="48"/>
        <v>30</v>
      </c>
      <c r="I369" s="26">
        <v>6</v>
      </c>
      <c r="J369" s="29">
        <v>24</v>
      </c>
      <c r="K369" s="30">
        <f t="shared" si="49"/>
        <v>0</v>
      </c>
      <c r="L369" s="31">
        <f t="shared" si="50"/>
        <v>0.2</v>
      </c>
      <c r="M369" s="20">
        <f t="shared" si="51"/>
        <v>9.4</v>
      </c>
      <c r="N369" s="32" t="s">
        <v>48</v>
      </c>
      <c r="O369" s="22" t="e">
        <f>VLOOKUP(N369,#REF!,2,FALSE)</f>
        <v>#REF!</v>
      </c>
      <c r="P369" s="23" t="str">
        <f t="shared" si="52"/>
        <v>M</v>
      </c>
      <c r="Q369" s="24" t="str">
        <f t="shared" si="53"/>
        <v/>
      </c>
    </row>
    <row r="370" spans="1:17">
      <c r="A370" s="11">
        <f t="shared" si="45"/>
        <v>369</v>
      </c>
      <c r="B370" s="12">
        <v>23471</v>
      </c>
      <c r="C370" s="13" t="str">
        <f t="shared" si="46"/>
        <v>Samuel García P.</v>
      </c>
      <c r="D370" s="13" t="s">
        <v>127</v>
      </c>
      <c r="E370" s="14">
        <f t="shared" si="47"/>
        <v>14</v>
      </c>
      <c r="F370" s="26">
        <v>9</v>
      </c>
      <c r="G370" s="27">
        <v>5</v>
      </c>
      <c r="H370" s="28">
        <f t="shared" si="48"/>
        <v>48</v>
      </c>
      <c r="I370" s="26">
        <v>29</v>
      </c>
      <c r="J370" s="29">
        <v>19</v>
      </c>
      <c r="K370" s="30">
        <f t="shared" si="49"/>
        <v>0.6428571428571429</v>
      </c>
      <c r="L370" s="31">
        <f t="shared" si="50"/>
        <v>0.60416666666666663</v>
      </c>
      <c r="M370" s="20">
        <f t="shared" si="51"/>
        <v>57.4</v>
      </c>
      <c r="N370" s="32" t="s">
        <v>49</v>
      </c>
      <c r="O370" s="22" t="e">
        <f>VLOOKUP(N370,#REF!,2,FALSE)</f>
        <v>#REF!</v>
      </c>
      <c r="P370" s="23" t="str">
        <f t="shared" si="52"/>
        <v>M</v>
      </c>
      <c r="Q370" s="24" t="e">
        <f t="shared" si="53"/>
        <v>#REF!</v>
      </c>
    </row>
    <row r="371" spans="1:17">
      <c r="A371" s="11">
        <f t="shared" si="45"/>
        <v>370</v>
      </c>
      <c r="B371" s="12">
        <v>23471</v>
      </c>
      <c r="C371" s="13" t="str">
        <f t="shared" si="46"/>
        <v>Samuel García P.</v>
      </c>
      <c r="D371" s="13" t="s">
        <v>117</v>
      </c>
      <c r="E371" s="14">
        <f t="shared" si="47"/>
        <v>8</v>
      </c>
      <c r="F371" s="26">
        <v>1</v>
      </c>
      <c r="G371" s="27">
        <v>7</v>
      </c>
      <c r="H371" s="28">
        <f t="shared" si="48"/>
        <v>29</v>
      </c>
      <c r="I371" s="26">
        <v>8</v>
      </c>
      <c r="J371" s="29">
        <v>21</v>
      </c>
      <c r="K371" s="30">
        <f t="shared" si="49"/>
        <v>0.125</v>
      </c>
      <c r="L371" s="31">
        <f t="shared" si="50"/>
        <v>0.27586206896551724</v>
      </c>
      <c r="M371" s="20">
        <f t="shared" si="51"/>
        <v>18</v>
      </c>
      <c r="N371" s="32" t="s">
        <v>58</v>
      </c>
      <c r="O371" s="22" t="e">
        <f>VLOOKUP(N371,#REF!,2,FALSE)</f>
        <v>#REF!</v>
      </c>
      <c r="P371" s="23" t="str">
        <f t="shared" si="52"/>
        <v>M</v>
      </c>
      <c r="Q371" s="24" t="str">
        <f t="shared" si="53"/>
        <v/>
      </c>
    </row>
    <row r="372" spans="1:17">
      <c r="A372" s="11">
        <f t="shared" si="45"/>
        <v>371</v>
      </c>
      <c r="B372" s="12">
        <v>18460</v>
      </c>
      <c r="C372" s="13" t="str">
        <f t="shared" si="46"/>
        <v>Marco García R.</v>
      </c>
      <c r="D372" s="13" t="s">
        <v>82</v>
      </c>
      <c r="E372" s="14">
        <f t="shared" si="47"/>
        <v>2</v>
      </c>
      <c r="F372" s="26">
        <v>0</v>
      </c>
      <c r="G372" s="27">
        <v>2</v>
      </c>
      <c r="H372" s="28">
        <f t="shared" si="48"/>
        <v>6</v>
      </c>
      <c r="I372" s="26">
        <v>0</v>
      </c>
      <c r="J372" s="29">
        <v>6</v>
      </c>
      <c r="K372" s="30">
        <f t="shared" si="49"/>
        <v>0</v>
      </c>
      <c r="L372" s="31">
        <f t="shared" si="50"/>
        <v>0</v>
      </c>
      <c r="M372" s="20">
        <f t="shared" si="51"/>
        <v>0</v>
      </c>
      <c r="N372" s="32" t="s">
        <v>48</v>
      </c>
      <c r="O372" s="22" t="e">
        <f>VLOOKUP(N372,#REF!,2,FALSE)</f>
        <v>#REF!</v>
      </c>
      <c r="P372" s="23" t="str">
        <f t="shared" si="52"/>
        <v>M</v>
      </c>
      <c r="Q372" s="24" t="str">
        <f t="shared" si="53"/>
        <v/>
      </c>
    </row>
    <row r="373" spans="1:17">
      <c r="A373" s="11">
        <f t="shared" si="45"/>
        <v>372</v>
      </c>
      <c r="B373" s="12">
        <v>8287</v>
      </c>
      <c r="C373" s="13" t="str">
        <f t="shared" si="46"/>
        <v>Rubén García R.</v>
      </c>
      <c r="D373" s="13" t="s">
        <v>100</v>
      </c>
      <c r="E373" s="14">
        <f t="shared" si="47"/>
        <v>36</v>
      </c>
      <c r="F373" s="26">
        <v>27</v>
      </c>
      <c r="G373" s="27">
        <v>9</v>
      </c>
      <c r="H373" s="28">
        <f t="shared" si="48"/>
        <v>140</v>
      </c>
      <c r="I373" s="26">
        <v>91</v>
      </c>
      <c r="J373" s="29">
        <v>49</v>
      </c>
      <c r="K373" s="30">
        <f t="shared" si="49"/>
        <v>0.75</v>
      </c>
      <c r="L373" s="31">
        <f t="shared" si="50"/>
        <v>0.65</v>
      </c>
      <c r="M373" s="20">
        <f t="shared" si="51"/>
        <v>67.599999999999994</v>
      </c>
      <c r="N373" s="32" t="s">
        <v>47</v>
      </c>
      <c r="O373" s="22" t="e">
        <f>VLOOKUP(N373,#REF!,2,FALSE)</f>
        <v>#REF!</v>
      </c>
      <c r="P373" s="23" t="str">
        <f t="shared" si="52"/>
        <v>M</v>
      </c>
      <c r="Q373" s="24" t="e">
        <f t="shared" si="53"/>
        <v>#REF!</v>
      </c>
    </row>
    <row r="374" spans="1:17">
      <c r="A374" s="11">
        <f t="shared" si="45"/>
        <v>373</v>
      </c>
      <c r="B374" s="12">
        <v>8287</v>
      </c>
      <c r="C374" s="13" t="str">
        <f t="shared" si="46"/>
        <v>Rubén García R.</v>
      </c>
      <c r="D374" s="13" t="s">
        <v>155</v>
      </c>
      <c r="E374" s="14">
        <f t="shared" si="47"/>
        <v>4</v>
      </c>
      <c r="F374" s="26">
        <v>4</v>
      </c>
      <c r="G374" s="27">
        <v>0</v>
      </c>
      <c r="H374" s="28">
        <f t="shared" si="48"/>
        <v>17</v>
      </c>
      <c r="I374" s="26">
        <v>12</v>
      </c>
      <c r="J374" s="29">
        <v>5</v>
      </c>
      <c r="K374" s="30">
        <f t="shared" si="49"/>
        <v>1</v>
      </c>
      <c r="L374" s="31">
        <f t="shared" si="50"/>
        <v>0.70588235294117652</v>
      </c>
      <c r="M374" s="20">
        <f t="shared" si="51"/>
        <v>67.5</v>
      </c>
      <c r="N374" s="32" t="s">
        <v>56</v>
      </c>
      <c r="O374" s="22" t="e">
        <f>VLOOKUP(N374,#REF!,2,FALSE)</f>
        <v>#REF!</v>
      </c>
      <c r="P374" s="23" t="str">
        <f t="shared" si="52"/>
        <v>M</v>
      </c>
      <c r="Q374" s="24" t="str">
        <f t="shared" si="53"/>
        <v/>
      </c>
    </row>
    <row r="375" spans="1:17">
      <c r="A375" s="11">
        <f t="shared" si="45"/>
        <v>374</v>
      </c>
      <c r="B375" s="12">
        <v>252</v>
      </c>
      <c r="C375" s="13" t="str">
        <f t="shared" si="46"/>
        <v>Emiliano García S.</v>
      </c>
      <c r="D375" s="13" t="s">
        <v>88</v>
      </c>
      <c r="E375" s="14">
        <f t="shared" si="47"/>
        <v>8</v>
      </c>
      <c r="F375" s="26">
        <v>5</v>
      </c>
      <c r="G375" s="27">
        <v>3</v>
      </c>
      <c r="H375" s="28">
        <f t="shared" si="48"/>
        <v>30</v>
      </c>
      <c r="I375" s="26">
        <v>17</v>
      </c>
      <c r="J375" s="29">
        <v>13</v>
      </c>
      <c r="K375" s="30">
        <f t="shared" si="49"/>
        <v>0.625</v>
      </c>
      <c r="L375" s="31">
        <f t="shared" si="50"/>
        <v>0.56666666666666665</v>
      </c>
      <c r="M375" s="20">
        <f t="shared" si="51"/>
        <v>52.2</v>
      </c>
      <c r="N375" s="32" t="s">
        <v>58</v>
      </c>
      <c r="O375" s="22" t="e">
        <f>VLOOKUP(N375,#REF!,2,FALSE)</f>
        <v>#REF!</v>
      </c>
      <c r="P375" s="23" t="str">
        <f t="shared" si="52"/>
        <v>M</v>
      </c>
      <c r="Q375" s="24" t="str">
        <f t="shared" si="53"/>
        <v/>
      </c>
    </row>
    <row r="376" spans="1:17">
      <c r="A376" s="11">
        <f t="shared" si="45"/>
        <v>375</v>
      </c>
      <c r="B376" s="12">
        <v>252</v>
      </c>
      <c r="C376" s="13" t="str">
        <f t="shared" si="46"/>
        <v>Emiliano García S.</v>
      </c>
      <c r="D376" s="13" t="s">
        <v>107</v>
      </c>
      <c r="E376" s="14">
        <f t="shared" si="47"/>
        <v>2</v>
      </c>
      <c r="F376" s="26">
        <v>2</v>
      </c>
      <c r="G376" s="27">
        <v>0</v>
      </c>
      <c r="H376" s="28">
        <f t="shared" si="48"/>
        <v>8</v>
      </c>
      <c r="I376" s="26">
        <v>6</v>
      </c>
      <c r="J376" s="29">
        <v>2</v>
      </c>
      <c r="K376" s="30">
        <f t="shared" si="49"/>
        <v>1</v>
      </c>
      <c r="L376" s="31">
        <f t="shared" si="50"/>
        <v>0.75</v>
      </c>
      <c r="M376" s="20">
        <f t="shared" si="51"/>
        <v>60.7</v>
      </c>
      <c r="N376" s="32" t="s">
        <v>49</v>
      </c>
      <c r="O376" s="22" t="e">
        <f>VLOOKUP(N376,#REF!,2,FALSE)</f>
        <v>#REF!</v>
      </c>
      <c r="P376" s="23" t="str">
        <f t="shared" si="52"/>
        <v>M</v>
      </c>
      <c r="Q376" s="24" t="str">
        <f t="shared" si="53"/>
        <v/>
      </c>
    </row>
    <row r="377" spans="1:17">
      <c r="A377" s="11">
        <f t="shared" si="45"/>
        <v>376</v>
      </c>
      <c r="B377" s="12">
        <v>50087</v>
      </c>
      <c r="C377" s="13" t="str">
        <f t="shared" si="46"/>
        <v>Gonzalo García T.</v>
      </c>
      <c r="D377" s="13" t="s">
        <v>106</v>
      </c>
      <c r="E377" s="14">
        <f t="shared" si="47"/>
        <v>8</v>
      </c>
      <c r="F377" s="26">
        <v>3</v>
      </c>
      <c r="G377" s="27">
        <v>5</v>
      </c>
      <c r="H377" s="28">
        <f t="shared" si="48"/>
        <v>29</v>
      </c>
      <c r="I377" s="26">
        <v>12</v>
      </c>
      <c r="J377" s="29">
        <v>17</v>
      </c>
      <c r="K377" s="30">
        <f t="shared" si="49"/>
        <v>0.375</v>
      </c>
      <c r="L377" s="31">
        <f t="shared" si="50"/>
        <v>0.41379310344827586</v>
      </c>
      <c r="M377" s="20">
        <f t="shared" si="51"/>
        <v>34.700000000000003</v>
      </c>
      <c r="N377" s="32" t="s">
        <v>49</v>
      </c>
      <c r="O377" s="22" t="e">
        <f>VLOOKUP(N377,#REF!,2,FALSE)</f>
        <v>#REF!</v>
      </c>
      <c r="P377" s="23" t="str">
        <f t="shared" si="52"/>
        <v>M</v>
      </c>
      <c r="Q377" s="24" t="str">
        <f t="shared" si="53"/>
        <v/>
      </c>
    </row>
    <row r="378" spans="1:17">
      <c r="A378" s="11">
        <f t="shared" si="45"/>
        <v>377</v>
      </c>
      <c r="B378" s="12">
        <v>19656</v>
      </c>
      <c r="C378" s="13" t="str">
        <f t="shared" si="46"/>
        <v>Mariña García T.</v>
      </c>
      <c r="D378" s="13" t="s">
        <v>189</v>
      </c>
      <c r="E378" s="14">
        <f t="shared" si="47"/>
        <v>27</v>
      </c>
      <c r="F378" s="26">
        <v>3</v>
      </c>
      <c r="G378" s="27">
        <v>24</v>
      </c>
      <c r="H378" s="28">
        <f t="shared" si="48"/>
        <v>85</v>
      </c>
      <c r="I378" s="26">
        <v>11</v>
      </c>
      <c r="J378" s="29">
        <v>74</v>
      </c>
      <c r="K378" s="30">
        <f t="shared" si="49"/>
        <v>0.1111111111111111</v>
      </c>
      <c r="L378" s="31">
        <f t="shared" si="50"/>
        <v>0.12941176470588237</v>
      </c>
      <c r="M378" s="20">
        <f t="shared" si="51"/>
        <v>11.5</v>
      </c>
      <c r="N378" s="32" t="s">
        <v>49</v>
      </c>
      <c r="O378" s="22" t="e">
        <f>VLOOKUP(N378,#REF!,2,FALSE)</f>
        <v>#REF!</v>
      </c>
      <c r="P378" s="23" t="str">
        <f t="shared" si="52"/>
        <v>M</v>
      </c>
      <c r="Q378" s="24" t="e">
        <f t="shared" si="53"/>
        <v>#REF!</v>
      </c>
    </row>
    <row r="379" spans="1:17">
      <c r="A379" s="11">
        <f t="shared" si="45"/>
        <v>378</v>
      </c>
      <c r="B379" s="12">
        <v>50524</v>
      </c>
      <c r="C379" s="13" t="str">
        <f t="shared" si="46"/>
        <v>Álvaro Gascó C.</v>
      </c>
      <c r="D379" s="13" t="s">
        <v>187</v>
      </c>
      <c r="E379" s="14">
        <f t="shared" si="47"/>
        <v>13</v>
      </c>
      <c r="F379" s="26">
        <v>6</v>
      </c>
      <c r="G379" s="27">
        <v>7</v>
      </c>
      <c r="H379" s="28">
        <f t="shared" si="48"/>
        <v>45</v>
      </c>
      <c r="I379" s="26">
        <v>21</v>
      </c>
      <c r="J379" s="29">
        <v>24</v>
      </c>
      <c r="K379" s="30">
        <f t="shared" si="49"/>
        <v>0.46153846153846156</v>
      </c>
      <c r="L379" s="31">
        <f t="shared" si="50"/>
        <v>0.46666666666666667</v>
      </c>
      <c r="M379" s="20">
        <f t="shared" si="51"/>
        <v>42.6</v>
      </c>
      <c r="N379" s="32" t="s">
        <v>49</v>
      </c>
      <c r="O379" s="22" t="e">
        <f>VLOOKUP(N379,#REF!,2,FALSE)</f>
        <v>#REF!</v>
      </c>
      <c r="P379" s="23" t="str">
        <f t="shared" si="52"/>
        <v>M</v>
      </c>
      <c r="Q379" s="24" t="e">
        <f t="shared" si="53"/>
        <v>#REF!</v>
      </c>
    </row>
    <row r="380" spans="1:17">
      <c r="A380" s="11">
        <f t="shared" si="45"/>
        <v>379</v>
      </c>
      <c r="B380" s="12">
        <v>53</v>
      </c>
      <c r="C380" s="13" t="str">
        <f t="shared" si="46"/>
        <v>José Geada R.</v>
      </c>
      <c r="D380" s="13" t="s">
        <v>73</v>
      </c>
      <c r="E380" s="14">
        <f t="shared" si="47"/>
        <v>20</v>
      </c>
      <c r="F380" s="26">
        <v>9</v>
      </c>
      <c r="G380" s="27">
        <v>11</v>
      </c>
      <c r="H380" s="28">
        <f t="shared" si="48"/>
        <v>67</v>
      </c>
      <c r="I380" s="26">
        <v>33</v>
      </c>
      <c r="J380" s="29">
        <v>34</v>
      </c>
      <c r="K380" s="30">
        <f t="shared" si="49"/>
        <v>0.45</v>
      </c>
      <c r="L380" s="31">
        <f t="shared" si="50"/>
        <v>0.4925373134328358</v>
      </c>
      <c r="M380" s="20">
        <f t="shared" si="51"/>
        <v>44.5</v>
      </c>
      <c r="N380" s="32" t="s">
        <v>49</v>
      </c>
      <c r="O380" s="22" t="e">
        <f>VLOOKUP(N380,#REF!,2,FALSE)</f>
        <v>#REF!</v>
      </c>
      <c r="P380" s="23" t="str">
        <f t="shared" si="52"/>
        <v>M</v>
      </c>
      <c r="Q380" s="24" t="e">
        <f t="shared" si="53"/>
        <v>#REF!</v>
      </c>
    </row>
    <row r="381" spans="1:17">
      <c r="A381" s="11">
        <f t="shared" si="45"/>
        <v>380</v>
      </c>
      <c r="B381" s="12">
        <v>50085</v>
      </c>
      <c r="C381" s="13" t="str">
        <f t="shared" si="46"/>
        <v>Santiago Goldar L.</v>
      </c>
      <c r="D381" s="13" t="s">
        <v>123</v>
      </c>
      <c r="E381" s="14">
        <f t="shared" si="47"/>
        <v>40</v>
      </c>
      <c r="F381" s="26">
        <v>30</v>
      </c>
      <c r="G381" s="27">
        <v>10</v>
      </c>
      <c r="H381" s="28">
        <f t="shared" si="48"/>
        <v>153</v>
      </c>
      <c r="I381" s="26">
        <v>101</v>
      </c>
      <c r="J381" s="29">
        <v>52</v>
      </c>
      <c r="K381" s="30">
        <f t="shared" si="49"/>
        <v>0.75</v>
      </c>
      <c r="L381" s="31">
        <f t="shared" si="50"/>
        <v>0.66013071895424835</v>
      </c>
      <c r="M381" s="20">
        <f t="shared" si="51"/>
        <v>68.3</v>
      </c>
      <c r="N381" s="32" t="s">
        <v>58</v>
      </c>
      <c r="O381" s="22" t="e">
        <f>VLOOKUP(N381,#REF!,2,FALSE)</f>
        <v>#REF!</v>
      </c>
      <c r="P381" s="23" t="str">
        <f t="shared" si="52"/>
        <v>M</v>
      </c>
      <c r="Q381" s="24" t="e">
        <f t="shared" si="53"/>
        <v>#REF!</v>
      </c>
    </row>
    <row r="382" spans="1:17">
      <c r="A382" s="11">
        <f t="shared" si="45"/>
        <v>381</v>
      </c>
      <c r="B382" s="12">
        <v>15648</v>
      </c>
      <c r="C382" s="13" t="str">
        <f t="shared" si="46"/>
        <v>Javier Gómez A.</v>
      </c>
      <c r="D382" s="13" t="s">
        <v>74</v>
      </c>
      <c r="E382" s="14">
        <f t="shared" si="47"/>
        <v>12</v>
      </c>
      <c r="F382" s="26">
        <v>1</v>
      </c>
      <c r="G382" s="27">
        <v>11</v>
      </c>
      <c r="H382" s="28">
        <f t="shared" si="48"/>
        <v>43</v>
      </c>
      <c r="I382" s="26">
        <v>10</v>
      </c>
      <c r="J382" s="29">
        <v>33</v>
      </c>
      <c r="K382" s="30">
        <f t="shared" si="49"/>
        <v>8.3333333333333329E-2</v>
      </c>
      <c r="L382" s="31">
        <f t="shared" si="50"/>
        <v>0.23255813953488372</v>
      </c>
      <c r="M382" s="20">
        <f t="shared" si="51"/>
        <v>14.7</v>
      </c>
      <c r="N382" s="32" t="s">
        <v>58</v>
      </c>
      <c r="O382" s="22" t="e">
        <f>VLOOKUP(N382,#REF!,2,FALSE)</f>
        <v>#REF!</v>
      </c>
      <c r="P382" s="23" t="str">
        <f t="shared" si="52"/>
        <v>M</v>
      </c>
      <c r="Q382" s="24" t="e">
        <f t="shared" si="53"/>
        <v>#REF!</v>
      </c>
    </row>
    <row r="383" spans="1:17">
      <c r="A383" s="11">
        <f t="shared" si="45"/>
        <v>382</v>
      </c>
      <c r="B383" s="12">
        <v>19653</v>
      </c>
      <c r="C383" s="13" t="str">
        <f t="shared" si="46"/>
        <v>César Gómez C.</v>
      </c>
      <c r="D383" s="13" t="s">
        <v>103</v>
      </c>
      <c r="E383" s="14">
        <f t="shared" si="47"/>
        <v>40</v>
      </c>
      <c r="F383" s="26">
        <v>28</v>
      </c>
      <c r="G383" s="27">
        <v>12</v>
      </c>
      <c r="H383" s="28">
        <f t="shared" si="48"/>
        <v>157</v>
      </c>
      <c r="I383" s="26">
        <v>97</v>
      </c>
      <c r="J383" s="29">
        <v>60</v>
      </c>
      <c r="K383" s="30">
        <f t="shared" si="49"/>
        <v>0.7</v>
      </c>
      <c r="L383" s="31">
        <f t="shared" si="50"/>
        <v>0.61783439490445857</v>
      </c>
      <c r="M383" s="20">
        <f t="shared" si="51"/>
        <v>63.9</v>
      </c>
      <c r="N383" s="32" t="s">
        <v>58</v>
      </c>
      <c r="O383" s="22" t="e">
        <f>VLOOKUP(N383,#REF!,2,FALSE)</f>
        <v>#REF!</v>
      </c>
      <c r="P383" s="23" t="str">
        <f t="shared" si="52"/>
        <v>M</v>
      </c>
      <c r="Q383" s="24" t="e">
        <f t="shared" si="53"/>
        <v>#REF!</v>
      </c>
    </row>
    <row r="384" spans="1:17">
      <c r="A384" s="11">
        <f t="shared" si="45"/>
        <v>383</v>
      </c>
      <c r="B384" s="12">
        <v>7767</v>
      </c>
      <c r="C384" s="13" t="str">
        <f t="shared" si="46"/>
        <v>Diego Gómez G.</v>
      </c>
      <c r="D384" s="13" t="s">
        <v>93</v>
      </c>
      <c r="E384" s="14">
        <f t="shared" si="47"/>
        <v>14</v>
      </c>
      <c r="F384" s="26">
        <v>9</v>
      </c>
      <c r="G384" s="27">
        <v>5</v>
      </c>
      <c r="H384" s="28">
        <f t="shared" si="48"/>
        <v>56</v>
      </c>
      <c r="I384" s="26">
        <v>33</v>
      </c>
      <c r="J384" s="29">
        <v>23</v>
      </c>
      <c r="K384" s="30">
        <f t="shared" si="49"/>
        <v>0.6428571428571429</v>
      </c>
      <c r="L384" s="31">
        <f t="shared" si="50"/>
        <v>0.5892857142857143</v>
      </c>
      <c r="M384" s="20">
        <f t="shared" si="51"/>
        <v>56.8</v>
      </c>
      <c r="N384" s="32" t="s">
        <v>48</v>
      </c>
      <c r="O384" s="22" t="e">
        <f>VLOOKUP(N384,#REF!,2,FALSE)</f>
        <v>#REF!</v>
      </c>
      <c r="P384" s="23" t="str">
        <f t="shared" si="52"/>
        <v>M</v>
      </c>
      <c r="Q384" s="24" t="e">
        <f t="shared" si="53"/>
        <v>#REF!</v>
      </c>
    </row>
    <row r="385" spans="1:17">
      <c r="A385" s="11">
        <f t="shared" si="45"/>
        <v>384</v>
      </c>
      <c r="B385" s="12">
        <v>6626</v>
      </c>
      <c r="C385" s="13" t="str">
        <f t="shared" si="46"/>
        <v>Antonio Gómez G.</v>
      </c>
      <c r="D385" s="13" t="s">
        <v>93</v>
      </c>
      <c r="E385" s="14">
        <f t="shared" si="47"/>
        <v>18</v>
      </c>
      <c r="F385" s="26">
        <v>13</v>
      </c>
      <c r="G385" s="27">
        <v>5</v>
      </c>
      <c r="H385" s="28">
        <f t="shared" si="48"/>
        <v>65</v>
      </c>
      <c r="I385" s="26">
        <v>44</v>
      </c>
      <c r="J385" s="29">
        <v>21</v>
      </c>
      <c r="K385" s="30">
        <f t="shared" si="49"/>
        <v>0.72222222222222221</v>
      </c>
      <c r="L385" s="31">
        <f t="shared" si="50"/>
        <v>0.67692307692307696</v>
      </c>
      <c r="M385" s="20">
        <f t="shared" si="51"/>
        <v>65.5</v>
      </c>
      <c r="N385" s="32" t="s">
        <v>48</v>
      </c>
      <c r="O385" s="22" t="e">
        <f>VLOOKUP(N385,#REF!,2,FALSE)</f>
        <v>#REF!</v>
      </c>
      <c r="P385" s="23" t="str">
        <f t="shared" si="52"/>
        <v>M</v>
      </c>
      <c r="Q385" s="24" t="e">
        <f t="shared" si="53"/>
        <v>#REF!</v>
      </c>
    </row>
    <row r="386" spans="1:17">
      <c r="A386" s="11">
        <f t="shared" ref="A386:A449" si="54">ROW(A386)-1</f>
        <v>385</v>
      </c>
      <c r="B386" s="12">
        <v>18300</v>
      </c>
      <c r="C386" s="13" t="str">
        <f t="shared" ref="C386:C449" si="55">VLOOKUP(B386,Jugadores,10,0)</f>
        <v>Nicolás González A.</v>
      </c>
      <c r="D386" s="13" t="s">
        <v>102</v>
      </c>
      <c r="E386" s="14">
        <f t="shared" ref="E386:E449" si="56">F386+G386</f>
        <v>34</v>
      </c>
      <c r="F386" s="26">
        <v>16</v>
      </c>
      <c r="G386" s="27">
        <v>18</v>
      </c>
      <c r="H386" s="28">
        <f t="shared" ref="H386:H449" si="57">I386+J386</f>
        <v>135</v>
      </c>
      <c r="I386" s="26">
        <v>65</v>
      </c>
      <c r="J386" s="29">
        <v>70</v>
      </c>
      <c r="K386" s="30">
        <f t="shared" ref="K386:K449" si="58">IF(E386=0,0,F386/E386)</f>
        <v>0.47058823529411764</v>
      </c>
      <c r="L386" s="31">
        <f t="shared" ref="L386:L449" si="59">IF(H386=0,0,I386/H386)</f>
        <v>0.48148148148148145</v>
      </c>
      <c r="M386" s="20">
        <f t="shared" ref="M386:M449" si="60">ROUND( ($K386*($E386+1)/($E386+3)+$L386*($H386+1)/($H386+3))*50, 1)</f>
        <v>46</v>
      </c>
      <c r="N386" s="32" t="s">
        <v>58</v>
      </c>
      <c r="O386" s="22" t="e">
        <f>VLOOKUP(N386,#REF!,2,FALSE)</f>
        <v>#REF!</v>
      </c>
      <c r="P386" s="23" t="str">
        <f t="shared" ref="P386:P449" si="61">RIGHT(N386,1)</f>
        <v>M</v>
      </c>
      <c r="Q386" s="24" t="e">
        <f t="shared" ref="Q386:Q449" si="62">IF(E386&lt;10,"", ROUND((O386-1)*150+(M386*5),0) )</f>
        <v>#REF!</v>
      </c>
    </row>
    <row r="387" spans="1:17">
      <c r="A387" s="11">
        <f t="shared" si="54"/>
        <v>386</v>
      </c>
      <c r="B387" s="12">
        <v>18300</v>
      </c>
      <c r="C387" s="13" t="str">
        <f t="shared" si="55"/>
        <v>Nicolás González A.</v>
      </c>
      <c r="D387" s="13" t="s">
        <v>164</v>
      </c>
      <c r="E387" s="14">
        <f t="shared" si="56"/>
        <v>30</v>
      </c>
      <c r="F387" s="26">
        <v>10</v>
      </c>
      <c r="G387" s="27">
        <v>20</v>
      </c>
      <c r="H387" s="28">
        <f t="shared" si="57"/>
        <v>132</v>
      </c>
      <c r="I387" s="26">
        <v>56</v>
      </c>
      <c r="J387" s="29">
        <v>76</v>
      </c>
      <c r="K387" s="30">
        <f t="shared" si="58"/>
        <v>0.33333333333333331</v>
      </c>
      <c r="L387" s="31">
        <f t="shared" si="59"/>
        <v>0.42424242424242425</v>
      </c>
      <c r="M387" s="20">
        <f t="shared" si="60"/>
        <v>36.6</v>
      </c>
      <c r="N387" s="32" t="s">
        <v>48</v>
      </c>
      <c r="O387" s="22" t="e">
        <f>VLOOKUP(N387,#REF!,2,FALSE)</f>
        <v>#REF!</v>
      </c>
      <c r="P387" s="23" t="str">
        <f t="shared" si="61"/>
        <v>M</v>
      </c>
      <c r="Q387" s="24" t="e">
        <f t="shared" si="62"/>
        <v>#REF!</v>
      </c>
    </row>
    <row r="388" spans="1:17">
      <c r="A388" s="11">
        <f t="shared" si="54"/>
        <v>387</v>
      </c>
      <c r="B388" s="12">
        <v>18300</v>
      </c>
      <c r="C388" s="13" t="str">
        <f t="shared" si="55"/>
        <v>Nicolás González A.</v>
      </c>
      <c r="D388" s="13" t="s">
        <v>171</v>
      </c>
      <c r="E388" s="14">
        <f t="shared" si="56"/>
        <v>6</v>
      </c>
      <c r="F388" s="26">
        <v>6</v>
      </c>
      <c r="G388" s="27">
        <v>0</v>
      </c>
      <c r="H388" s="28">
        <f t="shared" si="57"/>
        <v>25</v>
      </c>
      <c r="I388" s="26">
        <v>18</v>
      </c>
      <c r="J388" s="29">
        <v>7</v>
      </c>
      <c r="K388" s="30">
        <f t="shared" si="58"/>
        <v>1</v>
      </c>
      <c r="L388" s="31">
        <f t="shared" si="59"/>
        <v>0.72</v>
      </c>
      <c r="M388" s="20">
        <f t="shared" si="60"/>
        <v>72.3</v>
      </c>
      <c r="N388" s="32" t="s">
        <v>58</v>
      </c>
      <c r="O388" s="22" t="e">
        <f>VLOOKUP(N388,#REF!,2,FALSE)</f>
        <v>#REF!</v>
      </c>
      <c r="P388" s="23" t="str">
        <f t="shared" si="61"/>
        <v>M</v>
      </c>
      <c r="Q388" s="24" t="str">
        <f t="shared" si="62"/>
        <v/>
      </c>
    </row>
    <row r="389" spans="1:17">
      <c r="A389" s="11">
        <f t="shared" si="54"/>
        <v>388</v>
      </c>
      <c r="B389" s="12">
        <v>770</v>
      </c>
      <c r="C389" s="13" t="str">
        <f t="shared" si="55"/>
        <v>José M. González A.</v>
      </c>
      <c r="D389" s="13" t="s">
        <v>72</v>
      </c>
      <c r="E389" s="14">
        <f t="shared" si="56"/>
        <v>12</v>
      </c>
      <c r="F389" s="26">
        <v>12</v>
      </c>
      <c r="G389" s="27">
        <v>0</v>
      </c>
      <c r="H389" s="28">
        <f t="shared" si="57"/>
        <v>37</v>
      </c>
      <c r="I389" s="26">
        <v>36</v>
      </c>
      <c r="J389" s="29">
        <v>1</v>
      </c>
      <c r="K389" s="30">
        <f t="shared" si="58"/>
        <v>1</v>
      </c>
      <c r="L389" s="31">
        <f t="shared" si="59"/>
        <v>0.97297297297297303</v>
      </c>
      <c r="M389" s="20">
        <f t="shared" si="60"/>
        <v>89.5</v>
      </c>
      <c r="N389" s="32" t="s">
        <v>49</v>
      </c>
      <c r="O389" s="22" t="e">
        <f>VLOOKUP(N389,#REF!,2,FALSE)</f>
        <v>#REF!</v>
      </c>
      <c r="P389" s="23" t="str">
        <f t="shared" si="61"/>
        <v>M</v>
      </c>
      <c r="Q389" s="24" t="e">
        <f t="shared" si="62"/>
        <v>#REF!</v>
      </c>
    </row>
    <row r="390" spans="1:17">
      <c r="A390" s="11">
        <f t="shared" si="54"/>
        <v>389</v>
      </c>
      <c r="B390" s="12">
        <v>770</v>
      </c>
      <c r="C390" s="13" t="str">
        <f t="shared" si="55"/>
        <v>José M. González A.</v>
      </c>
      <c r="D390" s="13" t="s">
        <v>171</v>
      </c>
      <c r="E390" s="14">
        <f t="shared" si="56"/>
        <v>2</v>
      </c>
      <c r="F390" s="26">
        <v>0</v>
      </c>
      <c r="G390" s="27">
        <v>2</v>
      </c>
      <c r="H390" s="28">
        <f t="shared" si="57"/>
        <v>7</v>
      </c>
      <c r="I390" s="26">
        <v>1</v>
      </c>
      <c r="J390" s="29">
        <v>6</v>
      </c>
      <c r="K390" s="30">
        <f t="shared" si="58"/>
        <v>0</v>
      </c>
      <c r="L390" s="31">
        <f t="shared" si="59"/>
        <v>0.14285714285714285</v>
      </c>
      <c r="M390" s="20">
        <f t="shared" si="60"/>
        <v>5.7</v>
      </c>
      <c r="N390" s="32" t="s">
        <v>58</v>
      </c>
      <c r="O390" s="22" t="e">
        <f>VLOOKUP(N390,#REF!,2,FALSE)</f>
        <v>#REF!</v>
      </c>
      <c r="P390" s="23" t="str">
        <f t="shared" si="61"/>
        <v>M</v>
      </c>
      <c r="Q390" s="24" t="str">
        <f t="shared" si="62"/>
        <v/>
      </c>
    </row>
    <row r="391" spans="1:17">
      <c r="A391" s="11">
        <f t="shared" si="54"/>
        <v>390</v>
      </c>
      <c r="B391" s="12">
        <v>15920</v>
      </c>
      <c r="C391" s="13" t="str">
        <f t="shared" si="55"/>
        <v>Venancio González C.</v>
      </c>
      <c r="D391" s="13" t="s">
        <v>84</v>
      </c>
      <c r="E391" s="14">
        <f t="shared" si="56"/>
        <v>30</v>
      </c>
      <c r="F391" s="26">
        <v>19</v>
      </c>
      <c r="G391" s="27">
        <v>11</v>
      </c>
      <c r="H391" s="28">
        <f t="shared" si="57"/>
        <v>109</v>
      </c>
      <c r="I391" s="26">
        <v>64</v>
      </c>
      <c r="J391" s="29">
        <v>45</v>
      </c>
      <c r="K391" s="30">
        <f t="shared" si="58"/>
        <v>0.6333333333333333</v>
      </c>
      <c r="L391" s="31">
        <f t="shared" si="59"/>
        <v>0.58715596330275233</v>
      </c>
      <c r="M391" s="20">
        <f t="shared" si="60"/>
        <v>58.6</v>
      </c>
      <c r="N391" s="32" t="s">
        <v>48</v>
      </c>
      <c r="O391" s="22" t="e">
        <f>VLOOKUP(N391,#REF!,2,FALSE)</f>
        <v>#REF!</v>
      </c>
      <c r="P391" s="23" t="str">
        <f t="shared" si="61"/>
        <v>M</v>
      </c>
      <c r="Q391" s="24" t="e">
        <f t="shared" si="62"/>
        <v>#REF!</v>
      </c>
    </row>
    <row r="392" spans="1:17">
      <c r="A392" s="11">
        <f t="shared" si="54"/>
        <v>391</v>
      </c>
      <c r="B392" s="12">
        <v>20941</v>
      </c>
      <c r="C392" s="13" t="str">
        <f t="shared" si="55"/>
        <v>Brais González d.</v>
      </c>
      <c r="D392" s="13" t="s">
        <v>97</v>
      </c>
      <c r="E392" s="14">
        <f t="shared" si="56"/>
        <v>2</v>
      </c>
      <c r="F392" s="26">
        <v>0</v>
      </c>
      <c r="G392" s="27">
        <v>2</v>
      </c>
      <c r="H392" s="28">
        <f t="shared" si="57"/>
        <v>6</v>
      </c>
      <c r="I392" s="26">
        <v>0</v>
      </c>
      <c r="J392" s="29">
        <v>6</v>
      </c>
      <c r="K392" s="30">
        <f t="shared" si="58"/>
        <v>0</v>
      </c>
      <c r="L392" s="31">
        <f t="shared" si="59"/>
        <v>0</v>
      </c>
      <c r="M392" s="20">
        <f t="shared" si="60"/>
        <v>0</v>
      </c>
      <c r="N392" s="32" t="s">
        <v>58</v>
      </c>
      <c r="O392" s="22" t="e">
        <f>VLOOKUP(N392,#REF!,2,FALSE)</f>
        <v>#REF!</v>
      </c>
      <c r="P392" s="23" t="str">
        <f t="shared" si="61"/>
        <v>M</v>
      </c>
      <c r="Q392" s="24" t="str">
        <f t="shared" si="62"/>
        <v/>
      </c>
    </row>
    <row r="393" spans="1:17">
      <c r="A393" s="11">
        <f t="shared" si="54"/>
        <v>392</v>
      </c>
      <c r="B393" s="12">
        <v>1059</v>
      </c>
      <c r="C393" s="13" t="str">
        <f t="shared" si="55"/>
        <v>Miguel Á. González G.</v>
      </c>
      <c r="D393" s="13" t="s">
        <v>90</v>
      </c>
      <c r="E393" s="14">
        <f t="shared" si="56"/>
        <v>15</v>
      </c>
      <c r="F393" s="26">
        <v>2</v>
      </c>
      <c r="G393" s="27">
        <v>13</v>
      </c>
      <c r="H393" s="28">
        <f t="shared" si="57"/>
        <v>56</v>
      </c>
      <c r="I393" s="26">
        <v>14</v>
      </c>
      <c r="J393" s="29">
        <v>42</v>
      </c>
      <c r="K393" s="30">
        <f t="shared" si="58"/>
        <v>0.13333333333333333</v>
      </c>
      <c r="L393" s="31">
        <f t="shared" si="59"/>
        <v>0.25</v>
      </c>
      <c r="M393" s="20">
        <f t="shared" si="60"/>
        <v>18</v>
      </c>
      <c r="N393" s="32" t="s">
        <v>48</v>
      </c>
      <c r="O393" s="22" t="e">
        <f>VLOOKUP(N393,#REF!,2,FALSE)</f>
        <v>#REF!</v>
      </c>
      <c r="P393" s="23" t="str">
        <f t="shared" si="61"/>
        <v>M</v>
      </c>
      <c r="Q393" s="24" t="e">
        <f t="shared" si="62"/>
        <v>#REF!</v>
      </c>
    </row>
    <row r="394" spans="1:17">
      <c r="A394" s="11">
        <f t="shared" si="54"/>
        <v>393</v>
      </c>
      <c r="B394" s="12">
        <v>9976</v>
      </c>
      <c r="C394" s="13" t="str">
        <f t="shared" si="55"/>
        <v>David González M.</v>
      </c>
      <c r="D394" s="13" t="s">
        <v>148</v>
      </c>
      <c r="E394" s="14">
        <f t="shared" si="56"/>
        <v>36</v>
      </c>
      <c r="F394" s="26">
        <v>20</v>
      </c>
      <c r="G394" s="27">
        <v>16</v>
      </c>
      <c r="H394" s="28">
        <f t="shared" si="57"/>
        <v>129</v>
      </c>
      <c r="I394" s="26">
        <v>70</v>
      </c>
      <c r="J394" s="29">
        <v>59</v>
      </c>
      <c r="K394" s="30">
        <f t="shared" si="58"/>
        <v>0.55555555555555558</v>
      </c>
      <c r="L394" s="31">
        <f t="shared" si="59"/>
        <v>0.54263565891472865</v>
      </c>
      <c r="M394" s="20">
        <f t="shared" si="60"/>
        <v>53.1</v>
      </c>
      <c r="N394" s="32" t="s">
        <v>56</v>
      </c>
      <c r="O394" s="22" t="e">
        <f>VLOOKUP(N394,#REF!,2,FALSE)</f>
        <v>#REF!</v>
      </c>
      <c r="P394" s="23" t="str">
        <f t="shared" si="61"/>
        <v>M</v>
      </c>
      <c r="Q394" s="24" t="e">
        <f t="shared" si="62"/>
        <v>#REF!</v>
      </c>
    </row>
    <row r="395" spans="1:17">
      <c r="A395" s="11">
        <f t="shared" si="54"/>
        <v>394</v>
      </c>
      <c r="B395" s="12">
        <v>9188</v>
      </c>
      <c r="C395" s="13" t="str">
        <f t="shared" si="55"/>
        <v>Martín González M.</v>
      </c>
      <c r="D395" s="13" t="s">
        <v>87</v>
      </c>
      <c r="E395" s="14">
        <f t="shared" si="56"/>
        <v>28</v>
      </c>
      <c r="F395" s="26">
        <v>19</v>
      </c>
      <c r="G395" s="27">
        <v>9</v>
      </c>
      <c r="H395" s="28">
        <f t="shared" si="57"/>
        <v>115</v>
      </c>
      <c r="I395" s="26">
        <v>69</v>
      </c>
      <c r="J395" s="29">
        <v>46</v>
      </c>
      <c r="K395" s="30">
        <f t="shared" si="58"/>
        <v>0.6785714285714286</v>
      </c>
      <c r="L395" s="31">
        <f t="shared" si="59"/>
        <v>0.6</v>
      </c>
      <c r="M395" s="20">
        <f t="shared" si="60"/>
        <v>61.2</v>
      </c>
      <c r="N395" s="32" t="s">
        <v>47</v>
      </c>
      <c r="O395" s="22" t="e">
        <f>VLOOKUP(N395,#REF!,2,FALSE)</f>
        <v>#REF!</v>
      </c>
      <c r="P395" s="23" t="str">
        <f t="shared" si="61"/>
        <v>M</v>
      </c>
      <c r="Q395" s="24" t="e">
        <f t="shared" si="62"/>
        <v>#REF!</v>
      </c>
    </row>
    <row r="396" spans="1:17">
      <c r="A396" s="11">
        <f t="shared" si="54"/>
        <v>395</v>
      </c>
      <c r="B396" s="12">
        <v>9188</v>
      </c>
      <c r="C396" s="13" t="str">
        <f t="shared" si="55"/>
        <v>Martín González M.</v>
      </c>
      <c r="D396" s="13" t="s">
        <v>151</v>
      </c>
      <c r="E396" s="14">
        <f t="shared" si="56"/>
        <v>2</v>
      </c>
      <c r="F396" s="26">
        <v>2</v>
      </c>
      <c r="G396" s="27">
        <v>0</v>
      </c>
      <c r="H396" s="28">
        <f t="shared" si="57"/>
        <v>6</v>
      </c>
      <c r="I396" s="26">
        <v>6</v>
      </c>
      <c r="J396" s="29">
        <v>0</v>
      </c>
      <c r="K396" s="30">
        <f t="shared" si="58"/>
        <v>1</v>
      </c>
      <c r="L396" s="31">
        <f t="shared" si="59"/>
        <v>1</v>
      </c>
      <c r="M396" s="20">
        <f t="shared" si="60"/>
        <v>68.900000000000006</v>
      </c>
      <c r="N396" s="32" t="s">
        <v>56</v>
      </c>
      <c r="O396" s="22" t="e">
        <f>VLOOKUP(N396,#REF!,2,FALSE)</f>
        <v>#REF!</v>
      </c>
      <c r="P396" s="23" t="str">
        <f t="shared" si="61"/>
        <v>M</v>
      </c>
      <c r="Q396" s="24" t="str">
        <f t="shared" si="62"/>
        <v/>
      </c>
    </row>
    <row r="397" spans="1:17">
      <c r="A397" s="11">
        <f t="shared" si="54"/>
        <v>396</v>
      </c>
      <c r="B397" s="12">
        <v>19946</v>
      </c>
      <c r="C397" s="13" t="str">
        <f t="shared" si="55"/>
        <v>Claudio González M.</v>
      </c>
      <c r="D397" s="13" t="s">
        <v>180</v>
      </c>
      <c r="E397" s="14">
        <f t="shared" si="56"/>
        <v>16</v>
      </c>
      <c r="F397" s="26">
        <v>13</v>
      </c>
      <c r="G397" s="27">
        <v>3</v>
      </c>
      <c r="H397" s="28">
        <f t="shared" si="57"/>
        <v>60</v>
      </c>
      <c r="I397" s="26">
        <v>40</v>
      </c>
      <c r="J397" s="29">
        <v>20</v>
      </c>
      <c r="K397" s="30">
        <f t="shared" si="58"/>
        <v>0.8125</v>
      </c>
      <c r="L397" s="31">
        <f t="shared" si="59"/>
        <v>0.66666666666666663</v>
      </c>
      <c r="M397" s="20">
        <f t="shared" si="60"/>
        <v>68.599999999999994</v>
      </c>
      <c r="N397" s="32" t="s">
        <v>49</v>
      </c>
      <c r="O397" s="22" t="e">
        <f>VLOOKUP(N397,#REF!,2,FALSE)</f>
        <v>#REF!</v>
      </c>
      <c r="P397" s="23" t="str">
        <f t="shared" si="61"/>
        <v>M</v>
      </c>
      <c r="Q397" s="24" t="e">
        <f t="shared" si="62"/>
        <v>#REF!</v>
      </c>
    </row>
    <row r="398" spans="1:17">
      <c r="A398" s="11">
        <f t="shared" si="54"/>
        <v>397</v>
      </c>
      <c r="B398" s="12">
        <v>19946</v>
      </c>
      <c r="C398" s="13" t="str">
        <f t="shared" si="55"/>
        <v>Claudio González M.</v>
      </c>
      <c r="D398" s="13" t="s">
        <v>170</v>
      </c>
      <c r="E398" s="14">
        <f t="shared" si="56"/>
        <v>2</v>
      </c>
      <c r="F398" s="26">
        <v>0</v>
      </c>
      <c r="G398" s="27">
        <v>2</v>
      </c>
      <c r="H398" s="28">
        <f t="shared" si="57"/>
        <v>7</v>
      </c>
      <c r="I398" s="26">
        <v>1</v>
      </c>
      <c r="J398" s="29">
        <v>6</v>
      </c>
      <c r="K398" s="30">
        <f t="shared" si="58"/>
        <v>0</v>
      </c>
      <c r="L398" s="31">
        <f t="shared" si="59"/>
        <v>0.14285714285714285</v>
      </c>
      <c r="M398" s="20">
        <f t="shared" si="60"/>
        <v>5.7</v>
      </c>
      <c r="N398" s="32" t="s">
        <v>58</v>
      </c>
      <c r="O398" s="22" t="e">
        <f>VLOOKUP(N398,#REF!,2,FALSE)</f>
        <v>#REF!</v>
      </c>
      <c r="P398" s="23" t="str">
        <f t="shared" si="61"/>
        <v>M</v>
      </c>
      <c r="Q398" s="24" t="str">
        <f t="shared" si="62"/>
        <v/>
      </c>
    </row>
    <row r="399" spans="1:17">
      <c r="A399" s="11">
        <f t="shared" si="54"/>
        <v>398</v>
      </c>
      <c r="B399" s="12">
        <v>21265</v>
      </c>
      <c r="C399" s="13" t="str">
        <f t="shared" si="55"/>
        <v>Nicolás González P.</v>
      </c>
      <c r="D399" s="13" t="s">
        <v>148</v>
      </c>
      <c r="E399" s="14">
        <f t="shared" si="56"/>
        <v>2</v>
      </c>
      <c r="F399" s="26">
        <v>1</v>
      </c>
      <c r="G399" s="27">
        <v>1</v>
      </c>
      <c r="H399" s="28">
        <f t="shared" si="57"/>
        <v>9</v>
      </c>
      <c r="I399" s="26">
        <v>4</v>
      </c>
      <c r="J399" s="29">
        <v>5</v>
      </c>
      <c r="K399" s="30">
        <f t="shared" si="58"/>
        <v>0.5</v>
      </c>
      <c r="L399" s="31">
        <f t="shared" si="59"/>
        <v>0.44444444444444442</v>
      </c>
      <c r="M399" s="20">
        <f t="shared" si="60"/>
        <v>33.5</v>
      </c>
      <c r="N399" s="32" t="s">
        <v>56</v>
      </c>
      <c r="O399" s="22" t="e">
        <f>VLOOKUP(N399,#REF!,2,FALSE)</f>
        <v>#REF!</v>
      </c>
      <c r="P399" s="23" t="str">
        <f t="shared" si="61"/>
        <v>M</v>
      </c>
      <c r="Q399" s="24" t="str">
        <f t="shared" si="62"/>
        <v/>
      </c>
    </row>
    <row r="400" spans="1:17">
      <c r="A400" s="11">
        <f t="shared" si="54"/>
        <v>399</v>
      </c>
      <c r="B400" s="12">
        <v>6469</v>
      </c>
      <c r="C400" s="13" t="str">
        <f t="shared" si="55"/>
        <v>Antonio L. González R.</v>
      </c>
      <c r="D400" s="13" t="s">
        <v>90</v>
      </c>
      <c r="E400" s="14">
        <f t="shared" si="56"/>
        <v>28</v>
      </c>
      <c r="F400" s="26">
        <v>16</v>
      </c>
      <c r="G400" s="27">
        <v>12</v>
      </c>
      <c r="H400" s="28">
        <f t="shared" si="57"/>
        <v>103</v>
      </c>
      <c r="I400" s="26">
        <v>56</v>
      </c>
      <c r="J400" s="29">
        <v>47</v>
      </c>
      <c r="K400" s="30">
        <f t="shared" si="58"/>
        <v>0.5714285714285714</v>
      </c>
      <c r="L400" s="31">
        <f t="shared" si="59"/>
        <v>0.5436893203883495</v>
      </c>
      <c r="M400" s="20">
        <f t="shared" si="60"/>
        <v>53.4</v>
      </c>
      <c r="N400" s="32" t="s">
        <v>48</v>
      </c>
      <c r="O400" s="22" t="e">
        <f>VLOOKUP(N400,#REF!,2,FALSE)</f>
        <v>#REF!</v>
      </c>
      <c r="P400" s="23" t="str">
        <f t="shared" si="61"/>
        <v>M</v>
      </c>
      <c r="Q400" s="24" t="e">
        <f t="shared" si="62"/>
        <v>#REF!</v>
      </c>
    </row>
    <row r="401" spans="1:17">
      <c r="A401" s="11">
        <f t="shared" si="54"/>
        <v>400</v>
      </c>
      <c r="B401" s="12">
        <v>14595</v>
      </c>
      <c r="C401" s="13" t="str">
        <f t="shared" si="55"/>
        <v>Aquilino González R.</v>
      </c>
      <c r="D401" s="13" t="s">
        <v>172</v>
      </c>
      <c r="E401" s="14">
        <f t="shared" si="56"/>
        <v>34</v>
      </c>
      <c r="F401" s="26">
        <v>8</v>
      </c>
      <c r="G401" s="27">
        <v>26</v>
      </c>
      <c r="H401" s="28">
        <f t="shared" si="57"/>
        <v>131</v>
      </c>
      <c r="I401" s="26">
        <v>42</v>
      </c>
      <c r="J401" s="29">
        <v>89</v>
      </c>
      <c r="K401" s="30">
        <f t="shared" si="58"/>
        <v>0.23529411764705882</v>
      </c>
      <c r="L401" s="31">
        <f t="shared" si="59"/>
        <v>0.32061068702290074</v>
      </c>
      <c r="M401" s="20">
        <f t="shared" si="60"/>
        <v>26.9</v>
      </c>
      <c r="N401" s="32" t="s">
        <v>58</v>
      </c>
      <c r="O401" s="22" t="e">
        <f>VLOOKUP(N401,#REF!,2,FALSE)</f>
        <v>#REF!</v>
      </c>
      <c r="P401" s="23" t="str">
        <f t="shared" si="61"/>
        <v>M</v>
      </c>
      <c r="Q401" s="24" t="e">
        <f t="shared" si="62"/>
        <v>#REF!</v>
      </c>
    </row>
    <row r="402" spans="1:17">
      <c r="A402" s="11">
        <f t="shared" si="54"/>
        <v>401</v>
      </c>
      <c r="B402" s="12">
        <v>225</v>
      </c>
      <c r="C402" s="13" t="str">
        <f t="shared" si="55"/>
        <v>Francisco J. González R.</v>
      </c>
      <c r="D402" s="13" t="s">
        <v>149</v>
      </c>
      <c r="E402" s="14">
        <f t="shared" si="56"/>
        <v>38</v>
      </c>
      <c r="F402" s="26">
        <v>18</v>
      </c>
      <c r="G402" s="27">
        <v>20</v>
      </c>
      <c r="H402" s="28">
        <f t="shared" si="57"/>
        <v>148</v>
      </c>
      <c r="I402" s="26">
        <v>70</v>
      </c>
      <c r="J402" s="29">
        <v>78</v>
      </c>
      <c r="K402" s="30">
        <f t="shared" si="58"/>
        <v>0.47368421052631576</v>
      </c>
      <c r="L402" s="31">
        <f t="shared" si="59"/>
        <v>0.47297297297297297</v>
      </c>
      <c r="M402" s="20">
        <f t="shared" si="60"/>
        <v>45.9</v>
      </c>
      <c r="N402" s="32" t="s">
        <v>56</v>
      </c>
      <c r="O402" s="22" t="e">
        <f>VLOOKUP(N402,#REF!,2,FALSE)</f>
        <v>#REF!</v>
      </c>
      <c r="P402" s="23" t="str">
        <f t="shared" si="61"/>
        <v>M</v>
      </c>
      <c r="Q402" s="24" t="e">
        <f t="shared" si="62"/>
        <v>#REF!</v>
      </c>
    </row>
    <row r="403" spans="1:17">
      <c r="A403" s="11">
        <f t="shared" si="54"/>
        <v>402</v>
      </c>
      <c r="B403" s="12">
        <v>225</v>
      </c>
      <c r="C403" s="13" t="str">
        <f t="shared" si="55"/>
        <v>Francisco J. González R.</v>
      </c>
      <c r="D403" s="13" t="s">
        <v>110</v>
      </c>
      <c r="E403" s="14">
        <f t="shared" si="56"/>
        <v>32</v>
      </c>
      <c r="F403" s="26">
        <v>19</v>
      </c>
      <c r="G403" s="27">
        <v>13</v>
      </c>
      <c r="H403" s="28">
        <f t="shared" si="57"/>
        <v>115</v>
      </c>
      <c r="I403" s="26">
        <v>65</v>
      </c>
      <c r="J403" s="29">
        <v>50</v>
      </c>
      <c r="K403" s="30">
        <f t="shared" si="58"/>
        <v>0.59375</v>
      </c>
      <c r="L403" s="31">
        <f t="shared" si="59"/>
        <v>0.56521739130434778</v>
      </c>
      <c r="M403" s="20">
        <f t="shared" si="60"/>
        <v>55.8</v>
      </c>
      <c r="N403" s="32" t="s">
        <v>58</v>
      </c>
      <c r="O403" s="22" t="e">
        <f>VLOOKUP(N403,#REF!,2,FALSE)</f>
        <v>#REF!</v>
      </c>
      <c r="P403" s="23" t="str">
        <f t="shared" si="61"/>
        <v>M</v>
      </c>
      <c r="Q403" s="24" t="e">
        <f t="shared" si="62"/>
        <v>#REF!</v>
      </c>
    </row>
    <row r="404" spans="1:17">
      <c r="A404" s="11">
        <f t="shared" si="54"/>
        <v>403</v>
      </c>
      <c r="B404" s="12">
        <v>18299</v>
      </c>
      <c r="C404" s="13" t="str">
        <f t="shared" si="55"/>
        <v>Lara González R.</v>
      </c>
      <c r="D404" s="13" t="s">
        <v>144</v>
      </c>
      <c r="E404" s="14">
        <f t="shared" si="56"/>
        <v>36</v>
      </c>
      <c r="F404" s="26">
        <v>2</v>
      </c>
      <c r="G404" s="27">
        <v>34</v>
      </c>
      <c r="H404" s="28">
        <f t="shared" si="57"/>
        <v>120</v>
      </c>
      <c r="I404" s="26">
        <v>16</v>
      </c>
      <c r="J404" s="29">
        <v>104</v>
      </c>
      <c r="K404" s="30">
        <f t="shared" si="58"/>
        <v>5.5555555555555552E-2</v>
      </c>
      <c r="L404" s="31">
        <f t="shared" si="59"/>
        <v>0.13333333333333333</v>
      </c>
      <c r="M404" s="20">
        <f t="shared" si="60"/>
        <v>9.1999999999999993</v>
      </c>
      <c r="N404" s="32" t="s">
        <v>57</v>
      </c>
      <c r="O404" s="22" t="e">
        <f>VLOOKUP(N404,#REF!,2,FALSE)</f>
        <v>#REF!</v>
      </c>
      <c r="P404" s="23" t="str">
        <f t="shared" si="61"/>
        <v>F</v>
      </c>
      <c r="Q404" s="24" t="e">
        <f t="shared" si="62"/>
        <v>#REF!</v>
      </c>
    </row>
    <row r="405" spans="1:17">
      <c r="A405" s="11">
        <f t="shared" si="54"/>
        <v>404</v>
      </c>
      <c r="B405" s="12">
        <v>16993</v>
      </c>
      <c r="C405" s="13" t="str">
        <f t="shared" si="55"/>
        <v>Saúl González R.</v>
      </c>
      <c r="D405" s="13" t="s">
        <v>102</v>
      </c>
      <c r="E405" s="14">
        <f t="shared" si="56"/>
        <v>28</v>
      </c>
      <c r="F405" s="26">
        <v>9</v>
      </c>
      <c r="G405" s="27">
        <v>19</v>
      </c>
      <c r="H405" s="28">
        <f t="shared" si="57"/>
        <v>107</v>
      </c>
      <c r="I405" s="26">
        <v>44</v>
      </c>
      <c r="J405" s="29">
        <v>63</v>
      </c>
      <c r="K405" s="30">
        <f t="shared" si="58"/>
        <v>0.32142857142857145</v>
      </c>
      <c r="L405" s="31">
        <f t="shared" si="59"/>
        <v>0.41121495327102803</v>
      </c>
      <c r="M405" s="20">
        <f t="shared" si="60"/>
        <v>35.200000000000003</v>
      </c>
      <c r="N405" s="32" t="s">
        <v>58</v>
      </c>
      <c r="O405" s="22" t="e">
        <f>VLOOKUP(N405,#REF!,2,FALSE)</f>
        <v>#REF!</v>
      </c>
      <c r="P405" s="23" t="str">
        <f t="shared" si="61"/>
        <v>M</v>
      </c>
      <c r="Q405" s="24" t="e">
        <f t="shared" si="62"/>
        <v>#REF!</v>
      </c>
    </row>
    <row r="406" spans="1:17">
      <c r="A406" s="11">
        <f t="shared" si="54"/>
        <v>405</v>
      </c>
      <c r="B406" s="12">
        <v>50302</v>
      </c>
      <c r="C406" s="13" t="str">
        <f t="shared" si="55"/>
        <v>Julia Grandal L.</v>
      </c>
      <c r="D406" s="13" t="s">
        <v>214</v>
      </c>
      <c r="E406" s="14">
        <f t="shared" si="56"/>
        <v>13</v>
      </c>
      <c r="F406" s="26">
        <v>3</v>
      </c>
      <c r="G406" s="27">
        <v>10</v>
      </c>
      <c r="H406" s="28">
        <f t="shared" si="57"/>
        <v>48</v>
      </c>
      <c r="I406" s="26">
        <v>18</v>
      </c>
      <c r="J406" s="29">
        <v>30</v>
      </c>
      <c r="K406" s="30">
        <f t="shared" si="58"/>
        <v>0.23076923076923078</v>
      </c>
      <c r="L406" s="31">
        <f t="shared" si="59"/>
        <v>0.375</v>
      </c>
      <c r="M406" s="20">
        <f t="shared" si="60"/>
        <v>28.1</v>
      </c>
      <c r="N406" s="32" t="s">
        <v>60</v>
      </c>
      <c r="O406" s="22" t="e">
        <f>VLOOKUP(N406,#REF!,2,FALSE)</f>
        <v>#REF!</v>
      </c>
      <c r="P406" s="23" t="str">
        <f t="shared" si="61"/>
        <v>F</v>
      </c>
      <c r="Q406" s="24" t="e">
        <f t="shared" si="62"/>
        <v>#REF!</v>
      </c>
    </row>
    <row r="407" spans="1:17">
      <c r="A407" s="11">
        <f t="shared" si="54"/>
        <v>406</v>
      </c>
      <c r="B407" s="12">
        <v>8949</v>
      </c>
      <c r="C407" s="13" t="str">
        <f t="shared" si="55"/>
        <v>Rodrigo Graña M.</v>
      </c>
      <c r="D407" s="13" t="s">
        <v>148</v>
      </c>
      <c r="E407" s="14">
        <f t="shared" si="56"/>
        <v>14</v>
      </c>
      <c r="F407" s="26">
        <v>4</v>
      </c>
      <c r="G407" s="27">
        <v>10</v>
      </c>
      <c r="H407" s="28">
        <f t="shared" si="57"/>
        <v>52</v>
      </c>
      <c r="I407" s="26">
        <v>20</v>
      </c>
      <c r="J407" s="29">
        <v>32</v>
      </c>
      <c r="K407" s="30">
        <f t="shared" si="58"/>
        <v>0.2857142857142857</v>
      </c>
      <c r="L407" s="31">
        <f t="shared" si="59"/>
        <v>0.38461538461538464</v>
      </c>
      <c r="M407" s="20">
        <f t="shared" si="60"/>
        <v>31.1</v>
      </c>
      <c r="N407" s="32" t="s">
        <v>56</v>
      </c>
      <c r="O407" s="22" t="e">
        <f>VLOOKUP(N407,#REF!,2,FALSE)</f>
        <v>#REF!</v>
      </c>
      <c r="P407" s="23" t="str">
        <f t="shared" si="61"/>
        <v>M</v>
      </c>
      <c r="Q407" s="24" t="e">
        <f t="shared" si="62"/>
        <v>#REF!</v>
      </c>
    </row>
    <row r="408" spans="1:17">
      <c r="A408" s="11">
        <f t="shared" si="54"/>
        <v>407</v>
      </c>
      <c r="B408" s="12">
        <v>19948</v>
      </c>
      <c r="C408" s="13" t="str">
        <f t="shared" si="55"/>
        <v>Javier Güell B.</v>
      </c>
      <c r="D408" s="13" t="s">
        <v>72</v>
      </c>
      <c r="E408" s="14">
        <f t="shared" si="56"/>
        <v>22</v>
      </c>
      <c r="F408" s="26">
        <v>1</v>
      </c>
      <c r="G408" s="27">
        <v>21</v>
      </c>
      <c r="H408" s="28">
        <f t="shared" si="57"/>
        <v>72</v>
      </c>
      <c r="I408" s="26">
        <v>8</v>
      </c>
      <c r="J408" s="29">
        <v>64</v>
      </c>
      <c r="K408" s="30">
        <f t="shared" si="58"/>
        <v>4.5454545454545456E-2</v>
      </c>
      <c r="L408" s="31">
        <f t="shared" si="59"/>
        <v>0.1111111111111111</v>
      </c>
      <c r="M408" s="20">
        <f t="shared" si="60"/>
        <v>7.5</v>
      </c>
      <c r="N408" s="32" t="s">
        <v>49</v>
      </c>
      <c r="O408" s="22" t="e">
        <f>VLOOKUP(N408,#REF!,2,FALSE)</f>
        <v>#REF!</v>
      </c>
      <c r="P408" s="23" t="str">
        <f t="shared" si="61"/>
        <v>M</v>
      </c>
      <c r="Q408" s="24" t="e">
        <f t="shared" si="62"/>
        <v>#REF!</v>
      </c>
    </row>
    <row r="409" spans="1:17">
      <c r="A409" s="11">
        <f t="shared" si="54"/>
        <v>408</v>
      </c>
      <c r="B409" s="12">
        <v>20530</v>
      </c>
      <c r="C409" s="13" t="str">
        <f t="shared" si="55"/>
        <v>Julia Guerra F.</v>
      </c>
      <c r="D409" s="13" t="s">
        <v>214</v>
      </c>
      <c r="E409" s="14">
        <f t="shared" si="56"/>
        <v>15</v>
      </c>
      <c r="F409" s="26">
        <v>5</v>
      </c>
      <c r="G409" s="27">
        <v>10</v>
      </c>
      <c r="H409" s="28">
        <f t="shared" si="57"/>
        <v>57</v>
      </c>
      <c r="I409" s="26">
        <v>21</v>
      </c>
      <c r="J409" s="29">
        <v>36</v>
      </c>
      <c r="K409" s="30">
        <f t="shared" si="58"/>
        <v>0.33333333333333331</v>
      </c>
      <c r="L409" s="31">
        <f t="shared" si="59"/>
        <v>0.36842105263157893</v>
      </c>
      <c r="M409" s="20">
        <f t="shared" si="60"/>
        <v>32.6</v>
      </c>
      <c r="N409" s="32" t="s">
        <v>60</v>
      </c>
      <c r="O409" s="22" t="e">
        <f>VLOOKUP(N409,#REF!,2,FALSE)</f>
        <v>#REF!</v>
      </c>
      <c r="P409" s="23" t="str">
        <f t="shared" si="61"/>
        <v>F</v>
      </c>
      <c r="Q409" s="24" t="e">
        <f t="shared" si="62"/>
        <v>#REF!</v>
      </c>
    </row>
    <row r="410" spans="1:17">
      <c r="A410" s="11">
        <f t="shared" si="54"/>
        <v>409</v>
      </c>
      <c r="B410" s="12">
        <v>20531</v>
      </c>
      <c r="C410" s="13" t="str">
        <f t="shared" si="55"/>
        <v>Luz Guerra F.</v>
      </c>
      <c r="D410" s="13" t="s">
        <v>214</v>
      </c>
      <c r="E410" s="14">
        <f t="shared" si="56"/>
        <v>9</v>
      </c>
      <c r="F410" s="26">
        <v>3</v>
      </c>
      <c r="G410" s="27">
        <v>6</v>
      </c>
      <c r="H410" s="28">
        <f t="shared" si="57"/>
        <v>32</v>
      </c>
      <c r="I410" s="26">
        <v>13</v>
      </c>
      <c r="J410" s="29">
        <v>19</v>
      </c>
      <c r="K410" s="30">
        <f t="shared" si="58"/>
        <v>0.33333333333333331</v>
      </c>
      <c r="L410" s="31">
        <f t="shared" si="59"/>
        <v>0.40625</v>
      </c>
      <c r="M410" s="20">
        <f t="shared" si="60"/>
        <v>33</v>
      </c>
      <c r="N410" s="32" t="s">
        <v>60</v>
      </c>
      <c r="O410" s="22" t="e">
        <f>VLOOKUP(N410,#REF!,2,FALSE)</f>
        <v>#REF!</v>
      </c>
      <c r="P410" s="23" t="str">
        <f t="shared" si="61"/>
        <v>F</v>
      </c>
      <c r="Q410" s="24" t="str">
        <f t="shared" si="62"/>
        <v/>
      </c>
    </row>
    <row r="411" spans="1:17">
      <c r="A411" s="11">
        <f t="shared" si="54"/>
        <v>410</v>
      </c>
      <c r="B411" s="12">
        <v>19958</v>
      </c>
      <c r="C411" s="13" t="str">
        <f t="shared" si="55"/>
        <v>Antonio J. Guntín L.</v>
      </c>
      <c r="D411" s="13" t="s">
        <v>175</v>
      </c>
      <c r="E411" s="14">
        <f t="shared" si="56"/>
        <v>18</v>
      </c>
      <c r="F411" s="26">
        <v>1</v>
      </c>
      <c r="G411" s="27">
        <v>17</v>
      </c>
      <c r="H411" s="28">
        <f t="shared" si="57"/>
        <v>64</v>
      </c>
      <c r="I411" s="26">
        <v>11</v>
      </c>
      <c r="J411" s="29">
        <v>53</v>
      </c>
      <c r="K411" s="30">
        <f t="shared" si="58"/>
        <v>5.5555555555555552E-2</v>
      </c>
      <c r="L411" s="31">
        <f t="shared" si="59"/>
        <v>0.171875</v>
      </c>
      <c r="M411" s="20">
        <f t="shared" si="60"/>
        <v>10.9</v>
      </c>
      <c r="N411" s="32" t="s">
        <v>58</v>
      </c>
      <c r="O411" s="22" t="e">
        <f>VLOOKUP(N411,#REF!,2,FALSE)</f>
        <v>#REF!</v>
      </c>
      <c r="P411" s="23" t="str">
        <f t="shared" si="61"/>
        <v>M</v>
      </c>
      <c r="Q411" s="24" t="e">
        <f t="shared" si="62"/>
        <v>#REF!</v>
      </c>
    </row>
    <row r="412" spans="1:17">
      <c r="A412" s="11">
        <f t="shared" si="54"/>
        <v>411</v>
      </c>
      <c r="B412" s="12">
        <v>19958</v>
      </c>
      <c r="C412" s="13" t="str">
        <f t="shared" si="55"/>
        <v>Antonio J. Guntín L.</v>
      </c>
      <c r="D412" s="13" t="s">
        <v>168</v>
      </c>
      <c r="E412" s="14">
        <f t="shared" si="56"/>
        <v>2</v>
      </c>
      <c r="F412" s="26">
        <v>0</v>
      </c>
      <c r="G412" s="27">
        <v>2</v>
      </c>
      <c r="H412" s="28">
        <f t="shared" si="57"/>
        <v>6</v>
      </c>
      <c r="I412" s="26">
        <v>0</v>
      </c>
      <c r="J412" s="29">
        <v>6</v>
      </c>
      <c r="K412" s="30">
        <f t="shared" si="58"/>
        <v>0</v>
      </c>
      <c r="L412" s="31">
        <f t="shared" si="59"/>
        <v>0</v>
      </c>
      <c r="M412" s="20">
        <f t="shared" si="60"/>
        <v>0</v>
      </c>
      <c r="N412" s="32" t="s">
        <v>48</v>
      </c>
      <c r="O412" s="22" t="e">
        <f>VLOOKUP(N412,#REF!,2,FALSE)</f>
        <v>#REF!</v>
      </c>
      <c r="P412" s="23" t="str">
        <f t="shared" si="61"/>
        <v>M</v>
      </c>
      <c r="Q412" s="24" t="str">
        <f t="shared" si="62"/>
        <v/>
      </c>
    </row>
    <row r="413" spans="1:17">
      <c r="A413" s="11">
        <f t="shared" si="54"/>
        <v>412</v>
      </c>
      <c r="B413" s="12">
        <v>26402</v>
      </c>
      <c r="C413" s="13" t="str">
        <f t="shared" si="55"/>
        <v>Nora Haraszti</v>
      </c>
      <c r="D413" s="13" t="s">
        <v>100</v>
      </c>
      <c r="E413" s="14">
        <f t="shared" si="56"/>
        <v>18</v>
      </c>
      <c r="F413" s="26">
        <v>18</v>
      </c>
      <c r="G413" s="27">
        <v>0</v>
      </c>
      <c r="H413" s="28">
        <f t="shared" si="57"/>
        <v>63</v>
      </c>
      <c r="I413" s="26">
        <v>54</v>
      </c>
      <c r="J413" s="29">
        <v>9</v>
      </c>
      <c r="K413" s="30">
        <f t="shared" si="58"/>
        <v>1</v>
      </c>
      <c r="L413" s="31">
        <f t="shared" si="59"/>
        <v>0.8571428571428571</v>
      </c>
      <c r="M413" s="20">
        <f t="shared" si="60"/>
        <v>86.8</v>
      </c>
      <c r="N413" s="32" t="s">
        <v>57</v>
      </c>
      <c r="O413" s="22" t="e">
        <f>VLOOKUP(N413,#REF!,2,FALSE)</f>
        <v>#REF!</v>
      </c>
      <c r="P413" s="23" t="str">
        <f t="shared" si="61"/>
        <v>F</v>
      </c>
      <c r="Q413" s="24" t="e">
        <f t="shared" si="62"/>
        <v>#REF!</v>
      </c>
    </row>
    <row r="414" spans="1:17">
      <c r="A414" s="11">
        <f t="shared" si="54"/>
        <v>413</v>
      </c>
      <c r="B414" s="12">
        <v>50031</v>
      </c>
      <c r="C414" s="13" t="str">
        <f t="shared" si="55"/>
        <v>José A. Hernández H.</v>
      </c>
      <c r="D414" s="13" t="s">
        <v>191</v>
      </c>
      <c r="E414" s="14">
        <f t="shared" si="56"/>
        <v>8</v>
      </c>
      <c r="F414" s="26">
        <v>0</v>
      </c>
      <c r="G414" s="27">
        <v>8</v>
      </c>
      <c r="H414" s="28">
        <f t="shared" si="57"/>
        <v>27</v>
      </c>
      <c r="I414" s="26">
        <v>3</v>
      </c>
      <c r="J414" s="29">
        <v>24</v>
      </c>
      <c r="K414" s="30">
        <f t="shared" si="58"/>
        <v>0</v>
      </c>
      <c r="L414" s="31">
        <f t="shared" si="59"/>
        <v>0.1111111111111111</v>
      </c>
      <c r="M414" s="20">
        <f t="shared" si="60"/>
        <v>5.2</v>
      </c>
      <c r="N414" s="32" t="s">
        <v>49</v>
      </c>
      <c r="O414" s="22" t="e">
        <f>VLOOKUP(N414,#REF!,2,FALSE)</f>
        <v>#REF!</v>
      </c>
      <c r="P414" s="23" t="str">
        <f t="shared" si="61"/>
        <v>M</v>
      </c>
      <c r="Q414" s="24" t="str">
        <f t="shared" si="62"/>
        <v/>
      </c>
    </row>
    <row r="415" spans="1:17">
      <c r="A415" s="11">
        <f t="shared" si="54"/>
        <v>414</v>
      </c>
      <c r="B415" s="12">
        <v>20837</v>
      </c>
      <c r="C415" s="13" t="str">
        <f t="shared" si="55"/>
        <v>Sara Hernández V.</v>
      </c>
      <c r="D415" s="13" t="s">
        <v>122</v>
      </c>
      <c r="E415" s="14">
        <f t="shared" si="56"/>
        <v>9</v>
      </c>
      <c r="F415" s="26">
        <v>0</v>
      </c>
      <c r="G415" s="27">
        <v>9</v>
      </c>
      <c r="H415" s="28">
        <f t="shared" si="57"/>
        <v>27</v>
      </c>
      <c r="I415" s="26">
        <v>0</v>
      </c>
      <c r="J415" s="29">
        <v>27</v>
      </c>
      <c r="K415" s="30">
        <f t="shared" si="58"/>
        <v>0</v>
      </c>
      <c r="L415" s="31">
        <f t="shared" si="59"/>
        <v>0</v>
      </c>
      <c r="M415" s="20">
        <f t="shared" si="60"/>
        <v>0</v>
      </c>
      <c r="N415" s="32" t="s">
        <v>49</v>
      </c>
      <c r="O415" s="22" t="e">
        <f>VLOOKUP(N415,#REF!,2,FALSE)</f>
        <v>#REF!</v>
      </c>
      <c r="P415" s="23" t="str">
        <f t="shared" si="61"/>
        <v>M</v>
      </c>
      <c r="Q415" s="24" t="str">
        <f t="shared" si="62"/>
        <v/>
      </c>
    </row>
    <row r="416" spans="1:17">
      <c r="A416" s="11">
        <f t="shared" si="54"/>
        <v>415</v>
      </c>
      <c r="B416" s="12">
        <v>20837</v>
      </c>
      <c r="C416" s="13" t="str">
        <f t="shared" si="55"/>
        <v>Sara Hernández V.</v>
      </c>
      <c r="D416" s="13" t="s">
        <v>211</v>
      </c>
      <c r="E416" s="14">
        <f t="shared" si="56"/>
        <v>8</v>
      </c>
      <c r="F416" s="26">
        <v>1</v>
      </c>
      <c r="G416" s="27">
        <v>7</v>
      </c>
      <c r="H416" s="28">
        <f t="shared" si="57"/>
        <v>27</v>
      </c>
      <c r="I416" s="26">
        <v>6</v>
      </c>
      <c r="J416" s="29">
        <v>21</v>
      </c>
      <c r="K416" s="30">
        <f t="shared" si="58"/>
        <v>0.125</v>
      </c>
      <c r="L416" s="31">
        <f t="shared" si="59"/>
        <v>0.22222222222222221</v>
      </c>
      <c r="M416" s="20">
        <f t="shared" si="60"/>
        <v>15.5</v>
      </c>
      <c r="N416" s="32" t="s">
        <v>60</v>
      </c>
      <c r="O416" s="22" t="e">
        <f>VLOOKUP(N416,#REF!,2,FALSE)</f>
        <v>#REF!</v>
      </c>
      <c r="P416" s="23" t="str">
        <f t="shared" si="61"/>
        <v>F</v>
      </c>
      <c r="Q416" s="24" t="str">
        <f t="shared" si="62"/>
        <v/>
      </c>
    </row>
    <row r="417" spans="1:17">
      <c r="A417" s="11">
        <f t="shared" si="54"/>
        <v>416</v>
      </c>
      <c r="B417" s="12">
        <v>50006</v>
      </c>
      <c r="C417" s="13" t="str">
        <f t="shared" si="55"/>
        <v>Paula Hevia R.</v>
      </c>
      <c r="D417" s="13" t="s">
        <v>131</v>
      </c>
      <c r="E417" s="14">
        <f t="shared" si="56"/>
        <v>8</v>
      </c>
      <c r="F417" s="26">
        <v>3</v>
      </c>
      <c r="G417" s="27">
        <v>5</v>
      </c>
      <c r="H417" s="28">
        <f t="shared" si="57"/>
        <v>30</v>
      </c>
      <c r="I417" s="26">
        <v>12</v>
      </c>
      <c r="J417" s="29">
        <v>18</v>
      </c>
      <c r="K417" s="30">
        <f t="shared" si="58"/>
        <v>0.375</v>
      </c>
      <c r="L417" s="31">
        <f t="shared" si="59"/>
        <v>0.4</v>
      </c>
      <c r="M417" s="20">
        <f t="shared" si="60"/>
        <v>34.1</v>
      </c>
      <c r="N417" s="32" t="s">
        <v>49</v>
      </c>
      <c r="O417" s="22" t="e">
        <f>VLOOKUP(N417,#REF!,2,FALSE)</f>
        <v>#REF!</v>
      </c>
      <c r="P417" s="23" t="str">
        <f t="shared" si="61"/>
        <v>M</v>
      </c>
      <c r="Q417" s="24" t="str">
        <f t="shared" si="62"/>
        <v/>
      </c>
    </row>
    <row r="418" spans="1:17">
      <c r="A418" s="11">
        <f t="shared" si="54"/>
        <v>417</v>
      </c>
      <c r="B418" s="12">
        <v>50534</v>
      </c>
      <c r="C418" s="13" t="str">
        <f t="shared" si="55"/>
        <v>Leonard Hobky</v>
      </c>
      <c r="D418" s="13" t="s">
        <v>102</v>
      </c>
      <c r="E418" s="14">
        <f t="shared" si="56"/>
        <v>20</v>
      </c>
      <c r="F418" s="26">
        <v>11</v>
      </c>
      <c r="G418" s="27">
        <v>9</v>
      </c>
      <c r="H418" s="28">
        <f t="shared" si="57"/>
        <v>75</v>
      </c>
      <c r="I418" s="26">
        <v>39</v>
      </c>
      <c r="J418" s="29">
        <v>36</v>
      </c>
      <c r="K418" s="30">
        <f t="shared" si="58"/>
        <v>0.55000000000000004</v>
      </c>
      <c r="L418" s="31">
        <f t="shared" si="59"/>
        <v>0.52</v>
      </c>
      <c r="M418" s="20">
        <f t="shared" si="60"/>
        <v>50.4</v>
      </c>
      <c r="N418" s="32" t="s">
        <v>58</v>
      </c>
      <c r="O418" s="22" t="e">
        <f>VLOOKUP(N418,#REF!,2,FALSE)</f>
        <v>#REF!</v>
      </c>
      <c r="P418" s="23" t="str">
        <f t="shared" si="61"/>
        <v>M</v>
      </c>
      <c r="Q418" s="24" t="e">
        <f t="shared" si="62"/>
        <v>#REF!</v>
      </c>
    </row>
    <row r="419" spans="1:17">
      <c r="A419" s="11">
        <f t="shared" si="54"/>
        <v>418</v>
      </c>
      <c r="B419" s="12">
        <v>18158</v>
      </c>
      <c r="C419" s="13" t="str">
        <f t="shared" si="55"/>
        <v>Estela Holgado C.</v>
      </c>
      <c r="D419" s="13" t="s">
        <v>197</v>
      </c>
      <c r="E419" s="14">
        <f t="shared" si="56"/>
        <v>12</v>
      </c>
      <c r="F419" s="26">
        <v>6</v>
      </c>
      <c r="G419" s="27">
        <v>6</v>
      </c>
      <c r="H419" s="28">
        <f t="shared" si="57"/>
        <v>40</v>
      </c>
      <c r="I419" s="26">
        <v>20</v>
      </c>
      <c r="J419" s="29">
        <v>20</v>
      </c>
      <c r="K419" s="30">
        <f t="shared" si="58"/>
        <v>0.5</v>
      </c>
      <c r="L419" s="31">
        <f t="shared" si="59"/>
        <v>0.5</v>
      </c>
      <c r="M419" s="20">
        <f t="shared" si="60"/>
        <v>45.5</v>
      </c>
      <c r="N419" s="32" t="s">
        <v>49</v>
      </c>
      <c r="O419" s="22" t="e">
        <f>VLOOKUP(N419,#REF!,2,FALSE)</f>
        <v>#REF!</v>
      </c>
      <c r="P419" s="23" t="str">
        <f t="shared" si="61"/>
        <v>M</v>
      </c>
      <c r="Q419" s="24" t="e">
        <f t="shared" si="62"/>
        <v>#REF!</v>
      </c>
    </row>
    <row r="420" spans="1:17">
      <c r="A420" s="11">
        <f t="shared" si="54"/>
        <v>419</v>
      </c>
      <c r="B420" s="12">
        <v>18158</v>
      </c>
      <c r="C420" s="13" t="str">
        <f t="shared" si="55"/>
        <v>Estela Holgado C.</v>
      </c>
      <c r="D420" s="13" t="s">
        <v>118</v>
      </c>
      <c r="E420" s="14">
        <f t="shared" si="56"/>
        <v>11</v>
      </c>
      <c r="F420" s="26">
        <v>5</v>
      </c>
      <c r="G420" s="27">
        <v>6</v>
      </c>
      <c r="H420" s="28">
        <f t="shared" si="57"/>
        <v>37</v>
      </c>
      <c r="I420" s="26">
        <v>19</v>
      </c>
      <c r="J420" s="29">
        <v>18</v>
      </c>
      <c r="K420" s="30">
        <f t="shared" si="58"/>
        <v>0.45454545454545453</v>
      </c>
      <c r="L420" s="31">
        <f t="shared" si="59"/>
        <v>0.51351351351351349</v>
      </c>
      <c r="M420" s="20">
        <f t="shared" si="60"/>
        <v>43.9</v>
      </c>
      <c r="N420" s="32" t="s">
        <v>59</v>
      </c>
      <c r="O420" s="22" t="e">
        <f>VLOOKUP(N420,#REF!,2,FALSE)</f>
        <v>#REF!</v>
      </c>
      <c r="P420" s="23" t="str">
        <f t="shared" si="61"/>
        <v>F</v>
      </c>
      <c r="Q420" s="24" t="e">
        <f t="shared" si="62"/>
        <v>#REF!</v>
      </c>
    </row>
    <row r="421" spans="1:17">
      <c r="A421" s="11">
        <f t="shared" si="54"/>
        <v>420</v>
      </c>
      <c r="B421" s="12">
        <v>20231</v>
      </c>
      <c r="C421" s="13" t="str">
        <f t="shared" si="55"/>
        <v>Jesús Hombre F.</v>
      </c>
      <c r="D421" s="13" t="s">
        <v>114</v>
      </c>
      <c r="E421" s="14">
        <f t="shared" si="56"/>
        <v>16</v>
      </c>
      <c r="F421" s="26">
        <v>15</v>
      </c>
      <c r="G421" s="27">
        <v>1</v>
      </c>
      <c r="H421" s="28">
        <f t="shared" si="57"/>
        <v>57</v>
      </c>
      <c r="I421" s="26">
        <v>47</v>
      </c>
      <c r="J421" s="29">
        <v>10</v>
      </c>
      <c r="K421" s="30">
        <f t="shared" si="58"/>
        <v>0.9375</v>
      </c>
      <c r="L421" s="31">
        <f t="shared" si="59"/>
        <v>0.82456140350877194</v>
      </c>
      <c r="M421" s="20">
        <f t="shared" si="60"/>
        <v>81.8</v>
      </c>
      <c r="N421" s="32" t="s">
        <v>58</v>
      </c>
      <c r="O421" s="22" t="e">
        <f>VLOOKUP(N421,#REF!,2,FALSE)</f>
        <v>#REF!</v>
      </c>
      <c r="P421" s="23" t="str">
        <f t="shared" si="61"/>
        <v>M</v>
      </c>
      <c r="Q421" s="24" t="e">
        <f t="shared" si="62"/>
        <v>#REF!</v>
      </c>
    </row>
    <row r="422" spans="1:17">
      <c r="A422" s="11">
        <f t="shared" si="54"/>
        <v>421</v>
      </c>
      <c r="B422" s="12">
        <v>20231</v>
      </c>
      <c r="C422" s="13" t="str">
        <f t="shared" si="55"/>
        <v>Jesús Hombre F.</v>
      </c>
      <c r="D422" s="13" t="s">
        <v>84</v>
      </c>
      <c r="E422" s="14">
        <f t="shared" si="56"/>
        <v>6</v>
      </c>
      <c r="F422" s="26">
        <v>1</v>
      </c>
      <c r="G422" s="27">
        <v>5</v>
      </c>
      <c r="H422" s="28">
        <f t="shared" si="57"/>
        <v>23</v>
      </c>
      <c r="I422" s="26">
        <v>8</v>
      </c>
      <c r="J422" s="29">
        <v>15</v>
      </c>
      <c r="K422" s="30">
        <f t="shared" si="58"/>
        <v>0.16666666666666666</v>
      </c>
      <c r="L422" s="31">
        <f t="shared" si="59"/>
        <v>0.34782608695652173</v>
      </c>
      <c r="M422" s="20">
        <f t="shared" si="60"/>
        <v>22.5</v>
      </c>
      <c r="N422" s="32" t="s">
        <v>48</v>
      </c>
      <c r="O422" s="22" t="e">
        <f>VLOOKUP(N422,#REF!,2,FALSE)</f>
        <v>#REF!</v>
      </c>
      <c r="P422" s="23" t="str">
        <f t="shared" si="61"/>
        <v>M</v>
      </c>
      <c r="Q422" s="24" t="str">
        <f t="shared" si="62"/>
        <v/>
      </c>
    </row>
    <row r="423" spans="1:17">
      <c r="A423" s="11">
        <f t="shared" si="54"/>
        <v>422</v>
      </c>
      <c r="B423" s="12">
        <v>21097</v>
      </c>
      <c r="C423" s="13" t="str">
        <f t="shared" si="55"/>
        <v>Roxana M. Iamandi</v>
      </c>
      <c r="D423" s="13" t="s">
        <v>99</v>
      </c>
      <c r="E423" s="14">
        <f t="shared" si="56"/>
        <v>26</v>
      </c>
      <c r="F423" s="26">
        <v>12</v>
      </c>
      <c r="G423" s="27">
        <v>14</v>
      </c>
      <c r="H423" s="28">
        <f t="shared" si="57"/>
        <v>95</v>
      </c>
      <c r="I423" s="26">
        <v>50</v>
      </c>
      <c r="J423" s="29">
        <v>45</v>
      </c>
      <c r="K423" s="30">
        <f t="shared" si="58"/>
        <v>0.46153846153846156</v>
      </c>
      <c r="L423" s="31">
        <f t="shared" si="59"/>
        <v>0.52631578947368418</v>
      </c>
      <c r="M423" s="20">
        <f t="shared" si="60"/>
        <v>47.3</v>
      </c>
      <c r="N423" s="32" t="s">
        <v>54</v>
      </c>
      <c r="O423" s="22" t="e">
        <f>VLOOKUP(N423,#REF!,2,FALSE)</f>
        <v>#REF!</v>
      </c>
      <c r="P423" s="23" t="str">
        <f t="shared" si="61"/>
        <v>F</v>
      </c>
      <c r="Q423" s="24" t="e">
        <f t="shared" si="62"/>
        <v>#REF!</v>
      </c>
    </row>
    <row r="424" spans="1:17">
      <c r="A424" s="11">
        <f t="shared" si="54"/>
        <v>423</v>
      </c>
      <c r="B424" s="12">
        <v>21097</v>
      </c>
      <c r="C424" s="13" t="str">
        <f t="shared" si="55"/>
        <v>Roxana M. Iamandi</v>
      </c>
      <c r="D424" s="13" t="s">
        <v>76</v>
      </c>
      <c r="E424" s="14">
        <f t="shared" si="56"/>
        <v>2</v>
      </c>
      <c r="F424" s="26">
        <v>2</v>
      </c>
      <c r="G424" s="27">
        <v>0</v>
      </c>
      <c r="H424" s="28">
        <f t="shared" si="57"/>
        <v>6</v>
      </c>
      <c r="I424" s="26">
        <v>6</v>
      </c>
      <c r="J424" s="29">
        <v>0</v>
      </c>
      <c r="K424" s="30">
        <f t="shared" si="58"/>
        <v>1</v>
      </c>
      <c r="L424" s="31">
        <f t="shared" si="59"/>
        <v>1</v>
      </c>
      <c r="M424" s="20">
        <f t="shared" si="60"/>
        <v>68.900000000000006</v>
      </c>
      <c r="N424" s="32" t="s">
        <v>57</v>
      </c>
      <c r="O424" s="22" t="e">
        <f>VLOOKUP(N424,#REF!,2,FALSE)</f>
        <v>#REF!</v>
      </c>
      <c r="P424" s="23" t="str">
        <f t="shared" si="61"/>
        <v>F</v>
      </c>
      <c r="Q424" s="24" t="str">
        <f t="shared" si="62"/>
        <v/>
      </c>
    </row>
    <row r="425" spans="1:17">
      <c r="A425" s="11">
        <f t="shared" si="54"/>
        <v>424</v>
      </c>
      <c r="B425" s="12">
        <v>6471</v>
      </c>
      <c r="C425" s="13" t="str">
        <f t="shared" si="55"/>
        <v>Manel Iglesia R.</v>
      </c>
      <c r="D425" s="13" t="s">
        <v>91</v>
      </c>
      <c r="E425" s="14">
        <f t="shared" si="56"/>
        <v>32</v>
      </c>
      <c r="F425" s="26">
        <v>24</v>
      </c>
      <c r="G425" s="27">
        <v>8</v>
      </c>
      <c r="H425" s="28">
        <f t="shared" si="57"/>
        <v>124</v>
      </c>
      <c r="I425" s="26">
        <v>78</v>
      </c>
      <c r="J425" s="29">
        <v>46</v>
      </c>
      <c r="K425" s="30">
        <f t="shared" si="58"/>
        <v>0.75</v>
      </c>
      <c r="L425" s="31">
        <f t="shared" si="59"/>
        <v>0.62903225806451613</v>
      </c>
      <c r="M425" s="20">
        <f t="shared" si="60"/>
        <v>66.3</v>
      </c>
      <c r="N425" s="32" t="s">
        <v>48</v>
      </c>
      <c r="O425" s="22" t="e">
        <f>VLOOKUP(N425,#REF!,2,FALSE)</f>
        <v>#REF!</v>
      </c>
      <c r="P425" s="23" t="str">
        <f t="shared" si="61"/>
        <v>M</v>
      </c>
      <c r="Q425" s="24" t="e">
        <f t="shared" si="62"/>
        <v>#REF!</v>
      </c>
    </row>
    <row r="426" spans="1:17">
      <c r="A426" s="11">
        <f t="shared" si="54"/>
        <v>425</v>
      </c>
      <c r="B426" s="12">
        <v>10617</v>
      </c>
      <c r="C426" s="13" t="str">
        <f t="shared" si="55"/>
        <v>Marcelino Iglesias A.</v>
      </c>
      <c r="D426" s="13" t="s">
        <v>130</v>
      </c>
      <c r="E426" s="14">
        <f t="shared" si="56"/>
        <v>8</v>
      </c>
      <c r="F426" s="26">
        <v>2</v>
      </c>
      <c r="G426" s="27">
        <v>6</v>
      </c>
      <c r="H426" s="28">
        <f t="shared" si="57"/>
        <v>29</v>
      </c>
      <c r="I426" s="26">
        <v>8</v>
      </c>
      <c r="J426" s="29">
        <v>21</v>
      </c>
      <c r="K426" s="30">
        <f t="shared" si="58"/>
        <v>0.25</v>
      </c>
      <c r="L426" s="31">
        <f t="shared" si="59"/>
        <v>0.27586206896551724</v>
      </c>
      <c r="M426" s="20">
        <f t="shared" si="60"/>
        <v>23.2</v>
      </c>
      <c r="N426" s="32" t="s">
        <v>49</v>
      </c>
      <c r="O426" s="22" t="e">
        <f>VLOOKUP(N426,#REF!,2,FALSE)</f>
        <v>#REF!</v>
      </c>
      <c r="P426" s="23" t="str">
        <f t="shared" si="61"/>
        <v>M</v>
      </c>
      <c r="Q426" s="24" t="str">
        <f t="shared" si="62"/>
        <v/>
      </c>
    </row>
    <row r="427" spans="1:17">
      <c r="A427" s="11">
        <f t="shared" si="54"/>
        <v>426</v>
      </c>
      <c r="B427" s="12">
        <v>18453</v>
      </c>
      <c r="C427" s="13" t="str">
        <f t="shared" si="55"/>
        <v>Carlos Iglesias C.</v>
      </c>
      <c r="D427" s="13" t="s">
        <v>128</v>
      </c>
      <c r="E427" s="14">
        <f t="shared" si="56"/>
        <v>27</v>
      </c>
      <c r="F427" s="26">
        <v>13</v>
      </c>
      <c r="G427" s="27">
        <v>14</v>
      </c>
      <c r="H427" s="28">
        <f t="shared" si="57"/>
        <v>104</v>
      </c>
      <c r="I427" s="26">
        <v>50</v>
      </c>
      <c r="J427" s="29">
        <v>54</v>
      </c>
      <c r="K427" s="30">
        <f t="shared" si="58"/>
        <v>0.48148148148148145</v>
      </c>
      <c r="L427" s="31">
        <f t="shared" si="59"/>
        <v>0.48076923076923078</v>
      </c>
      <c r="M427" s="20">
        <f t="shared" si="60"/>
        <v>46.1</v>
      </c>
      <c r="N427" s="32" t="s">
        <v>58</v>
      </c>
      <c r="O427" s="22" t="e">
        <f>VLOOKUP(N427,#REF!,2,FALSE)</f>
        <v>#REF!</v>
      </c>
      <c r="P427" s="23" t="str">
        <f t="shared" si="61"/>
        <v>M</v>
      </c>
      <c r="Q427" s="24" t="e">
        <f t="shared" si="62"/>
        <v>#REF!</v>
      </c>
    </row>
    <row r="428" spans="1:17">
      <c r="A428" s="11">
        <f t="shared" si="54"/>
        <v>427</v>
      </c>
      <c r="B428" s="12">
        <v>18782</v>
      </c>
      <c r="C428" s="13" t="str">
        <f t="shared" si="55"/>
        <v>Alexandre Iglesias F.</v>
      </c>
      <c r="D428" s="13" t="s">
        <v>125</v>
      </c>
      <c r="E428" s="14">
        <f t="shared" si="56"/>
        <v>32</v>
      </c>
      <c r="F428" s="26">
        <v>25</v>
      </c>
      <c r="G428" s="27">
        <v>7</v>
      </c>
      <c r="H428" s="28">
        <f t="shared" si="57"/>
        <v>120</v>
      </c>
      <c r="I428" s="26">
        <v>82</v>
      </c>
      <c r="J428" s="29">
        <v>38</v>
      </c>
      <c r="K428" s="30">
        <f t="shared" si="58"/>
        <v>0.78125</v>
      </c>
      <c r="L428" s="31">
        <f t="shared" si="59"/>
        <v>0.68333333333333335</v>
      </c>
      <c r="M428" s="20">
        <f t="shared" si="60"/>
        <v>70.400000000000006</v>
      </c>
      <c r="N428" s="32" t="s">
        <v>48</v>
      </c>
      <c r="O428" s="22" t="e">
        <f>VLOOKUP(N428,#REF!,2,FALSE)</f>
        <v>#REF!</v>
      </c>
      <c r="P428" s="23" t="str">
        <f t="shared" si="61"/>
        <v>M</v>
      </c>
      <c r="Q428" s="24" t="e">
        <f t="shared" si="62"/>
        <v>#REF!</v>
      </c>
    </row>
    <row r="429" spans="1:17">
      <c r="A429" s="11">
        <f t="shared" si="54"/>
        <v>428</v>
      </c>
      <c r="B429" s="12">
        <v>23685</v>
      </c>
      <c r="C429" s="13" t="str">
        <f t="shared" si="55"/>
        <v>Tomás Iglesias G.</v>
      </c>
      <c r="D429" s="13" t="s">
        <v>196</v>
      </c>
      <c r="E429" s="14">
        <f t="shared" si="56"/>
        <v>16</v>
      </c>
      <c r="F429" s="26">
        <v>4</v>
      </c>
      <c r="G429" s="27">
        <v>12</v>
      </c>
      <c r="H429" s="28">
        <f t="shared" si="57"/>
        <v>50</v>
      </c>
      <c r="I429" s="26">
        <v>16</v>
      </c>
      <c r="J429" s="29">
        <v>34</v>
      </c>
      <c r="K429" s="30">
        <f t="shared" si="58"/>
        <v>0.25</v>
      </c>
      <c r="L429" s="31">
        <f t="shared" si="59"/>
        <v>0.32</v>
      </c>
      <c r="M429" s="20">
        <f t="shared" si="60"/>
        <v>26.6</v>
      </c>
      <c r="N429" s="32" t="s">
        <v>49</v>
      </c>
      <c r="O429" s="22" t="e">
        <f>VLOOKUP(N429,#REF!,2,FALSE)</f>
        <v>#REF!</v>
      </c>
      <c r="P429" s="23" t="str">
        <f t="shared" si="61"/>
        <v>M</v>
      </c>
      <c r="Q429" s="24" t="e">
        <f t="shared" si="62"/>
        <v>#REF!</v>
      </c>
    </row>
    <row r="430" spans="1:17">
      <c r="A430" s="11">
        <f t="shared" si="54"/>
        <v>429</v>
      </c>
      <c r="B430" s="12">
        <v>10816</v>
      </c>
      <c r="C430" s="13" t="str">
        <f t="shared" si="55"/>
        <v>Benito Iglesias L.</v>
      </c>
      <c r="D430" s="13" t="s">
        <v>80</v>
      </c>
      <c r="E430" s="14">
        <f t="shared" si="56"/>
        <v>27</v>
      </c>
      <c r="F430" s="26">
        <v>9</v>
      </c>
      <c r="G430" s="27">
        <v>18</v>
      </c>
      <c r="H430" s="28">
        <f t="shared" si="57"/>
        <v>95</v>
      </c>
      <c r="I430" s="26">
        <v>39</v>
      </c>
      <c r="J430" s="29">
        <v>56</v>
      </c>
      <c r="K430" s="30">
        <f t="shared" si="58"/>
        <v>0.33333333333333331</v>
      </c>
      <c r="L430" s="31">
        <f t="shared" si="59"/>
        <v>0.41052631578947368</v>
      </c>
      <c r="M430" s="20">
        <f t="shared" si="60"/>
        <v>35.700000000000003</v>
      </c>
      <c r="N430" s="32" t="s">
        <v>48</v>
      </c>
      <c r="O430" s="22" t="e">
        <f>VLOOKUP(N430,#REF!,2,FALSE)</f>
        <v>#REF!</v>
      </c>
      <c r="P430" s="23" t="str">
        <f t="shared" si="61"/>
        <v>M</v>
      </c>
      <c r="Q430" s="24" t="e">
        <f t="shared" si="62"/>
        <v>#REF!</v>
      </c>
    </row>
    <row r="431" spans="1:17">
      <c r="A431" s="11">
        <f t="shared" si="54"/>
        <v>430</v>
      </c>
      <c r="B431" s="12">
        <v>4417</v>
      </c>
      <c r="C431" s="13" t="str">
        <f t="shared" si="55"/>
        <v>José Á. Iglesias M.</v>
      </c>
      <c r="D431" s="13" t="s">
        <v>145</v>
      </c>
      <c r="E431" s="14">
        <f t="shared" si="56"/>
        <v>8</v>
      </c>
      <c r="F431" s="26">
        <v>4</v>
      </c>
      <c r="G431" s="27">
        <v>4</v>
      </c>
      <c r="H431" s="28">
        <f t="shared" si="57"/>
        <v>29</v>
      </c>
      <c r="I431" s="26">
        <v>15</v>
      </c>
      <c r="J431" s="29">
        <v>14</v>
      </c>
      <c r="K431" s="30">
        <f t="shared" si="58"/>
        <v>0.5</v>
      </c>
      <c r="L431" s="31">
        <f t="shared" si="59"/>
        <v>0.51724137931034486</v>
      </c>
      <c r="M431" s="20">
        <f t="shared" si="60"/>
        <v>44.7</v>
      </c>
      <c r="N431" s="32" t="s">
        <v>47</v>
      </c>
      <c r="O431" s="22" t="e">
        <f>VLOOKUP(N431,#REF!,2,FALSE)</f>
        <v>#REF!</v>
      </c>
      <c r="P431" s="23" t="str">
        <f t="shared" si="61"/>
        <v>M</v>
      </c>
      <c r="Q431" s="24" t="str">
        <f t="shared" si="62"/>
        <v/>
      </c>
    </row>
    <row r="432" spans="1:17">
      <c r="A432" s="11">
        <f t="shared" si="54"/>
        <v>431</v>
      </c>
      <c r="B432" s="12">
        <v>8939</v>
      </c>
      <c r="C432" s="13" t="str">
        <f t="shared" si="55"/>
        <v>Anxo Iglesias N.</v>
      </c>
      <c r="D432" s="13" t="s">
        <v>145</v>
      </c>
      <c r="E432" s="14">
        <f t="shared" si="56"/>
        <v>38</v>
      </c>
      <c r="F432" s="26">
        <v>20</v>
      </c>
      <c r="G432" s="27">
        <v>18</v>
      </c>
      <c r="H432" s="28">
        <f t="shared" si="57"/>
        <v>144</v>
      </c>
      <c r="I432" s="26">
        <v>75</v>
      </c>
      <c r="J432" s="29">
        <v>69</v>
      </c>
      <c r="K432" s="30">
        <f t="shared" si="58"/>
        <v>0.52631578947368418</v>
      </c>
      <c r="L432" s="31">
        <f t="shared" si="59"/>
        <v>0.52083333333333337</v>
      </c>
      <c r="M432" s="20">
        <f t="shared" si="60"/>
        <v>50.7</v>
      </c>
      <c r="N432" s="32" t="s">
        <v>47</v>
      </c>
      <c r="O432" s="22" t="e">
        <f>VLOOKUP(N432,#REF!,2,FALSE)</f>
        <v>#REF!</v>
      </c>
      <c r="P432" s="23" t="str">
        <f t="shared" si="61"/>
        <v>M</v>
      </c>
      <c r="Q432" s="24" t="e">
        <f t="shared" si="62"/>
        <v>#REF!</v>
      </c>
    </row>
    <row r="433" spans="1:17">
      <c r="A433" s="11">
        <f t="shared" si="54"/>
        <v>432</v>
      </c>
      <c r="B433" s="12">
        <v>8939</v>
      </c>
      <c r="C433" s="13" t="str">
        <f t="shared" si="55"/>
        <v>Anxo Iglesias N.</v>
      </c>
      <c r="D433" s="13" t="s">
        <v>138</v>
      </c>
      <c r="E433" s="14">
        <f t="shared" si="56"/>
        <v>2</v>
      </c>
      <c r="F433" s="26">
        <v>0</v>
      </c>
      <c r="G433" s="27">
        <v>2</v>
      </c>
      <c r="H433" s="28">
        <f t="shared" si="57"/>
        <v>8</v>
      </c>
      <c r="I433" s="26">
        <v>2</v>
      </c>
      <c r="J433" s="29">
        <v>6</v>
      </c>
      <c r="K433" s="30">
        <f t="shared" si="58"/>
        <v>0</v>
      </c>
      <c r="L433" s="31">
        <f t="shared" si="59"/>
        <v>0.25</v>
      </c>
      <c r="M433" s="20">
        <f t="shared" si="60"/>
        <v>10.199999999999999</v>
      </c>
      <c r="N433" s="32" t="s">
        <v>53</v>
      </c>
      <c r="O433" s="22" t="e">
        <f>VLOOKUP(N433,#REF!,2,FALSE)</f>
        <v>#REF!</v>
      </c>
      <c r="P433" s="23" t="str">
        <f t="shared" si="61"/>
        <v>M</v>
      </c>
      <c r="Q433" s="24" t="str">
        <f t="shared" si="62"/>
        <v/>
      </c>
    </row>
    <row r="434" spans="1:17">
      <c r="A434" s="11">
        <f t="shared" si="54"/>
        <v>433</v>
      </c>
      <c r="B434" s="12">
        <v>8939</v>
      </c>
      <c r="C434" s="13" t="str">
        <f t="shared" si="55"/>
        <v>Anxo Iglesias N.</v>
      </c>
      <c r="D434" s="13" t="s">
        <v>148</v>
      </c>
      <c r="E434" s="14">
        <f t="shared" si="56"/>
        <v>2</v>
      </c>
      <c r="F434" s="26">
        <v>2</v>
      </c>
      <c r="G434" s="27">
        <v>0</v>
      </c>
      <c r="H434" s="28">
        <f t="shared" si="57"/>
        <v>6</v>
      </c>
      <c r="I434" s="26">
        <v>6</v>
      </c>
      <c r="J434" s="29">
        <v>0</v>
      </c>
      <c r="K434" s="30">
        <f t="shared" si="58"/>
        <v>1</v>
      </c>
      <c r="L434" s="31">
        <f t="shared" si="59"/>
        <v>1</v>
      </c>
      <c r="M434" s="20">
        <f t="shared" si="60"/>
        <v>68.900000000000006</v>
      </c>
      <c r="N434" s="32" t="s">
        <v>56</v>
      </c>
      <c r="O434" s="22" t="e">
        <f>VLOOKUP(N434,#REF!,2,FALSE)</f>
        <v>#REF!</v>
      </c>
      <c r="P434" s="23" t="str">
        <f t="shared" si="61"/>
        <v>M</v>
      </c>
      <c r="Q434" s="24" t="str">
        <f t="shared" si="62"/>
        <v/>
      </c>
    </row>
    <row r="435" spans="1:17">
      <c r="A435" s="11">
        <f t="shared" si="54"/>
        <v>434</v>
      </c>
      <c r="B435" s="12">
        <v>2336</v>
      </c>
      <c r="C435" s="13" t="str">
        <f t="shared" si="55"/>
        <v>Noelia Iglesias Q.</v>
      </c>
      <c r="D435" s="13" t="s">
        <v>201</v>
      </c>
      <c r="E435" s="14">
        <f t="shared" si="56"/>
        <v>8</v>
      </c>
      <c r="F435" s="26">
        <v>7</v>
      </c>
      <c r="G435" s="27">
        <v>1</v>
      </c>
      <c r="H435" s="28">
        <f t="shared" si="57"/>
        <v>29</v>
      </c>
      <c r="I435" s="26">
        <v>23</v>
      </c>
      <c r="J435" s="29">
        <v>6</v>
      </c>
      <c r="K435" s="30">
        <f t="shared" si="58"/>
        <v>0.875</v>
      </c>
      <c r="L435" s="31">
        <f t="shared" si="59"/>
        <v>0.7931034482758621</v>
      </c>
      <c r="M435" s="20">
        <f t="shared" si="60"/>
        <v>73</v>
      </c>
      <c r="N435" s="32" t="s">
        <v>59</v>
      </c>
      <c r="O435" s="22" t="e">
        <f>VLOOKUP(N435,#REF!,2,FALSE)</f>
        <v>#REF!</v>
      </c>
      <c r="P435" s="23" t="str">
        <f t="shared" si="61"/>
        <v>F</v>
      </c>
      <c r="Q435" s="24" t="str">
        <f t="shared" si="62"/>
        <v/>
      </c>
    </row>
    <row r="436" spans="1:17">
      <c r="A436" s="11">
        <f t="shared" si="54"/>
        <v>435</v>
      </c>
      <c r="B436" s="12">
        <v>24009</v>
      </c>
      <c r="C436" s="13" t="str">
        <f t="shared" si="55"/>
        <v>Nayra Iglesias S.</v>
      </c>
      <c r="D436" s="13" t="s">
        <v>211</v>
      </c>
      <c r="E436" s="14">
        <f t="shared" si="56"/>
        <v>1</v>
      </c>
      <c r="F436" s="26">
        <v>0</v>
      </c>
      <c r="G436" s="27">
        <v>1</v>
      </c>
      <c r="H436" s="28">
        <f t="shared" si="57"/>
        <v>3</v>
      </c>
      <c r="I436" s="26">
        <v>0</v>
      </c>
      <c r="J436" s="29">
        <v>3</v>
      </c>
      <c r="K436" s="30">
        <f t="shared" si="58"/>
        <v>0</v>
      </c>
      <c r="L436" s="31">
        <f t="shared" si="59"/>
        <v>0</v>
      </c>
      <c r="M436" s="20">
        <f t="shared" si="60"/>
        <v>0</v>
      </c>
      <c r="N436" s="32" t="s">
        <v>60</v>
      </c>
      <c r="O436" s="22" t="e">
        <f>VLOOKUP(N436,#REF!,2,FALSE)</f>
        <v>#REF!</v>
      </c>
      <c r="P436" s="23" t="str">
        <f t="shared" si="61"/>
        <v>F</v>
      </c>
      <c r="Q436" s="24" t="str">
        <f t="shared" si="62"/>
        <v/>
      </c>
    </row>
    <row r="437" spans="1:17">
      <c r="A437" s="11">
        <f t="shared" si="54"/>
        <v>436</v>
      </c>
      <c r="B437" s="12">
        <v>2754</v>
      </c>
      <c r="C437" s="13" t="str">
        <f t="shared" si="55"/>
        <v>Hugo Iglesias V.</v>
      </c>
      <c r="D437" s="13" t="s">
        <v>151</v>
      </c>
      <c r="E437" s="14">
        <f t="shared" si="56"/>
        <v>37</v>
      </c>
      <c r="F437" s="26">
        <v>30</v>
      </c>
      <c r="G437" s="27">
        <v>7</v>
      </c>
      <c r="H437" s="28">
        <f t="shared" si="57"/>
        <v>129</v>
      </c>
      <c r="I437" s="26">
        <v>100</v>
      </c>
      <c r="J437" s="29">
        <v>29</v>
      </c>
      <c r="K437" s="30">
        <f t="shared" si="58"/>
        <v>0.81081081081081086</v>
      </c>
      <c r="L437" s="31">
        <f t="shared" si="59"/>
        <v>0.77519379844961245</v>
      </c>
      <c r="M437" s="20">
        <f t="shared" si="60"/>
        <v>76.7</v>
      </c>
      <c r="N437" s="32" t="s">
        <v>56</v>
      </c>
      <c r="O437" s="22" t="e">
        <f>VLOOKUP(N437,#REF!,2,FALSE)</f>
        <v>#REF!</v>
      </c>
      <c r="P437" s="23" t="str">
        <f t="shared" si="61"/>
        <v>M</v>
      </c>
      <c r="Q437" s="24" t="e">
        <f t="shared" si="62"/>
        <v>#REF!</v>
      </c>
    </row>
    <row r="438" spans="1:17">
      <c r="A438" s="11">
        <f t="shared" si="54"/>
        <v>437</v>
      </c>
      <c r="B438" s="12">
        <v>18182</v>
      </c>
      <c r="C438" s="13" t="str">
        <f t="shared" si="55"/>
        <v>Patxi X. Isasti M.</v>
      </c>
      <c r="D438" s="13" t="s">
        <v>119</v>
      </c>
      <c r="E438" s="14">
        <f t="shared" si="56"/>
        <v>32</v>
      </c>
      <c r="F438" s="26">
        <v>31</v>
      </c>
      <c r="G438" s="27">
        <v>1</v>
      </c>
      <c r="H438" s="28">
        <f t="shared" si="57"/>
        <v>108</v>
      </c>
      <c r="I438" s="26">
        <v>94</v>
      </c>
      <c r="J438" s="29">
        <v>14</v>
      </c>
      <c r="K438" s="30">
        <f t="shared" si="58"/>
        <v>0.96875</v>
      </c>
      <c r="L438" s="31">
        <f t="shared" si="59"/>
        <v>0.87037037037037035</v>
      </c>
      <c r="M438" s="20">
        <f t="shared" si="60"/>
        <v>88.4</v>
      </c>
      <c r="N438" s="32" t="s">
        <v>58</v>
      </c>
      <c r="O438" s="22" t="e">
        <f>VLOOKUP(N438,#REF!,2,FALSE)</f>
        <v>#REF!</v>
      </c>
      <c r="P438" s="23" t="str">
        <f t="shared" si="61"/>
        <v>M</v>
      </c>
      <c r="Q438" s="24" t="e">
        <f t="shared" si="62"/>
        <v>#REF!</v>
      </c>
    </row>
    <row r="439" spans="1:17">
      <c r="A439" s="11">
        <f t="shared" si="54"/>
        <v>438</v>
      </c>
      <c r="B439" s="12">
        <v>18182</v>
      </c>
      <c r="C439" s="13" t="str">
        <f t="shared" si="55"/>
        <v>Patxi X. Isasti M.</v>
      </c>
      <c r="D439" s="13" t="s">
        <v>120</v>
      </c>
      <c r="E439" s="14">
        <f t="shared" si="56"/>
        <v>2</v>
      </c>
      <c r="F439" s="26">
        <v>1</v>
      </c>
      <c r="G439" s="27">
        <v>1</v>
      </c>
      <c r="H439" s="28">
        <f t="shared" si="57"/>
        <v>7</v>
      </c>
      <c r="I439" s="26">
        <v>4</v>
      </c>
      <c r="J439" s="29">
        <v>3</v>
      </c>
      <c r="K439" s="30">
        <f t="shared" si="58"/>
        <v>0.5</v>
      </c>
      <c r="L439" s="31">
        <f t="shared" si="59"/>
        <v>0.5714285714285714</v>
      </c>
      <c r="M439" s="20">
        <f t="shared" si="60"/>
        <v>37.9</v>
      </c>
      <c r="N439" s="32" t="s">
        <v>48</v>
      </c>
      <c r="O439" s="22" t="e">
        <f>VLOOKUP(N439,#REF!,2,FALSE)</f>
        <v>#REF!</v>
      </c>
      <c r="P439" s="23" t="str">
        <f t="shared" si="61"/>
        <v>M</v>
      </c>
      <c r="Q439" s="24" t="str">
        <f t="shared" si="62"/>
        <v/>
      </c>
    </row>
    <row r="440" spans="1:17">
      <c r="A440" s="11">
        <f t="shared" si="54"/>
        <v>439</v>
      </c>
      <c r="B440" s="12">
        <v>22026</v>
      </c>
      <c r="C440" s="13" t="str">
        <f t="shared" si="55"/>
        <v>Roxana A. Istrate</v>
      </c>
      <c r="D440" s="13" t="s">
        <v>99</v>
      </c>
      <c r="E440" s="14">
        <f t="shared" si="56"/>
        <v>28</v>
      </c>
      <c r="F440" s="26">
        <v>21</v>
      </c>
      <c r="G440" s="27">
        <v>7</v>
      </c>
      <c r="H440" s="28">
        <f t="shared" si="57"/>
        <v>105</v>
      </c>
      <c r="I440" s="26">
        <v>74</v>
      </c>
      <c r="J440" s="29">
        <v>31</v>
      </c>
      <c r="K440" s="30">
        <f t="shared" si="58"/>
        <v>0.75</v>
      </c>
      <c r="L440" s="31">
        <f t="shared" si="59"/>
        <v>0.70476190476190481</v>
      </c>
      <c r="M440" s="20">
        <f t="shared" si="60"/>
        <v>69.7</v>
      </c>
      <c r="N440" s="32" t="s">
        <v>54</v>
      </c>
      <c r="O440" s="22" t="e">
        <f>VLOOKUP(N440,#REF!,2,FALSE)</f>
        <v>#REF!</v>
      </c>
      <c r="P440" s="23" t="str">
        <f t="shared" si="61"/>
        <v>F</v>
      </c>
      <c r="Q440" s="24" t="e">
        <f t="shared" si="62"/>
        <v>#REF!</v>
      </c>
    </row>
    <row r="441" spans="1:17">
      <c r="A441" s="11">
        <f t="shared" si="54"/>
        <v>440</v>
      </c>
      <c r="B441" s="12">
        <v>24149</v>
      </c>
      <c r="C441" s="13" t="str">
        <f t="shared" si="55"/>
        <v>Naomi A. Iwasa</v>
      </c>
      <c r="D441" s="13" t="s">
        <v>95</v>
      </c>
      <c r="E441" s="14">
        <f t="shared" si="56"/>
        <v>18</v>
      </c>
      <c r="F441" s="26">
        <v>14</v>
      </c>
      <c r="G441" s="27">
        <v>4</v>
      </c>
      <c r="H441" s="28">
        <f t="shared" si="57"/>
        <v>69</v>
      </c>
      <c r="I441" s="26">
        <v>48</v>
      </c>
      <c r="J441" s="29">
        <v>21</v>
      </c>
      <c r="K441" s="30">
        <f t="shared" si="58"/>
        <v>0.77777777777777779</v>
      </c>
      <c r="L441" s="31">
        <f t="shared" si="59"/>
        <v>0.69565217391304346</v>
      </c>
      <c r="M441" s="20">
        <f t="shared" si="60"/>
        <v>69</v>
      </c>
      <c r="N441" s="32" t="s">
        <v>57</v>
      </c>
      <c r="O441" s="22" t="e">
        <f>VLOOKUP(N441,#REF!,2,FALSE)</f>
        <v>#REF!</v>
      </c>
      <c r="P441" s="23" t="str">
        <f t="shared" si="61"/>
        <v>F</v>
      </c>
      <c r="Q441" s="24" t="e">
        <f t="shared" si="62"/>
        <v>#REF!</v>
      </c>
    </row>
    <row r="442" spans="1:17">
      <c r="A442" s="11">
        <f t="shared" si="54"/>
        <v>441</v>
      </c>
      <c r="B442" s="12">
        <v>23131</v>
      </c>
      <c r="C442" s="13" t="str">
        <f t="shared" si="55"/>
        <v>Inés Jaspe R.</v>
      </c>
      <c r="D442" s="13" t="s">
        <v>200</v>
      </c>
      <c r="E442" s="14">
        <f t="shared" si="56"/>
        <v>12</v>
      </c>
      <c r="F442" s="26">
        <v>0</v>
      </c>
      <c r="G442" s="27">
        <v>12</v>
      </c>
      <c r="H442" s="28">
        <f t="shared" si="57"/>
        <v>39</v>
      </c>
      <c r="I442" s="26">
        <v>3</v>
      </c>
      <c r="J442" s="29">
        <v>36</v>
      </c>
      <c r="K442" s="30">
        <f t="shared" si="58"/>
        <v>0</v>
      </c>
      <c r="L442" s="31">
        <f t="shared" si="59"/>
        <v>7.6923076923076927E-2</v>
      </c>
      <c r="M442" s="20">
        <f t="shared" si="60"/>
        <v>3.7</v>
      </c>
      <c r="N442" s="32" t="s">
        <v>49</v>
      </c>
      <c r="O442" s="22" t="e">
        <f>VLOOKUP(N442,#REF!,2,FALSE)</f>
        <v>#REF!</v>
      </c>
      <c r="P442" s="23" t="str">
        <f t="shared" si="61"/>
        <v>M</v>
      </c>
      <c r="Q442" s="24" t="e">
        <f t="shared" si="62"/>
        <v>#REF!</v>
      </c>
    </row>
    <row r="443" spans="1:17">
      <c r="A443" s="11">
        <f t="shared" si="54"/>
        <v>442</v>
      </c>
      <c r="B443" s="12">
        <v>23131</v>
      </c>
      <c r="C443" s="13" t="str">
        <f t="shared" si="55"/>
        <v>Inés Jaspe R.</v>
      </c>
      <c r="D443" s="13" t="s">
        <v>210</v>
      </c>
      <c r="E443" s="14">
        <f t="shared" si="56"/>
        <v>5</v>
      </c>
      <c r="F443" s="26">
        <v>0</v>
      </c>
      <c r="G443" s="27">
        <v>5</v>
      </c>
      <c r="H443" s="28">
        <f t="shared" si="57"/>
        <v>16</v>
      </c>
      <c r="I443" s="26">
        <v>1</v>
      </c>
      <c r="J443" s="29">
        <v>15</v>
      </c>
      <c r="K443" s="30">
        <f t="shared" si="58"/>
        <v>0</v>
      </c>
      <c r="L443" s="31">
        <f t="shared" si="59"/>
        <v>6.25E-2</v>
      </c>
      <c r="M443" s="20">
        <f t="shared" si="60"/>
        <v>2.8</v>
      </c>
      <c r="N443" s="32" t="s">
        <v>60</v>
      </c>
      <c r="O443" s="22" t="e">
        <f>VLOOKUP(N443,#REF!,2,FALSE)</f>
        <v>#REF!</v>
      </c>
      <c r="P443" s="23" t="str">
        <f t="shared" si="61"/>
        <v>F</v>
      </c>
      <c r="Q443" s="24" t="str">
        <f t="shared" si="62"/>
        <v/>
      </c>
    </row>
    <row r="444" spans="1:17">
      <c r="A444" s="11">
        <f t="shared" si="54"/>
        <v>443</v>
      </c>
      <c r="B444" s="12">
        <v>22355</v>
      </c>
      <c r="C444" s="13" t="str">
        <f t="shared" si="55"/>
        <v>Felipe J. Jiménez D.</v>
      </c>
      <c r="D444" s="13" t="s">
        <v>199</v>
      </c>
      <c r="E444" s="14">
        <f t="shared" si="56"/>
        <v>28</v>
      </c>
      <c r="F444" s="26">
        <v>13</v>
      </c>
      <c r="G444" s="27">
        <v>15</v>
      </c>
      <c r="H444" s="28">
        <f t="shared" si="57"/>
        <v>97</v>
      </c>
      <c r="I444" s="26">
        <v>45</v>
      </c>
      <c r="J444" s="29">
        <v>52</v>
      </c>
      <c r="K444" s="30">
        <f t="shared" si="58"/>
        <v>0.4642857142857143</v>
      </c>
      <c r="L444" s="31">
        <f t="shared" si="59"/>
        <v>0.46391752577319589</v>
      </c>
      <c r="M444" s="20">
        <f t="shared" si="60"/>
        <v>44.4</v>
      </c>
      <c r="N444" s="32" t="s">
        <v>49</v>
      </c>
      <c r="O444" s="22" t="e">
        <f>VLOOKUP(N444,#REF!,2,FALSE)</f>
        <v>#REF!</v>
      </c>
      <c r="P444" s="23" t="str">
        <f t="shared" si="61"/>
        <v>M</v>
      </c>
      <c r="Q444" s="24" t="e">
        <f t="shared" si="62"/>
        <v>#REF!</v>
      </c>
    </row>
    <row r="445" spans="1:17">
      <c r="A445" s="11">
        <f t="shared" si="54"/>
        <v>444</v>
      </c>
      <c r="B445" s="12">
        <v>10870</v>
      </c>
      <c r="C445" s="13" t="str">
        <f t="shared" si="55"/>
        <v>Bassem Kasbo H.</v>
      </c>
      <c r="D445" s="13" t="s">
        <v>91</v>
      </c>
      <c r="E445" s="14">
        <f t="shared" si="56"/>
        <v>30</v>
      </c>
      <c r="F445" s="26">
        <v>25</v>
      </c>
      <c r="G445" s="27">
        <v>5</v>
      </c>
      <c r="H445" s="28">
        <f t="shared" si="57"/>
        <v>112</v>
      </c>
      <c r="I445" s="26">
        <v>81</v>
      </c>
      <c r="J445" s="29">
        <v>31</v>
      </c>
      <c r="K445" s="30">
        <f t="shared" si="58"/>
        <v>0.83333333333333337</v>
      </c>
      <c r="L445" s="31">
        <f t="shared" si="59"/>
        <v>0.7232142857142857</v>
      </c>
      <c r="M445" s="20">
        <f t="shared" si="60"/>
        <v>74.7</v>
      </c>
      <c r="N445" s="32" t="s">
        <v>48</v>
      </c>
      <c r="O445" s="22" t="e">
        <f>VLOOKUP(N445,#REF!,2,FALSE)</f>
        <v>#REF!</v>
      </c>
      <c r="P445" s="23" t="str">
        <f t="shared" si="61"/>
        <v>M</v>
      </c>
      <c r="Q445" s="24" t="e">
        <f t="shared" si="62"/>
        <v>#REF!</v>
      </c>
    </row>
    <row r="446" spans="1:17">
      <c r="A446" s="11">
        <f t="shared" si="54"/>
        <v>445</v>
      </c>
      <c r="B446" s="12">
        <v>4901</v>
      </c>
      <c r="C446" s="13" t="str">
        <f t="shared" si="55"/>
        <v>Ahmed Kazeem K.</v>
      </c>
      <c r="D446" s="13" t="s">
        <v>142</v>
      </c>
      <c r="E446" s="14">
        <f t="shared" si="56"/>
        <v>44</v>
      </c>
      <c r="F446" s="26">
        <v>31</v>
      </c>
      <c r="G446" s="27">
        <v>13</v>
      </c>
      <c r="H446" s="28">
        <f t="shared" si="57"/>
        <v>171</v>
      </c>
      <c r="I446" s="26">
        <v>109</v>
      </c>
      <c r="J446" s="29">
        <v>62</v>
      </c>
      <c r="K446" s="30">
        <f t="shared" si="58"/>
        <v>0.70454545454545459</v>
      </c>
      <c r="L446" s="31">
        <f t="shared" si="59"/>
        <v>0.63742690058479534</v>
      </c>
      <c r="M446" s="20">
        <f t="shared" si="60"/>
        <v>65.2</v>
      </c>
      <c r="N446" s="32" t="s">
        <v>53</v>
      </c>
      <c r="O446" s="22" t="e">
        <f>VLOOKUP(N446,#REF!,2,FALSE)</f>
        <v>#REF!</v>
      </c>
      <c r="P446" s="23" t="str">
        <f t="shared" si="61"/>
        <v>M</v>
      </c>
      <c r="Q446" s="24" t="e">
        <f t="shared" si="62"/>
        <v>#REF!</v>
      </c>
    </row>
    <row r="447" spans="1:17">
      <c r="A447" s="11">
        <f t="shared" si="54"/>
        <v>446</v>
      </c>
      <c r="B447" s="12">
        <v>26759</v>
      </c>
      <c r="C447" s="13" t="str">
        <f t="shared" si="55"/>
        <v>José A. Lado C.</v>
      </c>
      <c r="D447" s="13" t="s">
        <v>187</v>
      </c>
      <c r="E447" s="14">
        <f t="shared" si="56"/>
        <v>8</v>
      </c>
      <c r="F447" s="26">
        <v>4</v>
      </c>
      <c r="G447" s="27">
        <v>4</v>
      </c>
      <c r="H447" s="28">
        <f t="shared" si="57"/>
        <v>30</v>
      </c>
      <c r="I447" s="26">
        <v>15</v>
      </c>
      <c r="J447" s="29">
        <v>15</v>
      </c>
      <c r="K447" s="30">
        <f t="shared" si="58"/>
        <v>0.5</v>
      </c>
      <c r="L447" s="31">
        <f t="shared" si="59"/>
        <v>0.5</v>
      </c>
      <c r="M447" s="20">
        <f t="shared" si="60"/>
        <v>43.9</v>
      </c>
      <c r="N447" s="32" t="s">
        <v>49</v>
      </c>
      <c r="O447" s="22" t="e">
        <f>VLOOKUP(N447,#REF!,2,FALSE)</f>
        <v>#REF!</v>
      </c>
      <c r="P447" s="23" t="str">
        <f t="shared" si="61"/>
        <v>M</v>
      </c>
      <c r="Q447" s="24" t="str">
        <f t="shared" si="62"/>
        <v/>
      </c>
    </row>
    <row r="448" spans="1:17">
      <c r="A448" s="11">
        <f t="shared" si="54"/>
        <v>447</v>
      </c>
      <c r="B448" s="12">
        <v>15795</v>
      </c>
      <c r="C448" s="13" t="str">
        <f t="shared" si="55"/>
        <v>Iván Lama M.</v>
      </c>
      <c r="D448" s="13" t="s">
        <v>168</v>
      </c>
      <c r="E448" s="14">
        <f t="shared" si="56"/>
        <v>36</v>
      </c>
      <c r="F448" s="26">
        <v>3</v>
      </c>
      <c r="G448" s="27">
        <v>33</v>
      </c>
      <c r="H448" s="28">
        <f t="shared" si="57"/>
        <v>133</v>
      </c>
      <c r="I448" s="26">
        <v>31</v>
      </c>
      <c r="J448" s="29">
        <v>102</v>
      </c>
      <c r="K448" s="30">
        <f t="shared" si="58"/>
        <v>8.3333333333333329E-2</v>
      </c>
      <c r="L448" s="31">
        <f t="shared" si="59"/>
        <v>0.23308270676691728</v>
      </c>
      <c r="M448" s="20">
        <f t="shared" si="60"/>
        <v>15.4</v>
      </c>
      <c r="N448" s="32" t="s">
        <v>48</v>
      </c>
      <c r="O448" s="22" t="e">
        <f>VLOOKUP(N448,#REF!,2,FALSE)</f>
        <v>#REF!</v>
      </c>
      <c r="P448" s="23" t="str">
        <f t="shared" si="61"/>
        <v>M</v>
      </c>
      <c r="Q448" s="24" t="e">
        <f t="shared" si="62"/>
        <v>#REF!</v>
      </c>
    </row>
    <row r="449" spans="1:17">
      <c r="A449" s="11">
        <f t="shared" si="54"/>
        <v>448</v>
      </c>
      <c r="B449" s="12">
        <v>20875</v>
      </c>
      <c r="C449" s="13" t="str">
        <f t="shared" si="55"/>
        <v>Sergio Lamas S.</v>
      </c>
      <c r="D449" s="13" t="s">
        <v>109</v>
      </c>
      <c r="E449" s="14">
        <f t="shared" si="56"/>
        <v>33</v>
      </c>
      <c r="F449" s="26">
        <v>17</v>
      </c>
      <c r="G449" s="27">
        <v>16</v>
      </c>
      <c r="H449" s="28">
        <f t="shared" si="57"/>
        <v>122</v>
      </c>
      <c r="I449" s="26">
        <v>65</v>
      </c>
      <c r="J449" s="29">
        <v>57</v>
      </c>
      <c r="K449" s="30">
        <f t="shared" si="58"/>
        <v>0.51515151515151514</v>
      </c>
      <c r="L449" s="31">
        <f t="shared" si="59"/>
        <v>0.53278688524590168</v>
      </c>
      <c r="M449" s="20">
        <f t="shared" si="60"/>
        <v>50.5</v>
      </c>
      <c r="N449" s="32" t="s">
        <v>49</v>
      </c>
      <c r="O449" s="22" t="e">
        <f>VLOOKUP(N449,#REF!,2,FALSE)</f>
        <v>#REF!</v>
      </c>
      <c r="P449" s="23" t="str">
        <f t="shared" si="61"/>
        <v>M</v>
      </c>
      <c r="Q449" s="24" t="e">
        <f t="shared" si="62"/>
        <v>#REF!</v>
      </c>
    </row>
    <row r="450" spans="1:17">
      <c r="A450" s="11">
        <f t="shared" ref="A450:A513" si="63">ROW(A450)-1</f>
        <v>449</v>
      </c>
      <c r="B450" s="12">
        <v>16081</v>
      </c>
      <c r="C450" s="13" t="str">
        <f t="shared" ref="C450:C513" si="64">VLOOKUP(B450,Jugadores,10,0)</f>
        <v>Jorge Larrondo P.</v>
      </c>
      <c r="D450" s="13" t="s">
        <v>148</v>
      </c>
      <c r="E450" s="14">
        <f t="shared" ref="E450:E513" si="65">F450+G450</f>
        <v>18</v>
      </c>
      <c r="F450" s="26">
        <v>12</v>
      </c>
      <c r="G450" s="27">
        <v>6</v>
      </c>
      <c r="H450" s="28">
        <f t="shared" ref="H450:H513" si="66">I450+J450</f>
        <v>74</v>
      </c>
      <c r="I450" s="26">
        <v>40</v>
      </c>
      <c r="J450" s="29">
        <v>34</v>
      </c>
      <c r="K450" s="30">
        <f t="shared" ref="K450:K513" si="67">IF(E450=0,0,F450/E450)</f>
        <v>0.66666666666666663</v>
      </c>
      <c r="L450" s="31">
        <f t="shared" ref="L450:L513" si="68">IF(H450=0,0,I450/H450)</f>
        <v>0.54054054054054057</v>
      </c>
      <c r="M450" s="20">
        <f t="shared" ref="M450:M513" si="69">ROUND( ($K450*($E450+1)/($E450+3)+$L450*($H450+1)/($H450+3))*50, 1)</f>
        <v>56.5</v>
      </c>
      <c r="N450" s="32" t="s">
        <v>56</v>
      </c>
      <c r="O450" s="22" t="e">
        <f>VLOOKUP(N450,#REF!,2,FALSE)</f>
        <v>#REF!</v>
      </c>
      <c r="P450" s="23" t="str">
        <f t="shared" ref="P450:P513" si="70">RIGHT(N450,1)</f>
        <v>M</v>
      </c>
      <c r="Q450" s="24" t="e">
        <f t="shared" ref="Q450:Q513" si="71">IF(E450&lt;10,"", ROUND((O450-1)*150+(M450*5),0) )</f>
        <v>#REF!</v>
      </c>
    </row>
    <row r="451" spans="1:17">
      <c r="A451" s="11">
        <f t="shared" si="63"/>
        <v>450</v>
      </c>
      <c r="B451" s="12">
        <v>15938</v>
      </c>
      <c r="C451" s="13" t="str">
        <f t="shared" si="64"/>
        <v>Diego Leal P.</v>
      </c>
      <c r="D451" s="13" t="s">
        <v>89</v>
      </c>
      <c r="E451" s="14">
        <f t="shared" si="65"/>
        <v>30</v>
      </c>
      <c r="F451" s="26">
        <v>19</v>
      </c>
      <c r="G451" s="27">
        <v>11</v>
      </c>
      <c r="H451" s="28">
        <f t="shared" si="66"/>
        <v>106</v>
      </c>
      <c r="I451" s="26">
        <v>65</v>
      </c>
      <c r="J451" s="29">
        <v>41</v>
      </c>
      <c r="K451" s="30">
        <f t="shared" si="67"/>
        <v>0.6333333333333333</v>
      </c>
      <c r="L451" s="31">
        <f t="shared" si="68"/>
        <v>0.6132075471698113</v>
      </c>
      <c r="M451" s="20">
        <f t="shared" si="69"/>
        <v>59.8</v>
      </c>
      <c r="N451" s="32" t="s">
        <v>48</v>
      </c>
      <c r="O451" s="22" t="e">
        <f>VLOOKUP(N451,#REF!,2,FALSE)</f>
        <v>#REF!</v>
      </c>
      <c r="P451" s="23" t="str">
        <f t="shared" si="70"/>
        <v>M</v>
      </c>
      <c r="Q451" s="24" t="e">
        <f t="shared" si="71"/>
        <v>#REF!</v>
      </c>
    </row>
    <row r="452" spans="1:17">
      <c r="A452" s="11">
        <f t="shared" si="63"/>
        <v>451</v>
      </c>
      <c r="B452" s="12">
        <v>15938</v>
      </c>
      <c r="C452" s="13" t="str">
        <f t="shared" si="64"/>
        <v>Diego Leal P.</v>
      </c>
      <c r="D452" s="13" t="s">
        <v>152</v>
      </c>
      <c r="E452" s="14">
        <f t="shared" si="65"/>
        <v>4</v>
      </c>
      <c r="F452" s="26">
        <v>2</v>
      </c>
      <c r="G452" s="27">
        <v>2</v>
      </c>
      <c r="H452" s="28">
        <f t="shared" si="66"/>
        <v>13</v>
      </c>
      <c r="I452" s="26">
        <v>6</v>
      </c>
      <c r="J452" s="29">
        <v>7</v>
      </c>
      <c r="K452" s="30">
        <f t="shared" si="67"/>
        <v>0.5</v>
      </c>
      <c r="L452" s="31">
        <f t="shared" si="68"/>
        <v>0.46153846153846156</v>
      </c>
      <c r="M452" s="20">
        <f t="shared" si="69"/>
        <v>38</v>
      </c>
      <c r="N452" s="32" t="s">
        <v>56</v>
      </c>
      <c r="O452" s="22" t="e">
        <f>VLOOKUP(N452,#REF!,2,FALSE)</f>
        <v>#REF!</v>
      </c>
      <c r="P452" s="23" t="str">
        <f t="shared" si="70"/>
        <v>M</v>
      </c>
      <c r="Q452" s="24" t="str">
        <f t="shared" si="71"/>
        <v/>
      </c>
    </row>
    <row r="453" spans="1:17">
      <c r="A453" s="11">
        <f t="shared" si="63"/>
        <v>452</v>
      </c>
      <c r="B453" s="12">
        <v>18408</v>
      </c>
      <c r="C453" s="13" t="str">
        <f t="shared" si="64"/>
        <v>Alejandro Leiras O.</v>
      </c>
      <c r="D453" s="13" t="s">
        <v>176</v>
      </c>
      <c r="E453" s="14">
        <f t="shared" si="65"/>
        <v>31</v>
      </c>
      <c r="F453" s="26">
        <v>20</v>
      </c>
      <c r="G453" s="27">
        <v>11</v>
      </c>
      <c r="H453" s="28">
        <f t="shared" si="66"/>
        <v>120</v>
      </c>
      <c r="I453" s="26">
        <v>71</v>
      </c>
      <c r="J453" s="29">
        <v>49</v>
      </c>
      <c r="K453" s="30">
        <f t="shared" si="67"/>
        <v>0.64516129032258063</v>
      </c>
      <c r="L453" s="31">
        <f t="shared" si="68"/>
        <v>0.59166666666666667</v>
      </c>
      <c r="M453" s="20">
        <f t="shared" si="69"/>
        <v>59.5</v>
      </c>
      <c r="N453" s="32" t="s">
        <v>58</v>
      </c>
      <c r="O453" s="22" t="e">
        <f>VLOOKUP(N453,#REF!,2,FALSE)</f>
        <v>#REF!</v>
      </c>
      <c r="P453" s="23" t="str">
        <f t="shared" si="70"/>
        <v>M</v>
      </c>
      <c r="Q453" s="24" t="e">
        <f t="shared" si="71"/>
        <v>#REF!</v>
      </c>
    </row>
    <row r="454" spans="1:17">
      <c r="A454" s="11">
        <f t="shared" si="63"/>
        <v>453</v>
      </c>
      <c r="B454" s="12">
        <v>18408</v>
      </c>
      <c r="C454" s="13" t="str">
        <f t="shared" si="64"/>
        <v>Alejandro Leiras O.</v>
      </c>
      <c r="D454" s="13" t="s">
        <v>168</v>
      </c>
      <c r="E454" s="14">
        <f t="shared" si="65"/>
        <v>4</v>
      </c>
      <c r="F454" s="26">
        <v>1</v>
      </c>
      <c r="G454" s="27">
        <v>3</v>
      </c>
      <c r="H454" s="28">
        <f t="shared" si="66"/>
        <v>13</v>
      </c>
      <c r="I454" s="26">
        <v>4</v>
      </c>
      <c r="J454" s="29">
        <v>9</v>
      </c>
      <c r="K454" s="30">
        <f t="shared" si="67"/>
        <v>0.25</v>
      </c>
      <c r="L454" s="31">
        <f t="shared" si="68"/>
        <v>0.30769230769230771</v>
      </c>
      <c r="M454" s="20">
        <f t="shared" si="69"/>
        <v>22.4</v>
      </c>
      <c r="N454" s="32" t="s">
        <v>48</v>
      </c>
      <c r="O454" s="22" t="e">
        <f>VLOOKUP(N454,#REF!,2,FALSE)</f>
        <v>#REF!</v>
      </c>
      <c r="P454" s="23" t="str">
        <f t="shared" si="70"/>
        <v>M</v>
      </c>
      <c r="Q454" s="24" t="str">
        <f t="shared" si="71"/>
        <v/>
      </c>
    </row>
    <row r="455" spans="1:17">
      <c r="A455" s="11">
        <f t="shared" si="63"/>
        <v>454</v>
      </c>
      <c r="B455" s="12">
        <v>6167</v>
      </c>
      <c r="C455" s="13" t="str">
        <f t="shared" si="64"/>
        <v>Manuel E. Lema P.</v>
      </c>
      <c r="D455" s="13" t="s">
        <v>104</v>
      </c>
      <c r="E455" s="14">
        <f t="shared" si="65"/>
        <v>34</v>
      </c>
      <c r="F455" s="26">
        <v>9</v>
      </c>
      <c r="G455" s="27">
        <v>25</v>
      </c>
      <c r="H455" s="28">
        <f t="shared" si="66"/>
        <v>134</v>
      </c>
      <c r="I455" s="26">
        <v>46</v>
      </c>
      <c r="J455" s="29">
        <v>88</v>
      </c>
      <c r="K455" s="30">
        <f t="shared" si="67"/>
        <v>0.26470588235294118</v>
      </c>
      <c r="L455" s="31">
        <f t="shared" si="68"/>
        <v>0.34328358208955223</v>
      </c>
      <c r="M455" s="20">
        <f t="shared" si="69"/>
        <v>29.4</v>
      </c>
      <c r="N455" s="32" t="s">
        <v>48</v>
      </c>
      <c r="O455" s="22" t="e">
        <f>VLOOKUP(N455,#REF!,2,FALSE)</f>
        <v>#REF!</v>
      </c>
      <c r="P455" s="23" t="str">
        <f t="shared" si="70"/>
        <v>M</v>
      </c>
      <c r="Q455" s="24" t="e">
        <f t="shared" si="71"/>
        <v>#REF!</v>
      </c>
    </row>
    <row r="456" spans="1:17">
      <c r="A456" s="11">
        <f t="shared" si="63"/>
        <v>455</v>
      </c>
      <c r="B456" s="12">
        <v>19712</v>
      </c>
      <c r="C456" s="13" t="str">
        <f t="shared" si="64"/>
        <v>Manuel J. Lemos P.</v>
      </c>
      <c r="D456" s="13" t="s">
        <v>109</v>
      </c>
      <c r="E456" s="14">
        <f t="shared" si="65"/>
        <v>23</v>
      </c>
      <c r="F456" s="26">
        <v>15</v>
      </c>
      <c r="G456" s="27">
        <v>8</v>
      </c>
      <c r="H456" s="28">
        <f t="shared" si="66"/>
        <v>79</v>
      </c>
      <c r="I456" s="26">
        <v>48</v>
      </c>
      <c r="J456" s="29">
        <v>31</v>
      </c>
      <c r="K456" s="30">
        <f t="shared" si="67"/>
        <v>0.65217391304347827</v>
      </c>
      <c r="L456" s="31">
        <f t="shared" si="68"/>
        <v>0.60759493670886078</v>
      </c>
      <c r="M456" s="20">
        <f t="shared" si="69"/>
        <v>59.7</v>
      </c>
      <c r="N456" s="32" t="s">
        <v>49</v>
      </c>
      <c r="O456" s="22" t="e">
        <f>VLOOKUP(N456,#REF!,2,FALSE)</f>
        <v>#REF!</v>
      </c>
      <c r="P456" s="23" t="str">
        <f t="shared" si="70"/>
        <v>M</v>
      </c>
      <c r="Q456" s="24" t="e">
        <f t="shared" si="71"/>
        <v>#REF!</v>
      </c>
    </row>
    <row r="457" spans="1:17">
      <c r="A457" s="11">
        <f t="shared" si="63"/>
        <v>456</v>
      </c>
      <c r="B457" s="12">
        <v>50026</v>
      </c>
      <c r="C457" s="13" t="str">
        <f t="shared" si="64"/>
        <v>José L. Lence B.</v>
      </c>
      <c r="D457" s="13" t="s">
        <v>177</v>
      </c>
      <c r="E457" s="14">
        <f t="shared" si="65"/>
        <v>6</v>
      </c>
      <c r="F457" s="26">
        <v>3</v>
      </c>
      <c r="G457" s="27">
        <v>3</v>
      </c>
      <c r="H457" s="28">
        <f t="shared" si="66"/>
        <v>27</v>
      </c>
      <c r="I457" s="26">
        <v>13</v>
      </c>
      <c r="J457" s="29">
        <v>14</v>
      </c>
      <c r="K457" s="30">
        <f t="shared" si="67"/>
        <v>0.5</v>
      </c>
      <c r="L457" s="31">
        <f t="shared" si="68"/>
        <v>0.48148148148148145</v>
      </c>
      <c r="M457" s="20">
        <f t="shared" si="69"/>
        <v>41.9</v>
      </c>
      <c r="N457" s="32" t="s">
        <v>58</v>
      </c>
      <c r="O457" s="22" t="e">
        <f>VLOOKUP(N457,#REF!,2,FALSE)</f>
        <v>#REF!</v>
      </c>
      <c r="P457" s="23" t="str">
        <f t="shared" si="70"/>
        <v>M</v>
      </c>
      <c r="Q457" s="24" t="str">
        <f t="shared" si="71"/>
        <v/>
      </c>
    </row>
    <row r="458" spans="1:17">
      <c r="A458" s="11">
        <f t="shared" si="63"/>
        <v>457</v>
      </c>
      <c r="B458" s="12">
        <v>23976</v>
      </c>
      <c r="C458" s="13" t="str">
        <f t="shared" si="64"/>
        <v>Ángela Lestayo R.</v>
      </c>
      <c r="D458" s="13" t="s">
        <v>213</v>
      </c>
      <c r="E458" s="14">
        <f t="shared" si="65"/>
        <v>15</v>
      </c>
      <c r="F458" s="26">
        <v>0</v>
      </c>
      <c r="G458" s="27">
        <v>15</v>
      </c>
      <c r="H458" s="28">
        <f t="shared" si="66"/>
        <v>48</v>
      </c>
      <c r="I458" s="26">
        <v>3</v>
      </c>
      <c r="J458" s="29">
        <v>45</v>
      </c>
      <c r="K458" s="30">
        <f t="shared" si="67"/>
        <v>0</v>
      </c>
      <c r="L458" s="31">
        <f t="shared" si="68"/>
        <v>6.25E-2</v>
      </c>
      <c r="M458" s="20">
        <f t="shared" si="69"/>
        <v>3</v>
      </c>
      <c r="N458" s="32" t="s">
        <v>60</v>
      </c>
      <c r="O458" s="22" t="e">
        <f>VLOOKUP(N458,#REF!,2,FALSE)</f>
        <v>#REF!</v>
      </c>
      <c r="P458" s="23" t="str">
        <f t="shared" si="70"/>
        <v>F</v>
      </c>
      <c r="Q458" s="24" t="e">
        <f t="shared" si="71"/>
        <v>#REF!</v>
      </c>
    </row>
    <row r="459" spans="1:17">
      <c r="A459" s="11">
        <f t="shared" si="63"/>
        <v>458</v>
      </c>
      <c r="B459" s="12">
        <v>23976</v>
      </c>
      <c r="C459" s="13" t="str">
        <f t="shared" si="64"/>
        <v>Ángela Lestayo R.</v>
      </c>
      <c r="D459" s="13" t="s">
        <v>122</v>
      </c>
      <c r="E459" s="14">
        <f t="shared" si="65"/>
        <v>2</v>
      </c>
      <c r="F459" s="26">
        <v>0</v>
      </c>
      <c r="G459" s="27">
        <v>2</v>
      </c>
      <c r="H459" s="28">
        <f t="shared" si="66"/>
        <v>6</v>
      </c>
      <c r="I459" s="26">
        <v>0</v>
      </c>
      <c r="J459" s="29">
        <v>6</v>
      </c>
      <c r="K459" s="30">
        <f t="shared" si="67"/>
        <v>0</v>
      </c>
      <c r="L459" s="31">
        <f t="shared" si="68"/>
        <v>0</v>
      </c>
      <c r="M459" s="20">
        <f t="shared" si="69"/>
        <v>0</v>
      </c>
      <c r="N459" s="32" t="s">
        <v>49</v>
      </c>
      <c r="O459" s="22" t="e">
        <f>VLOOKUP(N459,#REF!,2,FALSE)</f>
        <v>#REF!</v>
      </c>
      <c r="P459" s="23" t="str">
        <f t="shared" si="70"/>
        <v>M</v>
      </c>
      <c r="Q459" s="24" t="str">
        <f t="shared" si="71"/>
        <v/>
      </c>
    </row>
    <row r="460" spans="1:17">
      <c r="A460" s="11">
        <f t="shared" si="63"/>
        <v>459</v>
      </c>
      <c r="B460" s="12">
        <v>50093</v>
      </c>
      <c r="C460" s="13" t="str">
        <f t="shared" si="64"/>
        <v>Araceli Liñares D.</v>
      </c>
      <c r="D460" s="13" t="s">
        <v>129</v>
      </c>
      <c r="E460" s="14">
        <f t="shared" si="65"/>
        <v>20</v>
      </c>
      <c r="F460" s="26">
        <v>17</v>
      </c>
      <c r="G460" s="27">
        <v>3</v>
      </c>
      <c r="H460" s="28">
        <f t="shared" si="66"/>
        <v>74</v>
      </c>
      <c r="I460" s="26">
        <v>56</v>
      </c>
      <c r="J460" s="29">
        <v>18</v>
      </c>
      <c r="K460" s="30">
        <f t="shared" si="67"/>
        <v>0.85</v>
      </c>
      <c r="L460" s="31">
        <f t="shared" si="68"/>
        <v>0.7567567567567568</v>
      </c>
      <c r="M460" s="20">
        <f t="shared" si="69"/>
        <v>75.7</v>
      </c>
      <c r="N460" s="32" t="s">
        <v>58</v>
      </c>
      <c r="O460" s="22" t="e">
        <f>VLOOKUP(N460,#REF!,2,FALSE)</f>
        <v>#REF!</v>
      </c>
      <c r="P460" s="23" t="str">
        <f t="shared" si="70"/>
        <v>M</v>
      </c>
      <c r="Q460" s="24" t="e">
        <f t="shared" si="71"/>
        <v>#REF!</v>
      </c>
    </row>
    <row r="461" spans="1:17">
      <c r="A461" s="11">
        <f t="shared" si="63"/>
        <v>460</v>
      </c>
      <c r="B461" s="12">
        <v>8006</v>
      </c>
      <c r="C461" s="13" t="str">
        <f t="shared" si="64"/>
        <v>Juan Lois F.</v>
      </c>
      <c r="D461" s="13" t="s">
        <v>147</v>
      </c>
      <c r="E461" s="14">
        <f t="shared" si="65"/>
        <v>38</v>
      </c>
      <c r="F461" s="26">
        <v>19</v>
      </c>
      <c r="G461" s="27">
        <v>19</v>
      </c>
      <c r="H461" s="28">
        <f t="shared" si="66"/>
        <v>150</v>
      </c>
      <c r="I461" s="26">
        <v>75</v>
      </c>
      <c r="J461" s="29">
        <v>75</v>
      </c>
      <c r="K461" s="30">
        <f t="shared" si="67"/>
        <v>0.5</v>
      </c>
      <c r="L461" s="31">
        <f t="shared" si="68"/>
        <v>0.5</v>
      </c>
      <c r="M461" s="20">
        <f t="shared" si="69"/>
        <v>48.5</v>
      </c>
      <c r="N461" s="32" t="s">
        <v>47</v>
      </c>
      <c r="O461" s="22" t="e">
        <f>VLOOKUP(N461,#REF!,2,FALSE)</f>
        <v>#REF!</v>
      </c>
      <c r="P461" s="23" t="str">
        <f t="shared" si="70"/>
        <v>M</v>
      </c>
      <c r="Q461" s="24" t="e">
        <f t="shared" si="71"/>
        <v>#REF!</v>
      </c>
    </row>
    <row r="462" spans="1:17">
      <c r="A462" s="11">
        <f t="shared" si="63"/>
        <v>461</v>
      </c>
      <c r="B462" s="12">
        <v>9197</v>
      </c>
      <c r="C462" s="13" t="str">
        <f t="shared" si="64"/>
        <v>Juan F. Lois G.</v>
      </c>
      <c r="D462" s="13" t="s">
        <v>157</v>
      </c>
      <c r="E462" s="14">
        <f t="shared" si="65"/>
        <v>24</v>
      </c>
      <c r="F462" s="26">
        <v>6</v>
      </c>
      <c r="G462" s="27">
        <v>18</v>
      </c>
      <c r="H462" s="28">
        <f t="shared" si="66"/>
        <v>89</v>
      </c>
      <c r="I462" s="26">
        <v>29</v>
      </c>
      <c r="J462" s="29">
        <v>60</v>
      </c>
      <c r="K462" s="30">
        <f t="shared" si="67"/>
        <v>0.25</v>
      </c>
      <c r="L462" s="31">
        <f t="shared" si="68"/>
        <v>0.3258426966292135</v>
      </c>
      <c r="M462" s="20">
        <f t="shared" si="69"/>
        <v>27.5</v>
      </c>
      <c r="N462" s="32" t="s">
        <v>56</v>
      </c>
      <c r="O462" s="22" t="e">
        <f>VLOOKUP(N462,#REF!,2,FALSE)</f>
        <v>#REF!</v>
      </c>
      <c r="P462" s="23" t="str">
        <f t="shared" si="70"/>
        <v>M</v>
      </c>
      <c r="Q462" s="24" t="e">
        <f t="shared" si="71"/>
        <v>#REF!</v>
      </c>
    </row>
    <row r="463" spans="1:17">
      <c r="A463" s="11">
        <f t="shared" si="63"/>
        <v>462</v>
      </c>
      <c r="B463" s="12">
        <v>1290</v>
      </c>
      <c r="C463" s="13" t="str">
        <f t="shared" si="64"/>
        <v>Pablo Lois G.</v>
      </c>
      <c r="D463" s="13" t="s">
        <v>75</v>
      </c>
      <c r="E463" s="14">
        <f t="shared" si="65"/>
        <v>14</v>
      </c>
      <c r="F463" s="26">
        <v>12</v>
      </c>
      <c r="G463" s="27">
        <v>2</v>
      </c>
      <c r="H463" s="28">
        <f t="shared" si="66"/>
        <v>52</v>
      </c>
      <c r="I463" s="26">
        <v>40</v>
      </c>
      <c r="J463" s="29">
        <v>12</v>
      </c>
      <c r="K463" s="30">
        <f t="shared" si="67"/>
        <v>0.8571428571428571</v>
      </c>
      <c r="L463" s="31">
        <f t="shared" si="68"/>
        <v>0.76923076923076927</v>
      </c>
      <c r="M463" s="20">
        <f t="shared" si="69"/>
        <v>74.900000000000006</v>
      </c>
      <c r="N463" s="32" t="s">
        <v>48</v>
      </c>
      <c r="O463" s="22" t="e">
        <f>VLOOKUP(N463,#REF!,2,FALSE)</f>
        <v>#REF!</v>
      </c>
      <c r="P463" s="23" t="str">
        <f t="shared" si="70"/>
        <v>M</v>
      </c>
      <c r="Q463" s="24" t="e">
        <f t="shared" si="71"/>
        <v>#REF!</v>
      </c>
    </row>
    <row r="464" spans="1:17">
      <c r="A464" s="11">
        <f t="shared" si="63"/>
        <v>463</v>
      </c>
      <c r="B464" s="12">
        <v>4465</v>
      </c>
      <c r="C464" s="13" t="str">
        <f t="shared" si="64"/>
        <v>Rubén Lois S.</v>
      </c>
      <c r="D464" s="13" t="s">
        <v>163</v>
      </c>
      <c r="E464" s="14">
        <f t="shared" si="65"/>
        <v>6</v>
      </c>
      <c r="F464" s="26">
        <v>4</v>
      </c>
      <c r="G464" s="27">
        <v>2</v>
      </c>
      <c r="H464" s="28">
        <f t="shared" si="66"/>
        <v>23</v>
      </c>
      <c r="I464" s="26">
        <v>12</v>
      </c>
      <c r="J464" s="29">
        <v>11</v>
      </c>
      <c r="K464" s="30">
        <f t="shared" si="67"/>
        <v>0.66666666666666663</v>
      </c>
      <c r="L464" s="31">
        <f t="shared" si="68"/>
        <v>0.52173913043478259</v>
      </c>
      <c r="M464" s="20">
        <f t="shared" si="69"/>
        <v>50</v>
      </c>
      <c r="N464" s="32" t="s">
        <v>48</v>
      </c>
      <c r="O464" s="22" t="e">
        <f>VLOOKUP(N464,#REF!,2,FALSE)</f>
        <v>#REF!</v>
      </c>
      <c r="P464" s="23" t="str">
        <f t="shared" si="70"/>
        <v>M</v>
      </c>
      <c r="Q464" s="24" t="str">
        <f t="shared" si="71"/>
        <v/>
      </c>
    </row>
    <row r="465" spans="1:17">
      <c r="A465" s="11">
        <f t="shared" si="63"/>
        <v>464</v>
      </c>
      <c r="B465" s="12">
        <v>7778</v>
      </c>
      <c r="C465" s="13" t="str">
        <f t="shared" si="64"/>
        <v>José L. López Á.</v>
      </c>
      <c r="D465" s="13" t="s">
        <v>107</v>
      </c>
      <c r="E465" s="14">
        <f t="shared" si="65"/>
        <v>14</v>
      </c>
      <c r="F465" s="26">
        <v>14</v>
      </c>
      <c r="G465" s="27">
        <v>0</v>
      </c>
      <c r="H465" s="28">
        <f t="shared" si="66"/>
        <v>43</v>
      </c>
      <c r="I465" s="26">
        <v>42</v>
      </c>
      <c r="J465" s="29">
        <v>1</v>
      </c>
      <c r="K465" s="30">
        <f t="shared" si="67"/>
        <v>1</v>
      </c>
      <c r="L465" s="31">
        <f t="shared" si="68"/>
        <v>0.97674418604651159</v>
      </c>
      <c r="M465" s="20">
        <f t="shared" si="69"/>
        <v>90.8</v>
      </c>
      <c r="N465" s="32" t="s">
        <v>49</v>
      </c>
      <c r="O465" s="22" t="e">
        <f>VLOOKUP(N465,#REF!,2,FALSE)</f>
        <v>#REF!</v>
      </c>
      <c r="P465" s="23" t="str">
        <f t="shared" si="70"/>
        <v>M</v>
      </c>
      <c r="Q465" s="24" t="e">
        <f t="shared" si="71"/>
        <v>#REF!</v>
      </c>
    </row>
    <row r="466" spans="1:17">
      <c r="A466" s="11">
        <f t="shared" si="63"/>
        <v>465</v>
      </c>
      <c r="B466" s="12">
        <v>7778</v>
      </c>
      <c r="C466" s="13" t="str">
        <f t="shared" si="64"/>
        <v>José L. López Á.</v>
      </c>
      <c r="D466" s="13" t="s">
        <v>78</v>
      </c>
      <c r="E466" s="14">
        <f t="shared" si="65"/>
        <v>2</v>
      </c>
      <c r="F466" s="26">
        <v>1</v>
      </c>
      <c r="G466" s="27">
        <v>1</v>
      </c>
      <c r="H466" s="28">
        <f t="shared" si="66"/>
        <v>8</v>
      </c>
      <c r="I466" s="26">
        <v>5</v>
      </c>
      <c r="J466" s="29">
        <v>3</v>
      </c>
      <c r="K466" s="30">
        <f t="shared" si="67"/>
        <v>0.5</v>
      </c>
      <c r="L466" s="31">
        <f t="shared" si="68"/>
        <v>0.625</v>
      </c>
      <c r="M466" s="20">
        <f t="shared" si="69"/>
        <v>40.6</v>
      </c>
      <c r="N466" s="32" t="s">
        <v>48</v>
      </c>
      <c r="O466" s="22" t="e">
        <f>VLOOKUP(N466,#REF!,2,FALSE)</f>
        <v>#REF!</v>
      </c>
      <c r="P466" s="23" t="str">
        <f t="shared" si="70"/>
        <v>M</v>
      </c>
      <c r="Q466" s="24" t="str">
        <f t="shared" si="71"/>
        <v/>
      </c>
    </row>
    <row r="467" spans="1:17">
      <c r="A467" s="11">
        <f t="shared" si="63"/>
        <v>466</v>
      </c>
      <c r="B467" s="12">
        <v>50207</v>
      </c>
      <c r="C467" s="13" t="str">
        <f t="shared" si="64"/>
        <v>Santiago López C.</v>
      </c>
      <c r="D467" s="13" t="s">
        <v>112</v>
      </c>
      <c r="E467" s="14">
        <f t="shared" si="65"/>
        <v>28</v>
      </c>
      <c r="F467" s="26">
        <v>15</v>
      </c>
      <c r="G467" s="27">
        <v>13</v>
      </c>
      <c r="H467" s="28">
        <f t="shared" si="66"/>
        <v>101</v>
      </c>
      <c r="I467" s="26">
        <v>57</v>
      </c>
      <c r="J467" s="29">
        <v>44</v>
      </c>
      <c r="K467" s="30">
        <f t="shared" si="67"/>
        <v>0.5357142857142857</v>
      </c>
      <c r="L467" s="31">
        <f t="shared" si="68"/>
        <v>0.5643564356435643</v>
      </c>
      <c r="M467" s="20">
        <f t="shared" si="69"/>
        <v>52.7</v>
      </c>
      <c r="N467" s="32" t="s">
        <v>49</v>
      </c>
      <c r="O467" s="22" t="e">
        <f>VLOOKUP(N467,#REF!,2,FALSE)</f>
        <v>#REF!</v>
      </c>
      <c r="P467" s="23" t="str">
        <f t="shared" si="70"/>
        <v>M</v>
      </c>
      <c r="Q467" s="24" t="e">
        <f t="shared" si="71"/>
        <v>#REF!</v>
      </c>
    </row>
    <row r="468" spans="1:17">
      <c r="A468" s="11">
        <f t="shared" si="63"/>
        <v>467</v>
      </c>
      <c r="B468" s="12">
        <v>7820</v>
      </c>
      <c r="C468" s="13" t="str">
        <f t="shared" si="64"/>
        <v>Miguel López F.</v>
      </c>
      <c r="D468" s="13" t="s">
        <v>193</v>
      </c>
      <c r="E468" s="14">
        <f t="shared" si="65"/>
        <v>6</v>
      </c>
      <c r="F468" s="26">
        <v>5</v>
      </c>
      <c r="G468" s="27">
        <v>1</v>
      </c>
      <c r="H468" s="28">
        <f t="shared" si="66"/>
        <v>21</v>
      </c>
      <c r="I468" s="26">
        <v>16</v>
      </c>
      <c r="J468" s="29">
        <v>5</v>
      </c>
      <c r="K468" s="30">
        <f t="shared" si="67"/>
        <v>0.83333333333333337</v>
      </c>
      <c r="L468" s="31">
        <f t="shared" si="68"/>
        <v>0.76190476190476186</v>
      </c>
      <c r="M468" s="20">
        <f t="shared" si="69"/>
        <v>67.3</v>
      </c>
      <c r="N468" s="32" t="s">
        <v>49</v>
      </c>
      <c r="O468" s="22" t="e">
        <f>VLOOKUP(N468,#REF!,2,FALSE)</f>
        <v>#REF!</v>
      </c>
      <c r="P468" s="23" t="str">
        <f t="shared" si="70"/>
        <v>M</v>
      </c>
      <c r="Q468" s="24" t="str">
        <f t="shared" si="71"/>
        <v/>
      </c>
    </row>
    <row r="469" spans="1:17">
      <c r="A469" s="11">
        <f t="shared" si="63"/>
        <v>468</v>
      </c>
      <c r="B469" s="12">
        <v>10048</v>
      </c>
      <c r="C469" s="13" t="str">
        <f t="shared" si="64"/>
        <v>Pablo López F.</v>
      </c>
      <c r="D469" s="13" t="s">
        <v>150</v>
      </c>
      <c r="E469" s="14">
        <f t="shared" si="65"/>
        <v>35</v>
      </c>
      <c r="F469" s="26">
        <v>27</v>
      </c>
      <c r="G469" s="27">
        <v>8</v>
      </c>
      <c r="H469" s="28">
        <f t="shared" si="66"/>
        <v>132</v>
      </c>
      <c r="I469" s="26">
        <v>86</v>
      </c>
      <c r="J469" s="29">
        <v>46</v>
      </c>
      <c r="K469" s="30">
        <f t="shared" si="67"/>
        <v>0.77142857142857146</v>
      </c>
      <c r="L469" s="31">
        <f t="shared" si="68"/>
        <v>0.65151515151515149</v>
      </c>
      <c r="M469" s="20">
        <f t="shared" si="69"/>
        <v>68.599999999999994</v>
      </c>
      <c r="N469" s="32" t="s">
        <v>56</v>
      </c>
      <c r="O469" s="22" t="e">
        <f>VLOOKUP(N469,#REF!,2,FALSE)</f>
        <v>#REF!</v>
      </c>
      <c r="P469" s="23" t="str">
        <f t="shared" si="70"/>
        <v>M</v>
      </c>
      <c r="Q469" s="24" t="e">
        <f t="shared" si="71"/>
        <v>#REF!</v>
      </c>
    </row>
    <row r="470" spans="1:17">
      <c r="A470" s="11">
        <f t="shared" si="63"/>
        <v>469</v>
      </c>
      <c r="B470" s="12">
        <v>14591</v>
      </c>
      <c r="C470" s="13" t="str">
        <f t="shared" si="64"/>
        <v>Elio López G.</v>
      </c>
      <c r="D470" s="13" t="s">
        <v>92</v>
      </c>
      <c r="E470" s="14">
        <f t="shared" si="65"/>
        <v>32</v>
      </c>
      <c r="F470" s="26">
        <v>14</v>
      </c>
      <c r="G470" s="27">
        <v>18</v>
      </c>
      <c r="H470" s="28">
        <f t="shared" si="66"/>
        <v>117</v>
      </c>
      <c r="I470" s="26">
        <v>53</v>
      </c>
      <c r="J470" s="29">
        <v>64</v>
      </c>
      <c r="K470" s="30">
        <f t="shared" si="67"/>
        <v>0.4375</v>
      </c>
      <c r="L470" s="31">
        <f t="shared" si="68"/>
        <v>0.45299145299145299</v>
      </c>
      <c r="M470" s="20">
        <f t="shared" si="69"/>
        <v>42.9</v>
      </c>
      <c r="N470" s="32" t="s">
        <v>48</v>
      </c>
      <c r="O470" s="22" t="e">
        <f>VLOOKUP(N470,#REF!,2,FALSE)</f>
        <v>#REF!</v>
      </c>
      <c r="P470" s="23" t="str">
        <f t="shared" si="70"/>
        <v>M</v>
      </c>
      <c r="Q470" s="24" t="e">
        <f t="shared" si="71"/>
        <v>#REF!</v>
      </c>
    </row>
    <row r="471" spans="1:17">
      <c r="A471" s="11">
        <f t="shared" si="63"/>
        <v>470</v>
      </c>
      <c r="B471" s="12">
        <v>9979</v>
      </c>
      <c r="C471" s="13" t="str">
        <f t="shared" si="64"/>
        <v>Antonio López G.</v>
      </c>
      <c r="D471" s="13" t="s">
        <v>93</v>
      </c>
      <c r="E471" s="14">
        <f t="shared" si="65"/>
        <v>8</v>
      </c>
      <c r="F471" s="26">
        <v>2</v>
      </c>
      <c r="G471" s="27">
        <v>6</v>
      </c>
      <c r="H471" s="28">
        <f t="shared" si="66"/>
        <v>31</v>
      </c>
      <c r="I471" s="26">
        <v>10</v>
      </c>
      <c r="J471" s="29">
        <v>21</v>
      </c>
      <c r="K471" s="30">
        <f t="shared" si="67"/>
        <v>0.25</v>
      </c>
      <c r="L471" s="31">
        <f t="shared" si="68"/>
        <v>0.32258064516129031</v>
      </c>
      <c r="M471" s="20">
        <f t="shared" si="69"/>
        <v>25.4</v>
      </c>
      <c r="N471" s="32" t="s">
        <v>48</v>
      </c>
      <c r="O471" s="22" t="e">
        <f>VLOOKUP(N471,#REF!,2,FALSE)</f>
        <v>#REF!</v>
      </c>
      <c r="P471" s="23" t="str">
        <f t="shared" si="70"/>
        <v>M</v>
      </c>
      <c r="Q471" s="24" t="str">
        <f t="shared" si="71"/>
        <v/>
      </c>
    </row>
    <row r="472" spans="1:17">
      <c r="A472" s="11">
        <f t="shared" si="63"/>
        <v>471</v>
      </c>
      <c r="B472" s="12">
        <v>11209</v>
      </c>
      <c r="C472" s="13" t="str">
        <f t="shared" si="64"/>
        <v>Samuel López I.</v>
      </c>
      <c r="D472" s="13" t="s">
        <v>88</v>
      </c>
      <c r="E472" s="14">
        <f t="shared" si="65"/>
        <v>28</v>
      </c>
      <c r="F472" s="26">
        <v>14</v>
      </c>
      <c r="G472" s="27">
        <v>14</v>
      </c>
      <c r="H472" s="28">
        <f t="shared" si="66"/>
        <v>105</v>
      </c>
      <c r="I472" s="26">
        <v>55</v>
      </c>
      <c r="J472" s="29">
        <v>50</v>
      </c>
      <c r="K472" s="30">
        <f t="shared" si="67"/>
        <v>0.5</v>
      </c>
      <c r="L472" s="31">
        <f t="shared" si="68"/>
        <v>0.52380952380952384</v>
      </c>
      <c r="M472" s="20">
        <f t="shared" si="69"/>
        <v>49.1</v>
      </c>
      <c r="N472" s="32" t="s">
        <v>58</v>
      </c>
      <c r="O472" s="22" t="e">
        <f>VLOOKUP(N472,#REF!,2,FALSE)</f>
        <v>#REF!</v>
      </c>
      <c r="P472" s="23" t="str">
        <f t="shared" si="70"/>
        <v>M</v>
      </c>
      <c r="Q472" s="24" t="e">
        <f t="shared" si="71"/>
        <v>#REF!</v>
      </c>
    </row>
    <row r="473" spans="1:17">
      <c r="A473" s="11">
        <f t="shared" si="63"/>
        <v>472</v>
      </c>
      <c r="B473" s="12">
        <v>11209</v>
      </c>
      <c r="C473" s="13" t="str">
        <f t="shared" si="64"/>
        <v>Samuel López I.</v>
      </c>
      <c r="D473" s="13" t="s">
        <v>78</v>
      </c>
      <c r="E473" s="14">
        <f t="shared" si="65"/>
        <v>2</v>
      </c>
      <c r="F473" s="26">
        <v>0</v>
      </c>
      <c r="G473" s="27">
        <v>2</v>
      </c>
      <c r="H473" s="28">
        <f t="shared" si="66"/>
        <v>7</v>
      </c>
      <c r="I473" s="26">
        <v>1</v>
      </c>
      <c r="J473" s="29">
        <v>6</v>
      </c>
      <c r="K473" s="30">
        <f t="shared" si="67"/>
        <v>0</v>
      </c>
      <c r="L473" s="31">
        <f t="shared" si="68"/>
        <v>0.14285714285714285</v>
      </c>
      <c r="M473" s="20">
        <f t="shared" si="69"/>
        <v>5.7</v>
      </c>
      <c r="N473" s="32" t="s">
        <v>48</v>
      </c>
      <c r="O473" s="22" t="e">
        <f>VLOOKUP(N473,#REF!,2,FALSE)</f>
        <v>#REF!</v>
      </c>
      <c r="P473" s="23" t="str">
        <f t="shared" si="70"/>
        <v>M</v>
      </c>
      <c r="Q473" s="24" t="str">
        <f t="shared" si="71"/>
        <v/>
      </c>
    </row>
    <row r="474" spans="1:17">
      <c r="A474" s="11">
        <f t="shared" si="63"/>
        <v>473</v>
      </c>
      <c r="B474" s="12">
        <v>11201</v>
      </c>
      <c r="C474" s="13" t="str">
        <f t="shared" si="64"/>
        <v>Manuel López L.</v>
      </c>
      <c r="D474" s="13" t="s">
        <v>107</v>
      </c>
      <c r="E474" s="14">
        <f t="shared" si="65"/>
        <v>8</v>
      </c>
      <c r="F474" s="26">
        <v>6</v>
      </c>
      <c r="G474" s="27">
        <v>2</v>
      </c>
      <c r="H474" s="28">
        <f t="shared" si="66"/>
        <v>28</v>
      </c>
      <c r="I474" s="26">
        <v>19</v>
      </c>
      <c r="J474" s="29">
        <v>9</v>
      </c>
      <c r="K474" s="30">
        <f t="shared" si="67"/>
        <v>0.75</v>
      </c>
      <c r="L474" s="31">
        <f t="shared" si="68"/>
        <v>0.6785714285714286</v>
      </c>
      <c r="M474" s="20">
        <f t="shared" si="69"/>
        <v>62.4</v>
      </c>
      <c r="N474" s="32" t="s">
        <v>49</v>
      </c>
      <c r="O474" s="22" t="e">
        <f>VLOOKUP(N474,#REF!,2,FALSE)</f>
        <v>#REF!</v>
      </c>
      <c r="P474" s="23" t="str">
        <f t="shared" si="70"/>
        <v>M</v>
      </c>
      <c r="Q474" s="24" t="str">
        <f t="shared" si="71"/>
        <v/>
      </c>
    </row>
    <row r="475" spans="1:17">
      <c r="A475" s="11">
        <f t="shared" si="63"/>
        <v>474</v>
      </c>
      <c r="B475" s="12">
        <v>6856</v>
      </c>
      <c r="C475" s="13" t="str">
        <f t="shared" si="64"/>
        <v>Saleta G. López L.</v>
      </c>
      <c r="D475" s="13" t="s">
        <v>201</v>
      </c>
      <c r="E475" s="14">
        <f t="shared" si="65"/>
        <v>16</v>
      </c>
      <c r="F475" s="26">
        <v>14</v>
      </c>
      <c r="G475" s="27">
        <v>2</v>
      </c>
      <c r="H475" s="28">
        <f t="shared" si="66"/>
        <v>60</v>
      </c>
      <c r="I475" s="26">
        <v>43</v>
      </c>
      <c r="J475" s="29">
        <v>17</v>
      </c>
      <c r="K475" s="30">
        <f t="shared" si="67"/>
        <v>0.875</v>
      </c>
      <c r="L475" s="31">
        <f t="shared" si="68"/>
        <v>0.71666666666666667</v>
      </c>
      <c r="M475" s="20">
        <f t="shared" si="69"/>
        <v>73.8</v>
      </c>
      <c r="N475" s="32" t="s">
        <v>59</v>
      </c>
      <c r="O475" s="22" t="e">
        <f>VLOOKUP(N475,#REF!,2,FALSE)</f>
        <v>#REF!</v>
      </c>
      <c r="P475" s="23" t="str">
        <f t="shared" si="70"/>
        <v>F</v>
      </c>
      <c r="Q475" s="24" t="e">
        <f t="shared" si="71"/>
        <v>#REF!</v>
      </c>
    </row>
    <row r="476" spans="1:17">
      <c r="A476" s="11">
        <f t="shared" si="63"/>
        <v>475</v>
      </c>
      <c r="B476" s="12">
        <v>6856</v>
      </c>
      <c r="C476" s="13" t="str">
        <f t="shared" si="64"/>
        <v>Saleta G. López L.</v>
      </c>
      <c r="D476" s="13" t="s">
        <v>143</v>
      </c>
      <c r="E476" s="14">
        <f t="shared" si="65"/>
        <v>8</v>
      </c>
      <c r="F476" s="26">
        <v>3</v>
      </c>
      <c r="G476" s="27">
        <v>5</v>
      </c>
      <c r="H476" s="28">
        <f t="shared" si="66"/>
        <v>31</v>
      </c>
      <c r="I476" s="26">
        <v>12</v>
      </c>
      <c r="J476" s="29">
        <v>19</v>
      </c>
      <c r="K476" s="30">
        <f t="shared" si="67"/>
        <v>0.375</v>
      </c>
      <c r="L476" s="31">
        <f t="shared" si="68"/>
        <v>0.38709677419354838</v>
      </c>
      <c r="M476" s="20">
        <f t="shared" si="69"/>
        <v>33.6</v>
      </c>
      <c r="N476" s="32" t="s">
        <v>57</v>
      </c>
      <c r="O476" s="22" t="e">
        <f>VLOOKUP(N476,#REF!,2,FALSE)</f>
        <v>#REF!</v>
      </c>
      <c r="P476" s="23" t="str">
        <f t="shared" si="70"/>
        <v>F</v>
      </c>
      <c r="Q476" s="24" t="str">
        <f t="shared" si="71"/>
        <v/>
      </c>
    </row>
    <row r="477" spans="1:17">
      <c r="A477" s="11">
        <f t="shared" si="63"/>
        <v>476</v>
      </c>
      <c r="B477" s="12">
        <v>18708</v>
      </c>
      <c r="C477" s="13" t="str">
        <f t="shared" si="64"/>
        <v>Eloi López N.</v>
      </c>
      <c r="D477" s="13" t="s">
        <v>193</v>
      </c>
      <c r="E477" s="14">
        <f t="shared" si="65"/>
        <v>3</v>
      </c>
      <c r="F477" s="26">
        <v>3</v>
      </c>
      <c r="G477" s="27">
        <v>0</v>
      </c>
      <c r="H477" s="28">
        <f t="shared" si="66"/>
        <v>9</v>
      </c>
      <c r="I477" s="26">
        <v>9</v>
      </c>
      <c r="J477" s="29">
        <v>0</v>
      </c>
      <c r="K477" s="30">
        <f t="shared" si="67"/>
        <v>1</v>
      </c>
      <c r="L477" s="31">
        <f t="shared" si="68"/>
        <v>1</v>
      </c>
      <c r="M477" s="20">
        <f t="shared" si="69"/>
        <v>75</v>
      </c>
      <c r="N477" s="32" t="s">
        <v>49</v>
      </c>
      <c r="O477" s="22" t="e">
        <f>VLOOKUP(N477,#REF!,2,FALSE)</f>
        <v>#REF!</v>
      </c>
      <c r="P477" s="23" t="str">
        <f t="shared" si="70"/>
        <v>M</v>
      </c>
      <c r="Q477" s="24" t="str">
        <f t="shared" si="71"/>
        <v/>
      </c>
    </row>
    <row r="478" spans="1:17">
      <c r="A478" s="11">
        <f t="shared" si="63"/>
        <v>477</v>
      </c>
      <c r="B478" s="12">
        <v>22456</v>
      </c>
      <c r="C478" s="13" t="str">
        <f t="shared" si="64"/>
        <v>Hugo López P.</v>
      </c>
      <c r="D478" s="13" t="s">
        <v>200</v>
      </c>
      <c r="E478" s="14">
        <f t="shared" si="65"/>
        <v>10</v>
      </c>
      <c r="F478" s="26">
        <v>2</v>
      </c>
      <c r="G478" s="27">
        <v>8</v>
      </c>
      <c r="H478" s="28">
        <f t="shared" si="66"/>
        <v>32</v>
      </c>
      <c r="I478" s="26">
        <v>6</v>
      </c>
      <c r="J478" s="29">
        <v>26</v>
      </c>
      <c r="K478" s="30">
        <f t="shared" si="67"/>
        <v>0.2</v>
      </c>
      <c r="L478" s="31">
        <f t="shared" si="68"/>
        <v>0.1875</v>
      </c>
      <c r="M478" s="20">
        <f t="shared" si="69"/>
        <v>17.3</v>
      </c>
      <c r="N478" s="32" t="s">
        <v>49</v>
      </c>
      <c r="O478" s="22" t="e">
        <f>VLOOKUP(N478,#REF!,2,FALSE)</f>
        <v>#REF!</v>
      </c>
      <c r="P478" s="23" t="str">
        <f t="shared" si="70"/>
        <v>M</v>
      </c>
      <c r="Q478" s="24" t="e">
        <f t="shared" si="71"/>
        <v>#REF!</v>
      </c>
    </row>
    <row r="479" spans="1:17">
      <c r="A479" s="11">
        <f t="shared" si="63"/>
        <v>478</v>
      </c>
      <c r="B479" s="12">
        <v>50508</v>
      </c>
      <c r="C479" s="13" t="str">
        <f t="shared" si="64"/>
        <v>Raúl López P.</v>
      </c>
      <c r="D479" s="13" t="s">
        <v>188</v>
      </c>
      <c r="E479" s="14">
        <f t="shared" si="65"/>
        <v>16</v>
      </c>
      <c r="F479" s="26">
        <v>7</v>
      </c>
      <c r="G479" s="27">
        <v>9</v>
      </c>
      <c r="H479" s="28">
        <f t="shared" si="66"/>
        <v>59</v>
      </c>
      <c r="I479" s="26">
        <v>27</v>
      </c>
      <c r="J479" s="29">
        <v>32</v>
      </c>
      <c r="K479" s="30">
        <f t="shared" si="67"/>
        <v>0.4375</v>
      </c>
      <c r="L479" s="31">
        <f t="shared" si="68"/>
        <v>0.4576271186440678</v>
      </c>
      <c r="M479" s="20">
        <f t="shared" si="69"/>
        <v>41.7</v>
      </c>
      <c r="N479" s="32" t="s">
        <v>49</v>
      </c>
      <c r="O479" s="22" t="e">
        <f>VLOOKUP(N479,#REF!,2,FALSE)</f>
        <v>#REF!</v>
      </c>
      <c r="P479" s="23" t="str">
        <f t="shared" si="70"/>
        <v>M</v>
      </c>
      <c r="Q479" s="24" t="e">
        <f t="shared" si="71"/>
        <v>#REF!</v>
      </c>
    </row>
    <row r="480" spans="1:17">
      <c r="A480" s="11">
        <f t="shared" si="63"/>
        <v>479</v>
      </c>
      <c r="B480" s="12">
        <v>19328</v>
      </c>
      <c r="C480" s="13" t="str">
        <f t="shared" si="64"/>
        <v>Andrea López S.</v>
      </c>
      <c r="D480" s="13" t="s">
        <v>206</v>
      </c>
      <c r="E480" s="14">
        <f t="shared" si="65"/>
        <v>18</v>
      </c>
      <c r="F480" s="26">
        <v>16</v>
      </c>
      <c r="G480" s="27">
        <v>2</v>
      </c>
      <c r="H480" s="28">
        <f t="shared" si="66"/>
        <v>64</v>
      </c>
      <c r="I480" s="26">
        <v>51</v>
      </c>
      <c r="J480" s="29">
        <v>13</v>
      </c>
      <c r="K480" s="30">
        <f t="shared" si="67"/>
        <v>0.88888888888888884</v>
      </c>
      <c r="L480" s="31">
        <f t="shared" si="68"/>
        <v>0.796875</v>
      </c>
      <c r="M480" s="20">
        <f t="shared" si="69"/>
        <v>78.900000000000006</v>
      </c>
      <c r="N480" s="32" t="s">
        <v>60</v>
      </c>
      <c r="O480" s="22" t="e">
        <f>VLOOKUP(N480,#REF!,2,FALSE)</f>
        <v>#REF!</v>
      </c>
      <c r="P480" s="23" t="str">
        <f t="shared" si="70"/>
        <v>F</v>
      </c>
      <c r="Q480" s="24" t="e">
        <f t="shared" si="71"/>
        <v>#REF!</v>
      </c>
    </row>
    <row r="481" spans="1:17">
      <c r="A481" s="11">
        <f t="shared" si="63"/>
        <v>480</v>
      </c>
      <c r="B481" s="12">
        <v>19329</v>
      </c>
      <c r="C481" s="13" t="str">
        <f t="shared" si="64"/>
        <v>Aroa López S.</v>
      </c>
      <c r="D481" s="13" t="s">
        <v>206</v>
      </c>
      <c r="E481" s="14">
        <f t="shared" si="65"/>
        <v>13</v>
      </c>
      <c r="F481" s="26">
        <v>8</v>
      </c>
      <c r="G481" s="27">
        <v>5</v>
      </c>
      <c r="H481" s="28">
        <f t="shared" si="66"/>
        <v>45</v>
      </c>
      <c r="I481" s="26">
        <v>26</v>
      </c>
      <c r="J481" s="29">
        <v>19</v>
      </c>
      <c r="K481" s="30">
        <f t="shared" si="67"/>
        <v>0.61538461538461542</v>
      </c>
      <c r="L481" s="31">
        <f t="shared" si="68"/>
        <v>0.57777777777777772</v>
      </c>
      <c r="M481" s="20">
        <f t="shared" si="69"/>
        <v>54.6</v>
      </c>
      <c r="N481" s="32" t="s">
        <v>60</v>
      </c>
      <c r="O481" s="22" t="e">
        <f>VLOOKUP(N481,#REF!,2,FALSE)</f>
        <v>#REF!</v>
      </c>
      <c r="P481" s="23" t="str">
        <f t="shared" si="70"/>
        <v>F</v>
      </c>
      <c r="Q481" s="24" t="e">
        <f t="shared" si="71"/>
        <v>#REF!</v>
      </c>
    </row>
    <row r="482" spans="1:17">
      <c r="A482" s="11">
        <f t="shared" si="63"/>
        <v>481</v>
      </c>
      <c r="B482" s="12">
        <v>8283</v>
      </c>
      <c r="C482" s="13" t="str">
        <f t="shared" si="64"/>
        <v>Fernando López S.</v>
      </c>
      <c r="D482" s="13" t="s">
        <v>155</v>
      </c>
      <c r="E482" s="14">
        <f t="shared" si="65"/>
        <v>38</v>
      </c>
      <c r="F482" s="26">
        <v>12</v>
      </c>
      <c r="G482" s="27">
        <v>26</v>
      </c>
      <c r="H482" s="28">
        <f t="shared" si="66"/>
        <v>143</v>
      </c>
      <c r="I482" s="26">
        <v>56</v>
      </c>
      <c r="J482" s="29">
        <v>87</v>
      </c>
      <c r="K482" s="30">
        <f t="shared" si="67"/>
        <v>0.31578947368421051</v>
      </c>
      <c r="L482" s="31">
        <f t="shared" si="68"/>
        <v>0.39160839160839161</v>
      </c>
      <c r="M482" s="20">
        <f t="shared" si="69"/>
        <v>34.299999999999997</v>
      </c>
      <c r="N482" s="32" t="s">
        <v>56</v>
      </c>
      <c r="O482" s="22" t="e">
        <f>VLOOKUP(N482,#REF!,2,FALSE)</f>
        <v>#REF!</v>
      </c>
      <c r="P482" s="23" t="str">
        <f t="shared" si="70"/>
        <v>M</v>
      </c>
      <c r="Q482" s="24" t="e">
        <f t="shared" si="71"/>
        <v>#REF!</v>
      </c>
    </row>
    <row r="483" spans="1:17">
      <c r="A483" s="11">
        <f t="shared" si="63"/>
        <v>482</v>
      </c>
      <c r="B483" s="12">
        <v>8283</v>
      </c>
      <c r="C483" s="13" t="str">
        <f t="shared" si="64"/>
        <v>Fernando López S.</v>
      </c>
      <c r="D483" s="13" t="s">
        <v>100</v>
      </c>
      <c r="E483" s="14">
        <f t="shared" si="65"/>
        <v>2</v>
      </c>
      <c r="F483" s="26">
        <v>1</v>
      </c>
      <c r="G483" s="27">
        <v>1</v>
      </c>
      <c r="H483" s="28">
        <f t="shared" si="66"/>
        <v>8</v>
      </c>
      <c r="I483" s="26">
        <v>3</v>
      </c>
      <c r="J483" s="29">
        <v>5</v>
      </c>
      <c r="K483" s="30">
        <f t="shared" si="67"/>
        <v>0.5</v>
      </c>
      <c r="L483" s="31">
        <f t="shared" si="68"/>
        <v>0.375</v>
      </c>
      <c r="M483" s="20">
        <f t="shared" si="69"/>
        <v>30.3</v>
      </c>
      <c r="N483" s="32" t="s">
        <v>47</v>
      </c>
      <c r="O483" s="22" t="e">
        <f>VLOOKUP(N483,#REF!,2,FALSE)</f>
        <v>#REF!</v>
      </c>
      <c r="P483" s="23" t="str">
        <f t="shared" si="70"/>
        <v>M</v>
      </c>
      <c r="Q483" s="24" t="str">
        <f t="shared" si="71"/>
        <v/>
      </c>
    </row>
    <row r="484" spans="1:17">
      <c r="A484" s="11">
        <f t="shared" si="63"/>
        <v>483</v>
      </c>
      <c r="B484" s="12">
        <v>23027</v>
      </c>
      <c r="C484" s="13" t="str">
        <f t="shared" si="64"/>
        <v>Iván López S.</v>
      </c>
      <c r="D484" s="13" t="s">
        <v>193</v>
      </c>
      <c r="E484" s="14">
        <f t="shared" si="65"/>
        <v>3</v>
      </c>
      <c r="F484" s="26">
        <v>0</v>
      </c>
      <c r="G484" s="27">
        <v>3</v>
      </c>
      <c r="H484" s="28">
        <f t="shared" si="66"/>
        <v>11</v>
      </c>
      <c r="I484" s="26">
        <v>2</v>
      </c>
      <c r="J484" s="29">
        <v>9</v>
      </c>
      <c r="K484" s="30">
        <f t="shared" si="67"/>
        <v>0</v>
      </c>
      <c r="L484" s="31">
        <f t="shared" si="68"/>
        <v>0.18181818181818182</v>
      </c>
      <c r="M484" s="20">
        <f t="shared" si="69"/>
        <v>7.8</v>
      </c>
      <c r="N484" s="32" t="s">
        <v>49</v>
      </c>
      <c r="O484" s="22" t="e">
        <f>VLOOKUP(N484,#REF!,2,FALSE)</f>
        <v>#REF!</v>
      </c>
      <c r="P484" s="23" t="str">
        <f t="shared" si="70"/>
        <v>M</v>
      </c>
      <c r="Q484" s="24" t="str">
        <f t="shared" si="71"/>
        <v/>
      </c>
    </row>
    <row r="485" spans="1:17">
      <c r="A485" s="11">
        <f t="shared" si="63"/>
        <v>484</v>
      </c>
      <c r="B485" s="12">
        <v>353</v>
      </c>
      <c r="C485" s="13" t="str">
        <f t="shared" si="64"/>
        <v>Concepción López V.</v>
      </c>
      <c r="D485" s="13" t="s">
        <v>77</v>
      </c>
      <c r="E485" s="14">
        <f t="shared" si="65"/>
        <v>27</v>
      </c>
      <c r="F485" s="26">
        <v>22</v>
      </c>
      <c r="G485" s="27">
        <v>5</v>
      </c>
      <c r="H485" s="28">
        <f t="shared" si="66"/>
        <v>88</v>
      </c>
      <c r="I485" s="26">
        <v>69</v>
      </c>
      <c r="J485" s="29">
        <v>19</v>
      </c>
      <c r="K485" s="30">
        <f t="shared" si="67"/>
        <v>0.81481481481481477</v>
      </c>
      <c r="L485" s="31">
        <f t="shared" si="68"/>
        <v>0.78409090909090906</v>
      </c>
      <c r="M485" s="20">
        <f t="shared" si="69"/>
        <v>76.400000000000006</v>
      </c>
      <c r="N485" s="32" t="s">
        <v>49</v>
      </c>
      <c r="O485" s="22" t="e">
        <f>VLOOKUP(N485,#REF!,2,FALSE)</f>
        <v>#REF!</v>
      </c>
      <c r="P485" s="23" t="str">
        <f t="shared" si="70"/>
        <v>M</v>
      </c>
      <c r="Q485" s="24" t="e">
        <f t="shared" si="71"/>
        <v>#REF!</v>
      </c>
    </row>
    <row r="486" spans="1:17">
      <c r="A486" s="11">
        <f t="shared" si="63"/>
        <v>485</v>
      </c>
      <c r="B486" s="12">
        <v>353</v>
      </c>
      <c r="C486" s="13" t="str">
        <f t="shared" si="64"/>
        <v>Concepción López V.</v>
      </c>
      <c r="D486" s="13" t="s">
        <v>202</v>
      </c>
      <c r="E486" s="14">
        <f t="shared" si="65"/>
        <v>10</v>
      </c>
      <c r="F486" s="26">
        <v>8</v>
      </c>
      <c r="G486" s="27">
        <v>2</v>
      </c>
      <c r="H486" s="28">
        <f t="shared" si="66"/>
        <v>36</v>
      </c>
      <c r="I486" s="26">
        <v>26</v>
      </c>
      <c r="J486" s="29">
        <v>10</v>
      </c>
      <c r="K486" s="30">
        <f t="shared" si="67"/>
        <v>0.8</v>
      </c>
      <c r="L486" s="31">
        <f t="shared" si="68"/>
        <v>0.72222222222222221</v>
      </c>
      <c r="M486" s="20">
        <f t="shared" si="69"/>
        <v>68.099999999999994</v>
      </c>
      <c r="N486" s="32" t="s">
        <v>59</v>
      </c>
      <c r="O486" s="22" t="e">
        <f>VLOOKUP(N486,#REF!,2,FALSE)</f>
        <v>#REF!</v>
      </c>
      <c r="P486" s="23" t="str">
        <f t="shared" si="70"/>
        <v>F</v>
      </c>
      <c r="Q486" s="24" t="e">
        <f t="shared" si="71"/>
        <v>#REF!</v>
      </c>
    </row>
    <row r="487" spans="1:17">
      <c r="A487" s="11">
        <f t="shared" si="63"/>
        <v>486</v>
      </c>
      <c r="B487" s="12">
        <v>23021</v>
      </c>
      <c r="C487" s="13" t="str">
        <f t="shared" si="64"/>
        <v>Sabela López S.</v>
      </c>
      <c r="D487" s="13" t="s">
        <v>206</v>
      </c>
      <c r="E487" s="14">
        <f t="shared" si="65"/>
        <v>10</v>
      </c>
      <c r="F487" s="26">
        <v>7</v>
      </c>
      <c r="G487" s="27">
        <v>3</v>
      </c>
      <c r="H487" s="28">
        <f t="shared" si="66"/>
        <v>33</v>
      </c>
      <c r="I487" s="26">
        <v>24</v>
      </c>
      <c r="J487" s="29">
        <v>9</v>
      </c>
      <c r="K487" s="30">
        <f t="shared" si="67"/>
        <v>0.7</v>
      </c>
      <c r="L487" s="31">
        <f t="shared" si="68"/>
        <v>0.72727272727272729</v>
      </c>
      <c r="M487" s="20">
        <f t="shared" si="69"/>
        <v>64</v>
      </c>
      <c r="N487" s="32" t="s">
        <v>60</v>
      </c>
      <c r="O487" s="22" t="e">
        <f>VLOOKUP(N487,#REF!,2,FALSE)</f>
        <v>#REF!</v>
      </c>
      <c r="P487" s="23" t="str">
        <f t="shared" si="70"/>
        <v>F</v>
      </c>
      <c r="Q487" s="24" t="e">
        <f t="shared" si="71"/>
        <v>#REF!</v>
      </c>
    </row>
    <row r="488" spans="1:17">
      <c r="A488" s="11">
        <f t="shared" si="63"/>
        <v>487</v>
      </c>
      <c r="B488" s="12">
        <v>50188</v>
      </c>
      <c r="C488" s="13" t="str">
        <f t="shared" si="64"/>
        <v>Marcos López-Loriente P.</v>
      </c>
      <c r="D488" s="13" t="s">
        <v>134</v>
      </c>
      <c r="E488" s="14">
        <f t="shared" si="65"/>
        <v>24</v>
      </c>
      <c r="F488" s="26">
        <v>10</v>
      </c>
      <c r="G488" s="27">
        <v>14</v>
      </c>
      <c r="H488" s="28">
        <f t="shared" si="66"/>
        <v>86</v>
      </c>
      <c r="I488" s="26">
        <v>39</v>
      </c>
      <c r="J488" s="29">
        <v>47</v>
      </c>
      <c r="K488" s="30">
        <f t="shared" si="67"/>
        <v>0.41666666666666669</v>
      </c>
      <c r="L488" s="31">
        <f t="shared" si="68"/>
        <v>0.45348837209302323</v>
      </c>
      <c r="M488" s="20">
        <f t="shared" si="69"/>
        <v>41.5</v>
      </c>
      <c r="N488" s="32" t="s">
        <v>49</v>
      </c>
      <c r="O488" s="22" t="e">
        <f>VLOOKUP(N488,#REF!,2,FALSE)</f>
        <v>#REF!</v>
      </c>
      <c r="P488" s="23" t="str">
        <f t="shared" si="70"/>
        <v>M</v>
      </c>
      <c r="Q488" s="24" t="e">
        <f t="shared" si="71"/>
        <v>#REF!</v>
      </c>
    </row>
    <row r="489" spans="1:17">
      <c r="A489" s="11">
        <f t="shared" si="63"/>
        <v>488</v>
      </c>
      <c r="B489" s="12">
        <v>22751</v>
      </c>
      <c r="C489" s="13" t="str">
        <f t="shared" si="64"/>
        <v>Marcos Lorenzo A.</v>
      </c>
      <c r="D489" s="13" t="s">
        <v>181</v>
      </c>
      <c r="E489" s="14">
        <f t="shared" si="65"/>
        <v>10</v>
      </c>
      <c r="F489" s="26">
        <v>2</v>
      </c>
      <c r="G489" s="27">
        <v>8</v>
      </c>
      <c r="H489" s="28">
        <f t="shared" si="66"/>
        <v>37</v>
      </c>
      <c r="I489" s="26">
        <v>11</v>
      </c>
      <c r="J489" s="29">
        <v>26</v>
      </c>
      <c r="K489" s="30">
        <f t="shared" si="67"/>
        <v>0.2</v>
      </c>
      <c r="L489" s="31">
        <f t="shared" si="68"/>
        <v>0.29729729729729731</v>
      </c>
      <c r="M489" s="20">
        <f t="shared" si="69"/>
        <v>22.6</v>
      </c>
      <c r="N489" s="32" t="s">
        <v>49</v>
      </c>
      <c r="O489" s="22" t="e">
        <f>VLOOKUP(N489,#REF!,2,FALSE)</f>
        <v>#REF!</v>
      </c>
      <c r="P489" s="23" t="str">
        <f t="shared" si="70"/>
        <v>M</v>
      </c>
      <c r="Q489" s="24" t="e">
        <f t="shared" si="71"/>
        <v>#REF!</v>
      </c>
    </row>
    <row r="490" spans="1:17">
      <c r="A490" s="11">
        <f t="shared" si="63"/>
        <v>489</v>
      </c>
      <c r="B490" s="12">
        <v>22752</v>
      </c>
      <c r="C490" s="13" t="str">
        <f t="shared" si="64"/>
        <v>Sergio Lorenzo A.</v>
      </c>
      <c r="D490" s="13" t="s">
        <v>181</v>
      </c>
      <c r="E490" s="14">
        <f t="shared" si="65"/>
        <v>27</v>
      </c>
      <c r="F490" s="26">
        <v>10</v>
      </c>
      <c r="G490" s="27">
        <v>17</v>
      </c>
      <c r="H490" s="28">
        <f t="shared" si="66"/>
        <v>96</v>
      </c>
      <c r="I490" s="26">
        <v>39</v>
      </c>
      <c r="J490" s="29">
        <v>57</v>
      </c>
      <c r="K490" s="30">
        <f t="shared" si="67"/>
        <v>0.37037037037037035</v>
      </c>
      <c r="L490" s="31">
        <f t="shared" si="68"/>
        <v>0.40625</v>
      </c>
      <c r="M490" s="20">
        <f t="shared" si="69"/>
        <v>37.200000000000003</v>
      </c>
      <c r="N490" s="32" t="s">
        <v>49</v>
      </c>
      <c r="O490" s="22" t="e">
        <f>VLOOKUP(N490,#REF!,2,FALSE)</f>
        <v>#REF!</v>
      </c>
      <c r="P490" s="23" t="str">
        <f t="shared" si="70"/>
        <v>M</v>
      </c>
      <c r="Q490" s="24" t="e">
        <f t="shared" si="71"/>
        <v>#REF!</v>
      </c>
    </row>
    <row r="491" spans="1:17">
      <c r="A491" s="11">
        <f t="shared" si="63"/>
        <v>490</v>
      </c>
      <c r="B491" s="12">
        <v>22752</v>
      </c>
      <c r="C491" s="13" t="str">
        <f t="shared" si="64"/>
        <v>Sergio Lorenzo A.</v>
      </c>
      <c r="D491" s="13" t="s">
        <v>172</v>
      </c>
      <c r="E491" s="14">
        <f t="shared" si="65"/>
        <v>2</v>
      </c>
      <c r="F491" s="26">
        <v>0</v>
      </c>
      <c r="G491" s="27">
        <v>2</v>
      </c>
      <c r="H491" s="28">
        <f t="shared" si="66"/>
        <v>6</v>
      </c>
      <c r="I491" s="26">
        <v>0</v>
      </c>
      <c r="J491" s="29">
        <v>6</v>
      </c>
      <c r="K491" s="30">
        <f t="shared" si="67"/>
        <v>0</v>
      </c>
      <c r="L491" s="31">
        <f t="shared" si="68"/>
        <v>0</v>
      </c>
      <c r="M491" s="20">
        <f t="shared" si="69"/>
        <v>0</v>
      </c>
      <c r="N491" s="32" t="s">
        <v>58</v>
      </c>
      <c r="O491" s="22" t="e">
        <f>VLOOKUP(N491,#REF!,2,FALSE)</f>
        <v>#REF!</v>
      </c>
      <c r="P491" s="23" t="str">
        <f t="shared" si="70"/>
        <v>M</v>
      </c>
      <c r="Q491" s="24" t="str">
        <f t="shared" si="71"/>
        <v/>
      </c>
    </row>
    <row r="492" spans="1:17">
      <c r="A492" s="11">
        <f t="shared" si="63"/>
        <v>491</v>
      </c>
      <c r="B492" s="12">
        <v>16941</v>
      </c>
      <c r="C492" s="13" t="str">
        <f t="shared" si="64"/>
        <v>Alberto Losada A.</v>
      </c>
      <c r="D492" s="13" t="s">
        <v>124</v>
      </c>
      <c r="E492" s="14">
        <f t="shared" si="65"/>
        <v>40</v>
      </c>
      <c r="F492" s="26">
        <v>28</v>
      </c>
      <c r="G492" s="27">
        <v>12</v>
      </c>
      <c r="H492" s="28">
        <f t="shared" si="66"/>
        <v>153</v>
      </c>
      <c r="I492" s="26">
        <v>94</v>
      </c>
      <c r="J492" s="29">
        <v>59</v>
      </c>
      <c r="K492" s="30">
        <f t="shared" si="67"/>
        <v>0.7</v>
      </c>
      <c r="L492" s="31">
        <f t="shared" si="68"/>
        <v>0.6143790849673203</v>
      </c>
      <c r="M492" s="20">
        <f t="shared" si="69"/>
        <v>63.7</v>
      </c>
      <c r="N492" s="32" t="s">
        <v>58</v>
      </c>
      <c r="O492" s="22" t="e">
        <f>VLOOKUP(N492,#REF!,2,FALSE)</f>
        <v>#REF!</v>
      </c>
      <c r="P492" s="23" t="str">
        <f t="shared" si="70"/>
        <v>M</v>
      </c>
      <c r="Q492" s="24" t="e">
        <f t="shared" si="71"/>
        <v>#REF!</v>
      </c>
    </row>
    <row r="493" spans="1:17">
      <c r="A493" s="11">
        <f t="shared" si="63"/>
        <v>492</v>
      </c>
      <c r="B493" s="12">
        <v>16941</v>
      </c>
      <c r="C493" s="13" t="str">
        <f t="shared" si="64"/>
        <v>Alberto Losada A.</v>
      </c>
      <c r="D493" s="13" t="s">
        <v>156</v>
      </c>
      <c r="E493" s="14">
        <f t="shared" si="65"/>
        <v>2</v>
      </c>
      <c r="F493" s="26">
        <v>0</v>
      </c>
      <c r="G493" s="27">
        <v>2</v>
      </c>
      <c r="H493" s="28">
        <f t="shared" si="66"/>
        <v>9</v>
      </c>
      <c r="I493" s="26">
        <v>3</v>
      </c>
      <c r="J493" s="29">
        <v>6</v>
      </c>
      <c r="K493" s="30">
        <f t="shared" si="67"/>
        <v>0</v>
      </c>
      <c r="L493" s="31">
        <f t="shared" si="68"/>
        <v>0.33333333333333331</v>
      </c>
      <c r="M493" s="20">
        <f t="shared" si="69"/>
        <v>13.9</v>
      </c>
      <c r="N493" s="32" t="s">
        <v>56</v>
      </c>
      <c r="O493" s="22" t="e">
        <f>VLOOKUP(N493,#REF!,2,FALSE)</f>
        <v>#REF!</v>
      </c>
      <c r="P493" s="23" t="str">
        <f t="shared" si="70"/>
        <v>M</v>
      </c>
      <c r="Q493" s="24" t="str">
        <f t="shared" si="71"/>
        <v/>
      </c>
    </row>
    <row r="494" spans="1:17">
      <c r="A494" s="11">
        <f t="shared" si="63"/>
        <v>493</v>
      </c>
      <c r="B494" s="12">
        <v>6670</v>
      </c>
      <c r="C494" s="13" t="str">
        <f t="shared" si="64"/>
        <v>Fernando J. Losada Q.</v>
      </c>
      <c r="D494" s="13" t="s">
        <v>107</v>
      </c>
      <c r="E494" s="14">
        <f t="shared" si="65"/>
        <v>4</v>
      </c>
      <c r="F494" s="26">
        <v>1</v>
      </c>
      <c r="G494" s="27">
        <v>3</v>
      </c>
      <c r="H494" s="28">
        <f t="shared" si="66"/>
        <v>16</v>
      </c>
      <c r="I494" s="26">
        <v>6</v>
      </c>
      <c r="J494" s="29">
        <v>10</v>
      </c>
      <c r="K494" s="30">
        <f t="shared" si="67"/>
        <v>0.25</v>
      </c>
      <c r="L494" s="31">
        <f t="shared" si="68"/>
        <v>0.375</v>
      </c>
      <c r="M494" s="20">
        <f t="shared" si="69"/>
        <v>25.7</v>
      </c>
      <c r="N494" s="32" t="s">
        <v>49</v>
      </c>
      <c r="O494" s="22" t="e">
        <f>VLOOKUP(N494,#REF!,2,FALSE)</f>
        <v>#REF!</v>
      </c>
      <c r="P494" s="23" t="str">
        <f t="shared" si="70"/>
        <v>M</v>
      </c>
      <c r="Q494" s="24" t="str">
        <f t="shared" si="71"/>
        <v/>
      </c>
    </row>
    <row r="495" spans="1:17">
      <c r="A495" s="11">
        <f t="shared" si="63"/>
        <v>494</v>
      </c>
      <c r="B495" s="12">
        <v>21998</v>
      </c>
      <c r="C495" s="13" t="str">
        <f t="shared" si="64"/>
        <v>Mario Magariños F.</v>
      </c>
      <c r="D495" s="13" t="s">
        <v>106</v>
      </c>
      <c r="E495" s="14">
        <f t="shared" si="65"/>
        <v>4</v>
      </c>
      <c r="F495" s="26">
        <v>3</v>
      </c>
      <c r="G495" s="27">
        <v>1</v>
      </c>
      <c r="H495" s="28">
        <f t="shared" si="66"/>
        <v>14</v>
      </c>
      <c r="I495" s="26">
        <v>10</v>
      </c>
      <c r="J495" s="29">
        <v>4</v>
      </c>
      <c r="K495" s="30">
        <f t="shared" si="67"/>
        <v>0.75</v>
      </c>
      <c r="L495" s="31">
        <f t="shared" si="68"/>
        <v>0.7142857142857143</v>
      </c>
      <c r="M495" s="20">
        <f t="shared" si="69"/>
        <v>58.3</v>
      </c>
      <c r="N495" s="32" t="s">
        <v>49</v>
      </c>
      <c r="O495" s="22" t="e">
        <f>VLOOKUP(N495,#REF!,2,FALSE)</f>
        <v>#REF!</v>
      </c>
      <c r="P495" s="23" t="str">
        <f t="shared" si="70"/>
        <v>M</v>
      </c>
      <c r="Q495" s="24" t="str">
        <f t="shared" si="71"/>
        <v/>
      </c>
    </row>
    <row r="496" spans="1:17">
      <c r="A496" s="11">
        <f t="shared" si="63"/>
        <v>495</v>
      </c>
      <c r="B496" s="12">
        <v>1812</v>
      </c>
      <c r="C496" s="13" t="str">
        <f t="shared" si="64"/>
        <v>Valeri Malov M.</v>
      </c>
      <c r="D496" s="13" t="s">
        <v>142</v>
      </c>
      <c r="E496" s="14">
        <f t="shared" si="65"/>
        <v>37</v>
      </c>
      <c r="F496" s="26">
        <v>26</v>
      </c>
      <c r="G496" s="27">
        <v>11</v>
      </c>
      <c r="H496" s="28">
        <f t="shared" si="66"/>
        <v>135</v>
      </c>
      <c r="I496" s="26">
        <v>88</v>
      </c>
      <c r="J496" s="29">
        <v>47</v>
      </c>
      <c r="K496" s="30">
        <f t="shared" si="67"/>
        <v>0.70270270270270274</v>
      </c>
      <c r="L496" s="31">
        <f t="shared" si="68"/>
        <v>0.6518518518518519</v>
      </c>
      <c r="M496" s="20">
        <f t="shared" si="69"/>
        <v>65.5</v>
      </c>
      <c r="N496" s="32" t="s">
        <v>53</v>
      </c>
      <c r="O496" s="22" t="e">
        <f>VLOOKUP(N496,#REF!,2,FALSE)</f>
        <v>#REF!</v>
      </c>
      <c r="P496" s="23" t="str">
        <f t="shared" si="70"/>
        <v>M</v>
      </c>
      <c r="Q496" s="24" t="e">
        <f t="shared" si="71"/>
        <v>#REF!</v>
      </c>
    </row>
    <row r="497" spans="1:17">
      <c r="A497" s="11">
        <f t="shared" si="63"/>
        <v>496</v>
      </c>
      <c r="B497" s="12">
        <v>2270</v>
      </c>
      <c r="C497" s="13" t="str">
        <f t="shared" si="64"/>
        <v>Ramón Mampel M.</v>
      </c>
      <c r="D497" s="13" t="s">
        <v>139</v>
      </c>
      <c r="E497" s="14">
        <f t="shared" si="65"/>
        <v>10</v>
      </c>
      <c r="F497" s="26">
        <v>9</v>
      </c>
      <c r="G497" s="27">
        <v>1</v>
      </c>
      <c r="H497" s="28">
        <f t="shared" si="66"/>
        <v>36</v>
      </c>
      <c r="I497" s="26">
        <v>28</v>
      </c>
      <c r="J497" s="29">
        <v>8</v>
      </c>
      <c r="K497" s="30">
        <f t="shared" si="67"/>
        <v>0.9</v>
      </c>
      <c r="L497" s="31">
        <f t="shared" si="68"/>
        <v>0.77777777777777779</v>
      </c>
      <c r="M497" s="20">
        <f t="shared" si="69"/>
        <v>75</v>
      </c>
      <c r="N497" s="32" t="s">
        <v>53</v>
      </c>
      <c r="O497" s="22" t="e">
        <f>VLOOKUP(N497,#REF!,2,FALSE)</f>
        <v>#REF!</v>
      </c>
      <c r="P497" s="23" t="str">
        <f t="shared" si="70"/>
        <v>M</v>
      </c>
      <c r="Q497" s="24" t="e">
        <f t="shared" si="71"/>
        <v>#REF!</v>
      </c>
    </row>
    <row r="498" spans="1:17">
      <c r="A498" s="11">
        <f t="shared" si="63"/>
        <v>497</v>
      </c>
      <c r="B498" s="12">
        <v>15616</v>
      </c>
      <c r="C498" s="13" t="str">
        <f t="shared" si="64"/>
        <v>Evelyne Manchón M.</v>
      </c>
      <c r="D498" s="13" t="s">
        <v>209</v>
      </c>
      <c r="E498" s="14">
        <f t="shared" si="65"/>
        <v>13</v>
      </c>
      <c r="F498" s="26">
        <v>7</v>
      </c>
      <c r="G498" s="27">
        <v>6</v>
      </c>
      <c r="H498" s="28">
        <f t="shared" si="66"/>
        <v>51</v>
      </c>
      <c r="I498" s="26">
        <v>28</v>
      </c>
      <c r="J498" s="29">
        <v>23</v>
      </c>
      <c r="K498" s="30">
        <f t="shared" si="67"/>
        <v>0.53846153846153844</v>
      </c>
      <c r="L498" s="31">
        <f t="shared" si="68"/>
        <v>0.5490196078431373</v>
      </c>
      <c r="M498" s="20">
        <f t="shared" si="69"/>
        <v>50</v>
      </c>
      <c r="N498" s="32" t="s">
        <v>60</v>
      </c>
      <c r="O498" s="22" t="e">
        <f>VLOOKUP(N498,#REF!,2,FALSE)</f>
        <v>#REF!</v>
      </c>
      <c r="P498" s="23" t="str">
        <f t="shared" si="70"/>
        <v>F</v>
      </c>
      <c r="Q498" s="24" t="e">
        <f t="shared" si="71"/>
        <v>#REF!</v>
      </c>
    </row>
    <row r="499" spans="1:17">
      <c r="A499" s="11">
        <f t="shared" si="63"/>
        <v>498</v>
      </c>
      <c r="B499" s="12">
        <v>15616</v>
      </c>
      <c r="C499" s="13" t="str">
        <f t="shared" si="64"/>
        <v>Evelyne Manchón M.</v>
      </c>
      <c r="D499" s="13" t="s">
        <v>73</v>
      </c>
      <c r="E499" s="14">
        <f t="shared" si="65"/>
        <v>4</v>
      </c>
      <c r="F499" s="26">
        <v>1</v>
      </c>
      <c r="G499" s="27">
        <v>3</v>
      </c>
      <c r="H499" s="28">
        <f t="shared" si="66"/>
        <v>11</v>
      </c>
      <c r="I499" s="26">
        <v>4</v>
      </c>
      <c r="J499" s="29">
        <v>7</v>
      </c>
      <c r="K499" s="30">
        <f t="shared" si="67"/>
        <v>0.25</v>
      </c>
      <c r="L499" s="31">
        <f t="shared" si="68"/>
        <v>0.36363636363636365</v>
      </c>
      <c r="M499" s="20">
        <f t="shared" si="69"/>
        <v>24.5</v>
      </c>
      <c r="N499" s="32" t="s">
        <v>49</v>
      </c>
      <c r="O499" s="22" t="e">
        <f>VLOOKUP(N499,#REF!,2,FALSE)</f>
        <v>#REF!</v>
      </c>
      <c r="P499" s="23" t="str">
        <f t="shared" si="70"/>
        <v>M</v>
      </c>
      <c r="Q499" s="24" t="str">
        <f t="shared" si="71"/>
        <v/>
      </c>
    </row>
    <row r="500" spans="1:17">
      <c r="A500" s="11">
        <f t="shared" si="63"/>
        <v>499</v>
      </c>
      <c r="B500" s="12">
        <v>10016</v>
      </c>
      <c r="C500" s="13" t="str">
        <f t="shared" si="64"/>
        <v>Guillermo Maneiro C.</v>
      </c>
      <c r="D500" s="13" t="s">
        <v>115</v>
      </c>
      <c r="E500" s="14">
        <f t="shared" si="65"/>
        <v>34</v>
      </c>
      <c r="F500" s="26">
        <v>27</v>
      </c>
      <c r="G500" s="27">
        <v>7</v>
      </c>
      <c r="H500" s="28">
        <f t="shared" si="66"/>
        <v>124</v>
      </c>
      <c r="I500" s="26">
        <v>86</v>
      </c>
      <c r="J500" s="29">
        <v>38</v>
      </c>
      <c r="K500" s="30">
        <f t="shared" si="67"/>
        <v>0.79411764705882348</v>
      </c>
      <c r="L500" s="31">
        <f t="shared" si="68"/>
        <v>0.69354838709677424</v>
      </c>
      <c r="M500" s="20">
        <f t="shared" si="69"/>
        <v>71.7</v>
      </c>
      <c r="N500" s="32" t="s">
        <v>48</v>
      </c>
      <c r="O500" s="22" t="e">
        <f>VLOOKUP(N500,#REF!,2,FALSE)</f>
        <v>#REF!</v>
      </c>
      <c r="P500" s="23" t="str">
        <f t="shared" si="70"/>
        <v>M</v>
      </c>
      <c r="Q500" s="24" t="e">
        <f t="shared" si="71"/>
        <v>#REF!</v>
      </c>
    </row>
    <row r="501" spans="1:17">
      <c r="A501" s="11">
        <f t="shared" si="63"/>
        <v>500</v>
      </c>
      <c r="B501" s="12">
        <v>22483</v>
      </c>
      <c r="C501" s="13" t="str">
        <f t="shared" si="64"/>
        <v>Miguel Maneiro F.</v>
      </c>
      <c r="D501" s="13" t="s">
        <v>80</v>
      </c>
      <c r="E501" s="14">
        <f t="shared" si="65"/>
        <v>2</v>
      </c>
      <c r="F501" s="26">
        <v>0</v>
      </c>
      <c r="G501" s="27">
        <v>2</v>
      </c>
      <c r="H501" s="28">
        <f t="shared" si="66"/>
        <v>6</v>
      </c>
      <c r="I501" s="26">
        <v>0</v>
      </c>
      <c r="J501" s="29">
        <v>6</v>
      </c>
      <c r="K501" s="30">
        <f t="shared" si="67"/>
        <v>0</v>
      </c>
      <c r="L501" s="31">
        <f t="shared" si="68"/>
        <v>0</v>
      </c>
      <c r="M501" s="20">
        <f t="shared" si="69"/>
        <v>0</v>
      </c>
      <c r="N501" s="32" t="s">
        <v>48</v>
      </c>
      <c r="O501" s="22" t="e">
        <f>VLOOKUP(N501,#REF!,2,FALSE)</f>
        <v>#REF!</v>
      </c>
      <c r="P501" s="23" t="str">
        <f t="shared" si="70"/>
        <v>M</v>
      </c>
      <c r="Q501" s="24" t="str">
        <f t="shared" si="71"/>
        <v/>
      </c>
    </row>
    <row r="502" spans="1:17">
      <c r="A502" s="11">
        <f t="shared" si="63"/>
        <v>501</v>
      </c>
      <c r="B502" s="12">
        <v>15595</v>
      </c>
      <c r="C502" s="13" t="str">
        <f t="shared" si="64"/>
        <v>Helena Martín B.</v>
      </c>
      <c r="D502" s="13" t="s">
        <v>118</v>
      </c>
      <c r="E502" s="14">
        <f t="shared" si="65"/>
        <v>12</v>
      </c>
      <c r="F502" s="26">
        <v>6</v>
      </c>
      <c r="G502" s="27">
        <v>6</v>
      </c>
      <c r="H502" s="28">
        <f t="shared" si="66"/>
        <v>47</v>
      </c>
      <c r="I502" s="26">
        <v>23</v>
      </c>
      <c r="J502" s="29">
        <v>24</v>
      </c>
      <c r="K502" s="30">
        <f t="shared" si="67"/>
        <v>0.5</v>
      </c>
      <c r="L502" s="31">
        <f t="shared" si="68"/>
        <v>0.48936170212765956</v>
      </c>
      <c r="M502" s="20">
        <f t="shared" si="69"/>
        <v>45.2</v>
      </c>
      <c r="N502" s="32" t="s">
        <v>59</v>
      </c>
      <c r="O502" s="22" t="e">
        <f>VLOOKUP(N502,#REF!,2,FALSE)</f>
        <v>#REF!</v>
      </c>
      <c r="P502" s="23" t="str">
        <f t="shared" si="70"/>
        <v>F</v>
      </c>
      <c r="Q502" s="24" t="e">
        <f t="shared" si="71"/>
        <v>#REF!</v>
      </c>
    </row>
    <row r="503" spans="1:17">
      <c r="A503" s="11">
        <f t="shared" si="63"/>
        <v>502</v>
      </c>
      <c r="B503" s="12">
        <v>15595</v>
      </c>
      <c r="C503" s="13" t="str">
        <f t="shared" si="64"/>
        <v>Helena Martín B.</v>
      </c>
      <c r="D503" s="13" t="s">
        <v>105</v>
      </c>
      <c r="E503" s="14">
        <f t="shared" si="65"/>
        <v>6</v>
      </c>
      <c r="F503" s="26">
        <v>1</v>
      </c>
      <c r="G503" s="27">
        <v>5</v>
      </c>
      <c r="H503" s="28">
        <f t="shared" si="66"/>
        <v>21</v>
      </c>
      <c r="I503" s="26">
        <v>4</v>
      </c>
      <c r="J503" s="29">
        <v>17</v>
      </c>
      <c r="K503" s="30">
        <f t="shared" si="67"/>
        <v>0.16666666666666666</v>
      </c>
      <c r="L503" s="31">
        <f t="shared" si="68"/>
        <v>0.19047619047619047</v>
      </c>
      <c r="M503" s="20">
        <f t="shared" si="69"/>
        <v>15.2</v>
      </c>
      <c r="N503" s="32" t="s">
        <v>57</v>
      </c>
      <c r="O503" s="22" t="e">
        <f>VLOOKUP(N503,#REF!,2,FALSE)</f>
        <v>#REF!</v>
      </c>
      <c r="P503" s="23" t="str">
        <f t="shared" si="70"/>
        <v>F</v>
      </c>
      <c r="Q503" s="24" t="str">
        <f t="shared" si="71"/>
        <v/>
      </c>
    </row>
    <row r="504" spans="1:17">
      <c r="A504" s="11">
        <f t="shared" si="63"/>
        <v>503</v>
      </c>
      <c r="B504" s="12">
        <v>15595</v>
      </c>
      <c r="C504" s="13" t="str">
        <f t="shared" si="64"/>
        <v>Helena Martín B.</v>
      </c>
      <c r="D504" s="13" t="s">
        <v>197</v>
      </c>
      <c r="E504" s="14">
        <f t="shared" si="65"/>
        <v>4</v>
      </c>
      <c r="F504" s="26">
        <v>2</v>
      </c>
      <c r="G504" s="27">
        <v>2</v>
      </c>
      <c r="H504" s="28">
        <f t="shared" si="66"/>
        <v>13</v>
      </c>
      <c r="I504" s="26">
        <v>7</v>
      </c>
      <c r="J504" s="29">
        <v>6</v>
      </c>
      <c r="K504" s="30">
        <f t="shared" si="67"/>
        <v>0.5</v>
      </c>
      <c r="L504" s="31">
        <f t="shared" si="68"/>
        <v>0.53846153846153844</v>
      </c>
      <c r="M504" s="20">
        <f t="shared" si="69"/>
        <v>41.4</v>
      </c>
      <c r="N504" s="32" t="s">
        <v>49</v>
      </c>
      <c r="O504" s="22" t="e">
        <f>VLOOKUP(N504,#REF!,2,FALSE)</f>
        <v>#REF!</v>
      </c>
      <c r="P504" s="23" t="str">
        <f t="shared" si="70"/>
        <v>M</v>
      </c>
      <c r="Q504" s="24" t="str">
        <f t="shared" si="71"/>
        <v/>
      </c>
    </row>
    <row r="505" spans="1:17">
      <c r="A505" s="11">
        <f t="shared" si="63"/>
        <v>504</v>
      </c>
      <c r="B505" s="12">
        <v>8755</v>
      </c>
      <c r="C505" s="13" t="str">
        <f t="shared" si="64"/>
        <v>Antón Martín G.</v>
      </c>
      <c r="D505" s="13" t="s">
        <v>159</v>
      </c>
      <c r="E505" s="14">
        <f t="shared" si="65"/>
        <v>34</v>
      </c>
      <c r="F505" s="26">
        <v>13</v>
      </c>
      <c r="G505" s="27">
        <v>21</v>
      </c>
      <c r="H505" s="28">
        <f t="shared" si="66"/>
        <v>131</v>
      </c>
      <c r="I505" s="26">
        <v>51</v>
      </c>
      <c r="J505" s="29">
        <v>80</v>
      </c>
      <c r="K505" s="30">
        <f t="shared" si="67"/>
        <v>0.38235294117647056</v>
      </c>
      <c r="L505" s="31">
        <f t="shared" si="68"/>
        <v>0.38931297709923662</v>
      </c>
      <c r="M505" s="20">
        <f t="shared" si="69"/>
        <v>37.299999999999997</v>
      </c>
      <c r="N505" s="32" t="s">
        <v>56</v>
      </c>
      <c r="O505" s="22" t="e">
        <f>VLOOKUP(N505,#REF!,2,FALSE)</f>
        <v>#REF!</v>
      </c>
      <c r="P505" s="23" t="str">
        <f t="shared" si="70"/>
        <v>M</v>
      </c>
      <c r="Q505" s="24" t="e">
        <f t="shared" si="71"/>
        <v>#REF!</v>
      </c>
    </row>
    <row r="506" spans="1:17">
      <c r="A506" s="11">
        <f t="shared" si="63"/>
        <v>505</v>
      </c>
      <c r="B506" s="12">
        <v>15617</v>
      </c>
      <c r="C506" s="13" t="str">
        <f t="shared" si="64"/>
        <v>Anxo Martín G.</v>
      </c>
      <c r="D506" s="13" t="s">
        <v>198</v>
      </c>
      <c r="E506" s="14">
        <f t="shared" si="65"/>
        <v>20</v>
      </c>
      <c r="F506" s="26">
        <v>19</v>
      </c>
      <c r="G506" s="27">
        <v>1</v>
      </c>
      <c r="H506" s="28">
        <f t="shared" si="66"/>
        <v>69</v>
      </c>
      <c r="I506" s="26">
        <v>59</v>
      </c>
      <c r="J506" s="29">
        <v>10</v>
      </c>
      <c r="K506" s="30">
        <f t="shared" si="67"/>
        <v>0.95</v>
      </c>
      <c r="L506" s="31">
        <f t="shared" si="68"/>
        <v>0.85507246376811596</v>
      </c>
      <c r="M506" s="20">
        <f t="shared" si="69"/>
        <v>84.9</v>
      </c>
      <c r="N506" s="32" t="s">
        <v>49</v>
      </c>
      <c r="O506" s="22" t="e">
        <f>VLOOKUP(N506,#REF!,2,FALSE)</f>
        <v>#REF!</v>
      </c>
      <c r="P506" s="23" t="str">
        <f t="shared" si="70"/>
        <v>M</v>
      </c>
      <c r="Q506" s="24" t="e">
        <f t="shared" si="71"/>
        <v>#REF!</v>
      </c>
    </row>
    <row r="507" spans="1:17">
      <c r="A507" s="11">
        <f t="shared" si="63"/>
        <v>506</v>
      </c>
      <c r="B507" s="12">
        <v>15617</v>
      </c>
      <c r="C507" s="13" t="str">
        <f t="shared" si="64"/>
        <v>Anxo Martín G.</v>
      </c>
      <c r="D507" s="13" t="s">
        <v>174</v>
      </c>
      <c r="E507" s="14">
        <f t="shared" si="65"/>
        <v>4</v>
      </c>
      <c r="F507" s="26">
        <v>4</v>
      </c>
      <c r="G507" s="27">
        <v>0</v>
      </c>
      <c r="H507" s="28">
        <f t="shared" si="66"/>
        <v>13</v>
      </c>
      <c r="I507" s="26">
        <v>12</v>
      </c>
      <c r="J507" s="29">
        <v>1</v>
      </c>
      <c r="K507" s="30">
        <f t="shared" si="67"/>
        <v>1</v>
      </c>
      <c r="L507" s="31">
        <f t="shared" si="68"/>
        <v>0.92307692307692313</v>
      </c>
      <c r="M507" s="20">
        <f t="shared" si="69"/>
        <v>76.099999999999994</v>
      </c>
      <c r="N507" s="32" t="s">
        <v>58</v>
      </c>
      <c r="O507" s="22" t="e">
        <f>VLOOKUP(N507,#REF!,2,FALSE)</f>
        <v>#REF!</v>
      </c>
      <c r="P507" s="23" t="str">
        <f t="shared" si="70"/>
        <v>M</v>
      </c>
      <c r="Q507" s="24" t="str">
        <f t="shared" si="71"/>
        <v/>
      </c>
    </row>
    <row r="508" spans="1:17">
      <c r="A508" s="11">
        <f t="shared" si="63"/>
        <v>507</v>
      </c>
      <c r="B508" s="12">
        <v>15617</v>
      </c>
      <c r="C508" s="13" t="str">
        <f t="shared" si="64"/>
        <v>Anxo Martín G.</v>
      </c>
      <c r="D508" s="13" t="s">
        <v>159</v>
      </c>
      <c r="E508" s="14">
        <f t="shared" si="65"/>
        <v>4</v>
      </c>
      <c r="F508" s="26">
        <v>0</v>
      </c>
      <c r="G508" s="27">
        <v>4</v>
      </c>
      <c r="H508" s="28">
        <f t="shared" si="66"/>
        <v>12</v>
      </c>
      <c r="I508" s="26">
        <v>0</v>
      </c>
      <c r="J508" s="29">
        <v>12</v>
      </c>
      <c r="K508" s="30">
        <f t="shared" si="67"/>
        <v>0</v>
      </c>
      <c r="L508" s="31">
        <f t="shared" si="68"/>
        <v>0</v>
      </c>
      <c r="M508" s="20">
        <f t="shared" si="69"/>
        <v>0</v>
      </c>
      <c r="N508" s="32" t="s">
        <v>56</v>
      </c>
      <c r="O508" s="22" t="e">
        <f>VLOOKUP(N508,#REF!,2,FALSE)</f>
        <v>#REF!</v>
      </c>
      <c r="P508" s="23" t="str">
        <f t="shared" si="70"/>
        <v>M</v>
      </c>
      <c r="Q508" s="24" t="str">
        <f t="shared" si="71"/>
        <v/>
      </c>
    </row>
    <row r="509" spans="1:17">
      <c r="A509" s="11">
        <f t="shared" si="63"/>
        <v>508</v>
      </c>
      <c r="B509" s="12">
        <v>23024</v>
      </c>
      <c r="C509" s="13" t="str">
        <f t="shared" si="64"/>
        <v>Andrés Martín R.</v>
      </c>
      <c r="D509" s="13" t="s">
        <v>127</v>
      </c>
      <c r="E509" s="14">
        <f t="shared" si="65"/>
        <v>12</v>
      </c>
      <c r="F509" s="26">
        <v>10</v>
      </c>
      <c r="G509" s="27">
        <v>2</v>
      </c>
      <c r="H509" s="28">
        <f t="shared" si="66"/>
        <v>40</v>
      </c>
      <c r="I509" s="26">
        <v>33</v>
      </c>
      <c r="J509" s="29">
        <v>7</v>
      </c>
      <c r="K509" s="30">
        <f t="shared" si="67"/>
        <v>0.83333333333333337</v>
      </c>
      <c r="L509" s="31">
        <f t="shared" si="68"/>
        <v>0.82499999999999996</v>
      </c>
      <c r="M509" s="20">
        <f t="shared" si="69"/>
        <v>75.400000000000006</v>
      </c>
      <c r="N509" s="32" t="s">
        <v>49</v>
      </c>
      <c r="O509" s="22" t="e">
        <f>VLOOKUP(N509,#REF!,2,FALSE)</f>
        <v>#REF!</v>
      </c>
      <c r="P509" s="23" t="str">
        <f t="shared" si="70"/>
        <v>M</v>
      </c>
      <c r="Q509" s="24" t="e">
        <f t="shared" si="71"/>
        <v>#REF!</v>
      </c>
    </row>
    <row r="510" spans="1:17">
      <c r="A510" s="11">
        <f t="shared" si="63"/>
        <v>509</v>
      </c>
      <c r="B510" s="12">
        <v>2278</v>
      </c>
      <c r="C510" s="13" t="str">
        <f t="shared" si="64"/>
        <v>Alejandro Martínez C.</v>
      </c>
      <c r="D510" s="13" t="s">
        <v>92</v>
      </c>
      <c r="E510" s="14">
        <f t="shared" si="65"/>
        <v>6</v>
      </c>
      <c r="F510" s="26">
        <v>3</v>
      </c>
      <c r="G510" s="27">
        <v>3</v>
      </c>
      <c r="H510" s="28">
        <f t="shared" si="66"/>
        <v>21</v>
      </c>
      <c r="I510" s="26">
        <v>10</v>
      </c>
      <c r="J510" s="29">
        <v>11</v>
      </c>
      <c r="K510" s="30">
        <f t="shared" si="67"/>
        <v>0.5</v>
      </c>
      <c r="L510" s="31">
        <f t="shared" si="68"/>
        <v>0.47619047619047616</v>
      </c>
      <c r="M510" s="20">
        <f t="shared" si="69"/>
        <v>41.3</v>
      </c>
      <c r="N510" s="32" t="s">
        <v>48</v>
      </c>
      <c r="O510" s="22" t="e">
        <f>VLOOKUP(N510,#REF!,2,FALSE)</f>
        <v>#REF!</v>
      </c>
      <c r="P510" s="23" t="str">
        <f t="shared" si="70"/>
        <v>M</v>
      </c>
      <c r="Q510" s="24" t="str">
        <f t="shared" si="71"/>
        <v/>
      </c>
    </row>
    <row r="511" spans="1:17">
      <c r="A511" s="11">
        <f t="shared" si="63"/>
        <v>510</v>
      </c>
      <c r="B511" s="12">
        <v>6165</v>
      </c>
      <c r="C511" s="13" t="str">
        <f t="shared" si="64"/>
        <v>Rodrigo Martínez D.</v>
      </c>
      <c r="D511" s="13" t="s">
        <v>179</v>
      </c>
      <c r="E511" s="14">
        <f t="shared" si="65"/>
        <v>34</v>
      </c>
      <c r="F511" s="26">
        <v>33</v>
      </c>
      <c r="G511" s="27">
        <v>1</v>
      </c>
      <c r="H511" s="28">
        <f t="shared" si="66"/>
        <v>110</v>
      </c>
      <c r="I511" s="26">
        <v>101</v>
      </c>
      <c r="J511" s="29">
        <v>9</v>
      </c>
      <c r="K511" s="30">
        <f t="shared" si="67"/>
        <v>0.97058823529411764</v>
      </c>
      <c r="L511" s="31">
        <f t="shared" si="68"/>
        <v>0.91818181818181821</v>
      </c>
      <c r="M511" s="20">
        <f t="shared" si="69"/>
        <v>91</v>
      </c>
      <c r="N511" s="32" t="s">
        <v>49</v>
      </c>
      <c r="O511" s="22" t="e">
        <f>VLOOKUP(N511,#REF!,2,FALSE)</f>
        <v>#REF!</v>
      </c>
      <c r="P511" s="23" t="str">
        <f t="shared" si="70"/>
        <v>M</v>
      </c>
      <c r="Q511" s="24" t="e">
        <f t="shared" si="71"/>
        <v>#REF!</v>
      </c>
    </row>
    <row r="512" spans="1:17">
      <c r="A512" s="11">
        <f t="shared" si="63"/>
        <v>511</v>
      </c>
      <c r="B512" s="12">
        <v>17167</v>
      </c>
      <c r="C512" s="13" t="str">
        <f t="shared" si="64"/>
        <v>Iván Martínez F.</v>
      </c>
      <c r="D512" s="13" t="s">
        <v>161</v>
      </c>
      <c r="E512" s="14">
        <f t="shared" si="65"/>
        <v>30</v>
      </c>
      <c r="F512" s="26">
        <v>8</v>
      </c>
      <c r="G512" s="27">
        <v>22</v>
      </c>
      <c r="H512" s="28">
        <f t="shared" si="66"/>
        <v>111</v>
      </c>
      <c r="I512" s="26">
        <v>36</v>
      </c>
      <c r="J512" s="29">
        <v>75</v>
      </c>
      <c r="K512" s="30">
        <f t="shared" si="67"/>
        <v>0.26666666666666666</v>
      </c>
      <c r="L512" s="31">
        <f t="shared" si="68"/>
        <v>0.32432432432432434</v>
      </c>
      <c r="M512" s="20">
        <f t="shared" si="69"/>
        <v>28.5</v>
      </c>
      <c r="N512" s="32" t="s">
        <v>48</v>
      </c>
      <c r="O512" s="22" t="e">
        <f>VLOOKUP(N512,#REF!,2,FALSE)</f>
        <v>#REF!</v>
      </c>
      <c r="P512" s="23" t="str">
        <f t="shared" si="70"/>
        <v>M</v>
      </c>
      <c r="Q512" s="24" t="e">
        <f t="shared" si="71"/>
        <v>#REF!</v>
      </c>
    </row>
    <row r="513" spans="1:17">
      <c r="A513" s="11">
        <f t="shared" si="63"/>
        <v>512</v>
      </c>
      <c r="B513" s="12">
        <v>21997</v>
      </c>
      <c r="C513" s="13" t="str">
        <f t="shared" si="64"/>
        <v>Álvaro Martínez J.</v>
      </c>
      <c r="D513" s="13" t="s">
        <v>122</v>
      </c>
      <c r="E513" s="14">
        <f t="shared" si="65"/>
        <v>12</v>
      </c>
      <c r="F513" s="26">
        <v>3</v>
      </c>
      <c r="G513" s="27">
        <v>9</v>
      </c>
      <c r="H513" s="28">
        <f t="shared" si="66"/>
        <v>41</v>
      </c>
      <c r="I513" s="26">
        <v>13</v>
      </c>
      <c r="J513" s="29">
        <v>28</v>
      </c>
      <c r="K513" s="30">
        <f t="shared" si="67"/>
        <v>0.25</v>
      </c>
      <c r="L513" s="31">
        <f t="shared" si="68"/>
        <v>0.31707317073170732</v>
      </c>
      <c r="M513" s="20">
        <f t="shared" si="69"/>
        <v>26</v>
      </c>
      <c r="N513" s="32" t="s">
        <v>49</v>
      </c>
      <c r="O513" s="22" t="e">
        <f>VLOOKUP(N513,#REF!,2,FALSE)</f>
        <v>#REF!</v>
      </c>
      <c r="P513" s="23" t="str">
        <f t="shared" si="70"/>
        <v>M</v>
      </c>
      <c r="Q513" s="24" t="e">
        <f t="shared" si="71"/>
        <v>#REF!</v>
      </c>
    </row>
    <row r="514" spans="1:17">
      <c r="A514" s="11">
        <f t="shared" ref="A514:A577" si="72">ROW(A514)-1</f>
        <v>513</v>
      </c>
      <c r="B514" s="12">
        <v>21997</v>
      </c>
      <c r="C514" s="13" t="str">
        <f t="shared" ref="C514:C577" si="73">VLOOKUP(B514,Jugadores,10,0)</f>
        <v>Álvaro Martínez J.</v>
      </c>
      <c r="D514" s="13" t="s">
        <v>101</v>
      </c>
      <c r="E514" s="14">
        <f t="shared" ref="E514:E577" si="74">F514+G514</f>
        <v>2</v>
      </c>
      <c r="F514" s="26">
        <v>1</v>
      </c>
      <c r="G514" s="27">
        <v>1</v>
      </c>
      <c r="H514" s="28">
        <f t="shared" ref="H514:H577" si="75">I514+J514</f>
        <v>6</v>
      </c>
      <c r="I514" s="26">
        <v>3</v>
      </c>
      <c r="J514" s="29">
        <v>3</v>
      </c>
      <c r="K514" s="30">
        <f t="shared" ref="K514:K577" si="76">IF(E514=0,0,F514/E514)</f>
        <v>0.5</v>
      </c>
      <c r="L514" s="31">
        <f t="shared" ref="L514:L577" si="77">IF(H514=0,0,I514/H514)</f>
        <v>0.5</v>
      </c>
      <c r="M514" s="20">
        <f t="shared" ref="M514:M577" si="78">ROUND( ($K514*($E514+1)/($E514+3)+$L514*($H514+1)/($H514+3))*50, 1)</f>
        <v>34.4</v>
      </c>
      <c r="N514" s="32" t="s">
        <v>58</v>
      </c>
      <c r="O514" s="22" t="e">
        <f>VLOOKUP(N514,#REF!,2,FALSE)</f>
        <v>#REF!</v>
      </c>
      <c r="P514" s="23" t="str">
        <f t="shared" ref="P514:P577" si="79">RIGHT(N514,1)</f>
        <v>M</v>
      </c>
      <c r="Q514" s="24" t="str">
        <f t="shared" ref="Q514:Q577" si="80">IF(E514&lt;10,"", ROUND((O514-1)*150+(M514*5),0) )</f>
        <v/>
      </c>
    </row>
    <row r="515" spans="1:17">
      <c r="A515" s="11">
        <f t="shared" si="72"/>
        <v>514</v>
      </c>
      <c r="B515" s="12">
        <v>14627</v>
      </c>
      <c r="C515" s="13" t="str">
        <f t="shared" si="73"/>
        <v>Gonzalo Martínez L.</v>
      </c>
      <c r="D515" s="13" t="s">
        <v>104</v>
      </c>
      <c r="E515" s="14">
        <f t="shared" si="74"/>
        <v>32</v>
      </c>
      <c r="F515" s="26">
        <v>13</v>
      </c>
      <c r="G515" s="27">
        <v>19</v>
      </c>
      <c r="H515" s="28">
        <f t="shared" si="75"/>
        <v>129</v>
      </c>
      <c r="I515" s="26">
        <v>61</v>
      </c>
      <c r="J515" s="29">
        <v>68</v>
      </c>
      <c r="K515" s="30">
        <f t="shared" si="76"/>
        <v>0.40625</v>
      </c>
      <c r="L515" s="31">
        <f t="shared" si="77"/>
        <v>0.47286821705426357</v>
      </c>
      <c r="M515" s="20">
        <f t="shared" si="78"/>
        <v>42.4</v>
      </c>
      <c r="N515" s="32" t="s">
        <v>48</v>
      </c>
      <c r="O515" s="22" t="e">
        <f>VLOOKUP(N515,#REF!,2,FALSE)</f>
        <v>#REF!</v>
      </c>
      <c r="P515" s="23" t="str">
        <f t="shared" si="79"/>
        <v>M</v>
      </c>
      <c r="Q515" s="24" t="e">
        <f t="shared" si="80"/>
        <v>#REF!</v>
      </c>
    </row>
    <row r="516" spans="1:17">
      <c r="A516" s="11">
        <f t="shared" si="72"/>
        <v>515</v>
      </c>
      <c r="B516" s="12">
        <v>19934</v>
      </c>
      <c r="C516" s="13" t="str">
        <f t="shared" si="73"/>
        <v>Aarón Martínez P.</v>
      </c>
      <c r="D516" s="13" t="s">
        <v>111</v>
      </c>
      <c r="E516" s="14">
        <f t="shared" si="74"/>
        <v>10</v>
      </c>
      <c r="F516" s="26">
        <v>1</v>
      </c>
      <c r="G516" s="27">
        <v>9</v>
      </c>
      <c r="H516" s="28">
        <f t="shared" si="75"/>
        <v>32</v>
      </c>
      <c r="I516" s="26">
        <v>5</v>
      </c>
      <c r="J516" s="29">
        <v>27</v>
      </c>
      <c r="K516" s="30">
        <f t="shared" si="76"/>
        <v>0.1</v>
      </c>
      <c r="L516" s="31">
        <f t="shared" si="77"/>
        <v>0.15625</v>
      </c>
      <c r="M516" s="20">
        <f t="shared" si="78"/>
        <v>11.6</v>
      </c>
      <c r="N516" s="32" t="s">
        <v>49</v>
      </c>
      <c r="O516" s="22" t="e">
        <f>VLOOKUP(N516,#REF!,2,FALSE)</f>
        <v>#REF!</v>
      </c>
      <c r="P516" s="23" t="str">
        <f t="shared" si="79"/>
        <v>M</v>
      </c>
      <c r="Q516" s="24" t="e">
        <f t="shared" si="80"/>
        <v>#REF!</v>
      </c>
    </row>
    <row r="517" spans="1:17">
      <c r="A517" s="11">
        <f t="shared" si="72"/>
        <v>516</v>
      </c>
      <c r="B517" s="12">
        <v>61</v>
      </c>
      <c r="C517" s="13" t="str">
        <f t="shared" si="73"/>
        <v>Manuel Martínez P.</v>
      </c>
      <c r="D517" s="13" t="s">
        <v>71</v>
      </c>
      <c r="E517" s="14">
        <f t="shared" si="74"/>
        <v>4</v>
      </c>
      <c r="F517" s="26">
        <v>2</v>
      </c>
      <c r="G517" s="27">
        <v>2</v>
      </c>
      <c r="H517" s="28">
        <f t="shared" si="75"/>
        <v>14</v>
      </c>
      <c r="I517" s="26">
        <v>8</v>
      </c>
      <c r="J517" s="29">
        <v>6</v>
      </c>
      <c r="K517" s="30">
        <f t="shared" si="76"/>
        <v>0.5</v>
      </c>
      <c r="L517" s="31">
        <f t="shared" si="77"/>
        <v>0.5714285714285714</v>
      </c>
      <c r="M517" s="20">
        <f t="shared" si="78"/>
        <v>43.1</v>
      </c>
      <c r="N517" s="32" t="s">
        <v>58</v>
      </c>
      <c r="O517" s="22" t="e">
        <f>VLOOKUP(N517,#REF!,2,FALSE)</f>
        <v>#REF!</v>
      </c>
      <c r="P517" s="23" t="str">
        <f t="shared" si="79"/>
        <v>M</v>
      </c>
      <c r="Q517" s="24" t="str">
        <f t="shared" si="80"/>
        <v/>
      </c>
    </row>
    <row r="518" spans="1:17">
      <c r="A518" s="11">
        <f t="shared" si="72"/>
        <v>517</v>
      </c>
      <c r="B518" s="12">
        <v>22542</v>
      </c>
      <c r="C518" s="13" t="str">
        <f t="shared" si="73"/>
        <v>Diogo M. Martins D.</v>
      </c>
      <c r="D518" s="13" t="s">
        <v>138</v>
      </c>
      <c r="E518" s="14">
        <f t="shared" si="74"/>
        <v>18</v>
      </c>
      <c r="F518" s="26">
        <v>18</v>
      </c>
      <c r="G518" s="27">
        <v>0</v>
      </c>
      <c r="H518" s="28">
        <f t="shared" si="75"/>
        <v>57</v>
      </c>
      <c r="I518" s="26">
        <v>54</v>
      </c>
      <c r="J518" s="29">
        <v>3</v>
      </c>
      <c r="K518" s="30">
        <f t="shared" si="76"/>
        <v>1</v>
      </c>
      <c r="L518" s="31">
        <f t="shared" si="77"/>
        <v>0.94736842105263153</v>
      </c>
      <c r="M518" s="20">
        <f t="shared" si="78"/>
        <v>91</v>
      </c>
      <c r="N518" s="32" t="s">
        <v>53</v>
      </c>
      <c r="O518" s="22" t="e">
        <f>VLOOKUP(N518,#REF!,2,FALSE)</f>
        <v>#REF!</v>
      </c>
      <c r="P518" s="23" t="str">
        <f t="shared" si="79"/>
        <v>M</v>
      </c>
      <c r="Q518" s="24" t="e">
        <f t="shared" si="80"/>
        <v>#REF!</v>
      </c>
    </row>
    <row r="519" spans="1:17">
      <c r="A519" s="11">
        <f t="shared" si="72"/>
        <v>518</v>
      </c>
      <c r="B519" s="12">
        <v>50025</v>
      </c>
      <c r="C519" s="13" t="str">
        <f t="shared" si="73"/>
        <v>Fernando Maseda F.</v>
      </c>
      <c r="D519" s="13" t="s">
        <v>177</v>
      </c>
      <c r="E519" s="14">
        <f t="shared" si="74"/>
        <v>26</v>
      </c>
      <c r="F519" s="26">
        <v>12</v>
      </c>
      <c r="G519" s="27">
        <v>14</v>
      </c>
      <c r="H519" s="28">
        <f t="shared" si="75"/>
        <v>99</v>
      </c>
      <c r="I519" s="26">
        <v>49</v>
      </c>
      <c r="J519" s="29">
        <v>50</v>
      </c>
      <c r="K519" s="30">
        <f t="shared" si="76"/>
        <v>0.46153846153846156</v>
      </c>
      <c r="L519" s="31">
        <f t="shared" si="77"/>
        <v>0.49494949494949497</v>
      </c>
      <c r="M519" s="20">
        <f t="shared" si="78"/>
        <v>45.7</v>
      </c>
      <c r="N519" s="32" t="s">
        <v>58</v>
      </c>
      <c r="O519" s="22" t="e">
        <f>VLOOKUP(N519,#REF!,2,FALSE)</f>
        <v>#REF!</v>
      </c>
      <c r="P519" s="23" t="str">
        <f t="shared" si="79"/>
        <v>M</v>
      </c>
      <c r="Q519" s="24" t="e">
        <f t="shared" si="80"/>
        <v>#REF!</v>
      </c>
    </row>
    <row r="520" spans="1:17">
      <c r="A520" s="11">
        <f t="shared" si="72"/>
        <v>519</v>
      </c>
      <c r="B520" s="12">
        <v>6008</v>
      </c>
      <c r="C520" s="13" t="str">
        <f t="shared" si="73"/>
        <v>José M. Medín P.</v>
      </c>
      <c r="D520" s="13" t="s">
        <v>89</v>
      </c>
      <c r="E520" s="14">
        <f t="shared" si="74"/>
        <v>36</v>
      </c>
      <c r="F520" s="26">
        <v>14</v>
      </c>
      <c r="G520" s="27">
        <v>22</v>
      </c>
      <c r="H520" s="28">
        <f t="shared" si="75"/>
        <v>131</v>
      </c>
      <c r="I520" s="26">
        <v>55</v>
      </c>
      <c r="J520" s="29">
        <v>76</v>
      </c>
      <c r="K520" s="30">
        <f t="shared" si="76"/>
        <v>0.3888888888888889</v>
      </c>
      <c r="L520" s="31">
        <f t="shared" si="77"/>
        <v>0.41984732824427479</v>
      </c>
      <c r="M520" s="20">
        <f t="shared" si="78"/>
        <v>39.1</v>
      </c>
      <c r="N520" s="32" t="s">
        <v>48</v>
      </c>
      <c r="O520" s="22" t="e">
        <f>VLOOKUP(N520,#REF!,2,FALSE)</f>
        <v>#REF!</v>
      </c>
      <c r="P520" s="23" t="str">
        <f t="shared" si="79"/>
        <v>M</v>
      </c>
      <c r="Q520" s="24" t="e">
        <f t="shared" si="80"/>
        <v>#REF!</v>
      </c>
    </row>
    <row r="521" spans="1:17">
      <c r="A521" s="11">
        <f t="shared" si="72"/>
        <v>520</v>
      </c>
      <c r="B521" s="12">
        <v>21143</v>
      </c>
      <c r="C521" s="13" t="str">
        <f t="shared" si="73"/>
        <v>José E. Mendes d.</v>
      </c>
      <c r="D521" s="13" t="s">
        <v>137</v>
      </c>
      <c r="E521" s="14">
        <f t="shared" si="74"/>
        <v>35</v>
      </c>
      <c r="F521" s="26">
        <v>24</v>
      </c>
      <c r="G521" s="27">
        <v>11</v>
      </c>
      <c r="H521" s="28">
        <f t="shared" si="75"/>
        <v>129</v>
      </c>
      <c r="I521" s="26">
        <v>85</v>
      </c>
      <c r="J521" s="29">
        <v>44</v>
      </c>
      <c r="K521" s="30">
        <f t="shared" si="76"/>
        <v>0.68571428571428572</v>
      </c>
      <c r="L521" s="31">
        <f t="shared" si="77"/>
        <v>0.65891472868217049</v>
      </c>
      <c r="M521" s="20">
        <f t="shared" si="78"/>
        <v>64.900000000000006</v>
      </c>
      <c r="N521" s="32" t="s">
        <v>46</v>
      </c>
      <c r="O521" s="22" t="e">
        <f>VLOOKUP(N521,#REF!,2,FALSE)</f>
        <v>#REF!</v>
      </c>
      <c r="P521" s="23" t="str">
        <f t="shared" si="79"/>
        <v>M</v>
      </c>
      <c r="Q521" s="24" t="e">
        <f t="shared" si="80"/>
        <v>#REF!</v>
      </c>
    </row>
    <row r="522" spans="1:17">
      <c r="A522" s="11">
        <f t="shared" si="72"/>
        <v>521</v>
      </c>
      <c r="B522" s="12">
        <v>23030</v>
      </c>
      <c r="C522" s="13" t="str">
        <f t="shared" si="73"/>
        <v>José L. Méndez M.</v>
      </c>
      <c r="D522" s="13" t="s">
        <v>117</v>
      </c>
      <c r="E522" s="14">
        <f t="shared" si="74"/>
        <v>20</v>
      </c>
      <c r="F522" s="26">
        <v>3</v>
      </c>
      <c r="G522" s="27">
        <v>17</v>
      </c>
      <c r="H522" s="28">
        <f t="shared" si="75"/>
        <v>79</v>
      </c>
      <c r="I522" s="26">
        <v>24</v>
      </c>
      <c r="J522" s="29">
        <v>55</v>
      </c>
      <c r="K522" s="30">
        <f t="shared" si="76"/>
        <v>0.15</v>
      </c>
      <c r="L522" s="31">
        <f t="shared" si="77"/>
        <v>0.30379746835443039</v>
      </c>
      <c r="M522" s="20">
        <f t="shared" si="78"/>
        <v>21.7</v>
      </c>
      <c r="N522" s="32" t="s">
        <v>58</v>
      </c>
      <c r="O522" s="22" t="e">
        <f>VLOOKUP(N522,#REF!,2,FALSE)</f>
        <v>#REF!</v>
      </c>
      <c r="P522" s="23" t="str">
        <f t="shared" si="79"/>
        <v>M</v>
      </c>
      <c r="Q522" s="24" t="e">
        <f t="shared" si="80"/>
        <v>#REF!</v>
      </c>
    </row>
    <row r="523" spans="1:17">
      <c r="A523" s="11">
        <f t="shared" si="72"/>
        <v>522</v>
      </c>
      <c r="B523" s="12">
        <v>4451</v>
      </c>
      <c r="C523" s="13" t="str">
        <f t="shared" si="73"/>
        <v>Daniel Méndez P.</v>
      </c>
      <c r="D523" s="13" t="s">
        <v>85</v>
      </c>
      <c r="E523" s="14">
        <f t="shared" si="74"/>
        <v>20</v>
      </c>
      <c r="F523" s="26">
        <v>0</v>
      </c>
      <c r="G523" s="27">
        <v>20</v>
      </c>
      <c r="H523" s="28">
        <f t="shared" si="75"/>
        <v>70</v>
      </c>
      <c r="I523" s="26">
        <v>10</v>
      </c>
      <c r="J523" s="29">
        <v>60</v>
      </c>
      <c r="K523" s="30">
        <f t="shared" si="76"/>
        <v>0</v>
      </c>
      <c r="L523" s="31">
        <f t="shared" si="77"/>
        <v>0.14285714285714285</v>
      </c>
      <c r="M523" s="20">
        <f t="shared" si="78"/>
        <v>6.9</v>
      </c>
      <c r="N523" s="32" t="s">
        <v>48</v>
      </c>
      <c r="O523" s="22" t="e">
        <f>VLOOKUP(N523,#REF!,2,FALSE)</f>
        <v>#REF!</v>
      </c>
      <c r="P523" s="23" t="str">
        <f t="shared" si="79"/>
        <v>M</v>
      </c>
      <c r="Q523" s="24" t="e">
        <f t="shared" si="80"/>
        <v>#REF!</v>
      </c>
    </row>
    <row r="524" spans="1:17">
      <c r="A524" s="11">
        <f t="shared" si="72"/>
        <v>523</v>
      </c>
      <c r="B524" s="12">
        <v>20570</v>
      </c>
      <c r="C524" s="13" t="str">
        <f t="shared" si="73"/>
        <v>Antonio Méndez S.</v>
      </c>
      <c r="D524" s="13" t="s">
        <v>194</v>
      </c>
      <c r="E524" s="14">
        <f t="shared" si="74"/>
        <v>4</v>
      </c>
      <c r="F524" s="26">
        <v>1</v>
      </c>
      <c r="G524" s="27">
        <v>3</v>
      </c>
      <c r="H524" s="28">
        <f t="shared" si="75"/>
        <v>13</v>
      </c>
      <c r="I524" s="26">
        <v>3</v>
      </c>
      <c r="J524" s="29">
        <v>10</v>
      </c>
      <c r="K524" s="30">
        <f t="shared" si="76"/>
        <v>0.25</v>
      </c>
      <c r="L524" s="31">
        <f t="shared" si="77"/>
        <v>0.23076923076923078</v>
      </c>
      <c r="M524" s="20">
        <f t="shared" si="78"/>
        <v>19</v>
      </c>
      <c r="N524" s="32" t="s">
        <v>49</v>
      </c>
      <c r="O524" s="22" t="e">
        <f>VLOOKUP(N524,#REF!,2,FALSE)</f>
        <v>#REF!</v>
      </c>
      <c r="P524" s="23" t="str">
        <f t="shared" si="79"/>
        <v>M</v>
      </c>
      <c r="Q524" s="24" t="str">
        <f t="shared" si="80"/>
        <v/>
      </c>
    </row>
    <row r="525" spans="1:17">
      <c r="A525" s="11">
        <f t="shared" si="72"/>
        <v>524</v>
      </c>
      <c r="B525" s="12">
        <v>50190</v>
      </c>
      <c r="C525" s="13" t="str">
        <f t="shared" si="73"/>
        <v>Alberto J. Méndez T.</v>
      </c>
      <c r="D525" s="13" t="s">
        <v>110</v>
      </c>
      <c r="E525" s="14">
        <f t="shared" si="74"/>
        <v>4</v>
      </c>
      <c r="F525" s="26">
        <v>0</v>
      </c>
      <c r="G525" s="27">
        <v>4</v>
      </c>
      <c r="H525" s="28">
        <f t="shared" si="75"/>
        <v>13</v>
      </c>
      <c r="I525" s="26">
        <v>1</v>
      </c>
      <c r="J525" s="29">
        <v>12</v>
      </c>
      <c r="K525" s="30">
        <f t="shared" si="76"/>
        <v>0</v>
      </c>
      <c r="L525" s="31">
        <f t="shared" si="77"/>
        <v>7.6923076923076927E-2</v>
      </c>
      <c r="M525" s="20">
        <f t="shared" si="78"/>
        <v>3.4</v>
      </c>
      <c r="N525" s="32" t="s">
        <v>58</v>
      </c>
      <c r="O525" s="22" t="e">
        <f>VLOOKUP(N525,#REF!,2,FALSE)</f>
        <v>#REF!</v>
      </c>
      <c r="P525" s="23" t="str">
        <f t="shared" si="79"/>
        <v>M</v>
      </c>
      <c r="Q525" s="24" t="str">
        <f t="shared" si="80"/>
        <v/>
      </c>
    </row>
    <row r="526" spans="1:17">
      <c r="A526" s="11">
        <f t="shared" si="72"/>
        <v>525</v>
      </c>
      <c r="B526" s="12">
        <v>6638</v>
      </c>
      <c r="C526" s="13" t="str">
        <f t="shared" si="73"/>
        <v>Eliseo X. Miguélez D.</v>
      </c>
      <c r="D526" s="13" t="s">
        <v>106</v>
      </c>
      <c r="E526" s="14">
        <f t="shared" si="74"/>
        <v>12</v>
      </c>
      <c r="F526" s="26">
        <v>6</v>
      </c>
      <c r="G526" s="27">
        <v>6</v>
      </c>
      <c r="H526" s="28">
        <f t="shared" si="75"/>
        <v>39</v>
      </c>
      <c r="I526" s="26">
        <v>21</v>
      </c>
      <c r="J526" s="29">
        <v>18</v>
      </c>
      <c r="K526" s="30">
        <f t="shared" si="76"/>
        <v>0.5</v>
      </c>
      <c r="L526" s="31">
        <f t="shared" si="77"/>
        <v>0.53846153846153844</v>
      </c>
      <c r="M526" s="20">
        <f t="shared" si="78"/>
        <v>47.3</v>
      </c>
      <c r="N526" s="32" t="s">
        <v>49</v>
      </c>
      <c r="O526" s="22" t="e">
        <f>VLOOKUP(N526,#REF!,2,FALSE)</f>
        <v>#REF!</v>
      </c>
      <c r="P526" s="23" t="str">
        <f t="shared" si="79"/>
        <v>M</v>
      </c>
      <c r="Q526" s="24" t="e">
        <f t="shared" si="80"/>
        <v>#REF!</v>
      </c>
    </row>
    <row r="527" spans="1:17">
      <c r="A527" s="11">
        <f t="shared" si="72"/>
        <v>526</v>
      </c>
      <c r="B527" s="12">
        <v>595</v>
      </c>
      <c r="C527" s="13" t="str">
        <f t="shared" si="73"/>
        <v>Juan J. Miguélez P.</v>
      </c>
      <c r="D527" s="13" t="s">
        <v>149</v>
      </c>
      <c r="E527" s="14">
        <f t="shared" si="74"/>
        <v>28</v>
      </c>
      <c r="F527" s="26">
        <v>12</v>
      </c>
      <c r="G527" s="27">
        <v>16</v>
      </c>
      <c r="H527" s="28">
        <f t="shared" si="75"/>
        <v>104</v>
      </c>
      <c r="I527" s="26">
        <v>48</v>
      </c>
      <c r="J527" s="29">
        <v>56</v>
      </c>
      <c r="K527" s="30">
        <f t="shared" si="76"/>
        <v>0.42857142857142855</v>
      </c>
      <c r="L527" s="31">
        <f t="shared" si="77"/>
        <v>0.46153846153846156</v>
      </c>
      <c r="M527" s="20">
        <f t="shared" si="78"/>
        <v>42.7</v>
      </c>
      <c r="N527" s="32" t="s">
        <v>56</v>
      </c>
      <c r="O527" s="22" t="e">
        <f>VLOOKUP(N527,#REF!,2,FALSE)</f>
        <v>#REF!</v>
      </c>
      <c r="P527" s="23" t="str">
        <f t="shared" si="79"/>
        <v>M</v>
      </c>
      <c r="Q527" s="24" t="e">
        <f t="shared" si="80"/>
        <v>#REF!</v>
      </c>
    </row>
    <row r="528" spans="1:17">
      <c r="A528" s="11">
        <f t="shared" si="72"/>
        <v>527</v>
      </c>
      <c r="B528" s="12">
        <v>50053</v>
      </c>
      <c r="C528" s="13" t="str">
        <f t="shared" si="73"/>
        <v>David Míguez S.</v>
      </c>
      <c r="D528" s="13" t="s">
        <v>111</v>
      </c>
      <c r="E528" s="14">
        <f t="shared" si="74"/>
        <v>20</v>
      </c>
      <c r="F528" s="26">
        <v>6</v>
      </c>
      <c r="G528" s="27">
        <v>14</v>
      </c>
      <c r="H528" s="28">
        <f t="shared" si="75"/>
        <v>75</v>
      </c>
      <c r="I528" s="26">
        <v>31</v>
      </c>
      <c r="J528" s="29">
        <v>44</v>
      </c>
      <c r="K528" s="30">
        <f t="shared" si="76"/>
        <v>0.3</v>
      </c>
      <c r="L528" s="31">
        <f t="shared" si="77"/>
        <v>0.41333333333333333</v>
      </c>
      <c r="M528" s="20">
        <f t="shared" si="78"/>
        <v>33.799999999999997</v>
      </c>
      <c r="N528" s="32" t="s">
        <v>49</v>
      </c>
      <c r="O528" s="22" t="e">
        <f>VLOOKUP(N528,#REF!,2,FALSE)</f>
        <v>#REF!</v>
      </c>
      <c r="P528" s="23" t="str">
        <f t="shared" si="79"/>
        <v>M</v>
      </c>
      <c r="Q528" s="24" t="e">
        <f t="shared" si="80"/>
        <v>#REF!</v>
      </c>
    </row>
    <row r="529" spans="1:17">
      <c r="A529" s="11">
        <f t="shared" si="72"/>
        <v>528</v>
      </c>
      <c r="B529" s="12">
        <v>22037</v>
      </c>
      <c r="C529" s="13" t="str">
        <f t="shared" si="73"/>
        <v>Gonzalo Mirás V.</v>
      </c>
      <c r="D529" s="13" t="s">
        <v>190</v>
      </c>
      <c r="E529" s="14">
        <f t="shared" si="74"/>
        <v>26</v>
      </c>
      <c r="F529" s="26">
        <v>4</v>
      </c>
      <c r="G529" s="27">
        <v>22</v>
      </c>
      <c r="H529" s="28">
        <f t="shared" si="75"/>
        <v>85</v>
      </c>
      <c r="I529" s="26">
        <v>19</v>
      </c>
      <c r="J529" s="29">
        <v>66</v>
      </c>
      <c r="K529" s="30">
        <f t="shared" si="76"/>
        <v>0.15384615384615385</v>
      </c>
      <c r="L529" s="31">
        <f t="shared" si="77"/>
        <v>0.22352941176470589</v>
      </c>
      <c r="M529" s="20">
        <f t="shared" si="78"/>
        <v>18.100000000000001</v>
      </c>
      <c r="N529" s="32" t="s">
        <v>49</v>
      </c>
      <c r="O529" s="22" t="e">
        <f>VLOOKUP(N529,#REF!,2,FALSE)</f>
        <v>#REF!</v>
      </c>
      <c r="P529" s="23" t="str">
        <f t="shared" si="79"/>
        <v>M</v>
      </c>
      <c r="Q529" s="24" t="e">
        <f t="shared" si="80"/>
        <v>#REF!</v>
      </c>
    </row>
    <row r="530" spans="1:17">
      <c r="A530" s="11">
        <f t="shared" si="72"/>
        <v>529</v>
      </c>
      <c r="B530" s="12">
        <v>22037</v>
      </c>
      <c r="C530" s="13" t="str">
        <f t="shared" si="73"/>
        <v>Gonzalo Mirás V.</v>
      </c>
      <c r="D530" s="13" t="s">
        <v>126</v>
      </c>
      <c r="E530" s="14">
        <f t="shared" si="74"/>
        <v>2</v>
      </c>
      <c r="F530" s="26">
        <v>0</v>
      </c>
      <c r="G530" s="27">
        <v>2</v>
      </c>
      <c r="H530" s="28">
        <f t="shared" si="75"/>
        <v>6</v>
      </c>
      <c r="I530" s="26">
        <v>0</v>
      </c>
      <c r="J530" s="29">
        <v>6</v>
      </c>
      <c r="K530" s="30">
        <f t="shared" si="76"/>
        <v>0</v>
      </c>
      <c r="L530" s="31">
        <f t="shared" si="77"/>
        <v>0</v>
      </c>
      <c r="M530" s="20">
        <f t="shared" si="78"/>
        <v>0</v>
      </c>
      <c r="N530" s="32" t="s">
        <v>58</v>
      </c>
      <c r="O530" s="22" t="e">
        <f>VLOOKUP(N530,#REF!,2,FALSE)</f>
        <v>#REF!</v>
      </c>
      <c r="P530" s="23" t="str">
        <f t="shared" si="79"/>
        <v>M</v>
      </c>
      <c r="Q530" s="24" t="str">
        <f t="shared" si="80"/>
        <v/>
      </c>
    </row>
    <row r="531" spans="1:17">
      <c r="A531" s="11">
        <f t="shared" si="72"/>
        <v>530</v>
      </c>
      <c r="B531" s="12">
        <v>22037</v>
      </c>
      <c r="C531" s="13" t="str">
        <f t="shared" si="73"/>
        <v>Gonzalo Mirás V.</v>
      </c>
      <c r="D531" s="13" t="s">
        <v>142</v>
      </c>
      <c r="E531" s="14">
        <f t="shared" si="74"/>
        <v>2</v>
      </c>
      <c r="F531" s="26">
        <v>0</v>
      </c>
      <c r="G531" s="27">
        <v>2</v>
      </c>
      <c r="H531" s="28">
        <f t="shared" si="75"/>
        <v>6</v>
      </c>
      <c r="I531" s="26">
        <v>0</v>
      </c>
      <c r="J531" s="29">
        <v>6</v>
      </c>
      <c r="K531" s="30">
        <f t="shared" si="76"/>
        <v>0</v>
      </c>
      <c r="L531" s="31">
        <f t="shared" si="77"/>
        <v>0</v>
      </c>
      <c r="M531" s="20">
        <f t="shared" si="78"/>
        <v>0</v>
      </c>
      <c r="N531" s="32" t="s">
        <v>53</v>
      </c>
      <c r="O531" s="22" t="e">
        <f>VLOOKUP(N531,#REF!,2,FALSE)</f>
        <v>#REF!</v>
      </c>
      <c r="P531" s="23" t="str">
        <f t="shared" si="79"/>
        <v>M</v>
      </c>
      <c r="Q531" s="24" t="str">
        <f t="shared" si="80"/>
        <v/>
      </c>
    </row>
    <row r="532" spans="1:17">
      <c r="A532" s="11">
        <f t="shared" si="72"/>
        <v>531</v>
      </c>
      <c r="B532" s="12">
        <v>22847</v>
      </c>
      <c r="C532" s="13" t="str">
        <f t="shared" si="73"/>
        <v>Juan J. Moledo B.</v>
      </c>
      <c r="D532" s="13" t="s">
        <v>187</v>
      </c>
      <c r="E532" s="14">
        <f t="shared" si="74"/>
        <v>2</v>
      </c>
      <c r="F532" s="26">
        <v>0</v>
      </c>
      <c r="G532" s="27">
        <v>2</v>
      </c>
      <c r="H532" s="28">
        <f t="shared" si="75"/>
        <v>8</v>
      </c>
      <c r="I532" s="26">
        <v>2</v>
      </c>
      <c r="J532" s="29">
        <v>6</v>
      </c>
      <c r="K532" s="30">
        <f t="shared" si="76"/>
        <v>0</v>
      </c>
      <c r="L532" s="31">
        <f t="shared" si="77"/>
        <v>0.25</v>
      </c>
      <c r="M532" s="20">
        <f t="shared" si="78"/>
        <v>10.199999999999999</v>
      </c>
      <c r="N532" s="32" t="s">
        <v>49</v>
      </c>
      <c r="O532" s="22" t="e">
        <f>VLOOKUP(N532,#REF!,2,FALSE)</f>
        <v>#REF!</v>
      </c>
      <c r="P532" s="23" t="str">
        <f t="shared" si="79"/>
        <v>M</v>
      </c>
      <c r="Q532" s="24" t="str">
        <f t="shared" si="80"/>
        <v/>
      </c>
    </row>
    <row r="533" spans="1:17">
      <c r="A533" s="11">
        <f t="shared" si="72"/>
        <v>532</v>
      </c>
      <c r="B533" s="12">
        <v>15658</v>
      </c>
      <c r="C533" s="13" t="str">
        <f t="shared" si="73"/>
        <v>Eva M. Molina C.</v>
      </c>
      <c r="D533" s="13" t="s">
        <v>204</v>
      </c>
      <c r="E533" s="14">
        <f t="shared" si="74"/>
        <v>14</v>
      </c>
      <c r="F533" s="26">
        <v>1</v>
      </c>
      <c r="G533" s="27">
        <v>13</v>
      </c>
      <c r="H533" s="28">
        <f t="shared" si="75"/>
        <v>43</v>
      </c>
      <c r="I533" s="26">
        <v>3</v>
      </c>
      <c r="J533" s="29">
        <v>40</v>
      </c>
      <c r="K533" s="30">
        <f t="shared" si="76"/>
        <v>7.1428571428571425E-2</v>
      </c>
      <c r="L533" s="31">
        <f t="shared" si="77"/>
        <v>6.9767441860465115E-2</v>
      </c>
      <c r="M533" s="20">
        <f t="shared" si="78"/>
        <v>6.5</v>
      </c>
      <c r="N533" s="32" t="s">
        <v>59</v>
      </c>
      <c r="O533" s="22" t="e">
        <f>VLOOKUP(N533,#REF!,2,FALSE)</f>
        <v>#REF!</v>
      </c>
      <c r="P533" s="23" t="str">
        <f t="shared" si="79"/>
        <v>F</v>
      </c>
      <c r="Q533" s="24" t="e">
        <f t="shared" si="80"/>
        <v>#REF!</v>
      </c>
    </row>
    <row r="534" spans="1:17">
      <c r="A534" s="11">
        <f t="shared" si="72"/>
        <v>533</v>
      </c>
      <c r="B534" s="12">
        <v>242</v>
      </c>
      <c r="C534" s="13" t="str">
        <f t="shared" si="73"/>
        <v>Francisco Monroy R.</v>
      </c>
      <c r="D534" s="13" t="s">
        <v>71</v>
      </c>
      <c r="E534" s="14">
        <f t="shared" si="74"/>
        <v>30</v>
      </c>
      <c r="F534" s="26">
        <v>27</v>
      </c>
      <c r="G534" s="27">
        <v>3</v>
      </c>
      <c r="H534" s="28">
        <f t="shared" si="75"/>
        <v>106</v>
      </c>
      <c r="I534" s="26">
        <v>85</v>
      </c>
      <c r="J534" s="29">
        <v>21</v>
      </c>
      <c r="K534" s="30">
        <f t="shared" si="76"/>
        <v>0.9</v>
      </c>
      <c r="L534" s="31">
        <f t="shared" si="77"/>
        <v>0.80188679245283023</v>
      </c>
      <c r="M534" s="20">
        <f t="shared" si="78"/>
        <v>81.599999999999994</v>
      </c>
      <c r="N534" s="32" t="s">
        <v>58</v>
      </c>
      <c r="O534" s="22" t="e">
        <f>VLOOKUP(N534,#REF!,2,FALSE)</f>
        <v>#REF!</v>
      </c>
      <c r="P534" s="23" t="str">
        <f t="shared" si="79"/>
        <v>M</v>
      </c>
      <c r="Q534" s="24" t="e">
        <f t="shared" si="80"/>
        <v>#REF!</v>
      </c>
    </row>
    <row r="535" spans="1:17">
      <c r="A535" s="11">
        <f t="shared" si="72"/>
        <v>534</v>
      </c>
      <c r="B535" s="12">
        <v>20864</v>
      </c>
      <c r="C535" s="13" t="str">
        <f t="shared" si="73"/>
        <v>Diana Montaos C.</v>
      </c>
      <c r="D535" s="13" t="s">
        <v>189</v>
      </c>
      <c r="E535" s="14">
        <f t="shared" si="74"/>
        <v>12</v>
      </c>
      <c r="F535" s="26">
        <v>2</v>
      </c>
      <c r="G535" s="27">
        <v>10</v>
      </c>
      <c r="H535" s="28">
        <f t="shared" si="75"/>
        <v>40</v>
      </c>
      <c r="I535" s="26">
        <v>9</v>
      </c>
      <c r="J535" s="29">
        <v>31</v>
      </c>
      <c r="K535" s="30">
        <f t="shared" si="76"/>
        <v>0.16666666666666666</v>
      </c>
      <c r="L535" s="31">
        <f t="shared" si="77"/>
        <v>0.22500000000000001</v>
      </c>
      <c r="M535" s="20">
        <f t="shared" si="78"/>
        <v>17.899999999999999</v>
      </c>
      <c r="N535" s="32" t="s">
        <v>49</v>
      </c>
      <c r="O535" s="22" t="e">
        <f>VLOOKUP(N535,#REF!,2,FALSE)</f>
        <v>#REF!</v>
      </c>
      <c r="P535" s="23" t="str">
        <f t="shared" si="79"/>
        <v>M</v>
      </c>
      <c r="Q535" s="24" t="e">
        <f t="shared" si="80"/>
        <v>#REF!</v>
      </c>
    </row>
    <row r="536" spans="1:17">
      <c r="A536" s="11">
        <f t="shared" si="72"/>
        <v>535</v>
      </c>
      <c r="B536" s="12">
        <v>20865</v>
      </c>
      <c r="C536" s="13" t="str">
        <f t="shared" si="73"/>
        <v>Elena Montaos C.</v>
      </c>
      <c r="D536" s="13" t="s">
        <v>189</v>
      </c>
      <c r="E536" s="14">
        <f t="shared" si="74"/>
        <v>17</v>
      </c>
      <c r="F536" s="26">
        <v>1</v>
      </c>
      <c r="G536" s="27">
        <v>16</v>
      </c>
      <c r="H536" s="28">
        <f t="shared" si="75"/>
        <v>55</v>
      </c>
      <c r="I536" s="26">
        <v>6</v>
      </c>
      <c r="J536" s="29">
        <v>49</v>
      </c>
      <c r="K536" s="30">
        <f t="shared" si="76"/>
        <v>5.8823529411764705E-2</v>
      </c>
      <c r="L536" s="31">
        <f t="shared" si="77"/>
        <v>0.10909090909090909</v>
      </c>
      <c r="M536" s="20">
        <f t="shared" si="78"/>
        <v>7.9</v>
      </c>
      <c r="N536" s="32" t="s">
        <v>49</v>
      </c>
      <c r="O536" s="22" t="e">
        <f>VLOOKUP(N536,#REF!,2,FALSE)</f>
        <v>#REF!</v>
      </c>
      <c r="P536" s="23" t="str">
        <f t="shared" si="79"/>
        <v>M</v>
      </c>
      <c r="Q536" s="24" t="e">
        <f t="shared" si="80"/>
        <v>#REF!</v>
      </c>
    </row>
    <row r="537" spans="1:17">
      <c r="A537" s="11">
        <f t="shared" si="72"/>
        <v>536</v>
      </c>
      <c r="B537" s="12">
        <v>50203</v>
      </c>
      <c r="C537" s="13" t="str">
        <f t="shared" si="73"/>
        <v>Iván Montenegro R.</v>
      </c>
      <c r="D537" s="13" t="s">
        <v>132</v>
      </c>
      <c r="E537" s="14">
        <f t="shared" si="74"/>
        <v>18</v>
      </c>
      <c r="F537" s="26">
        <v>12</v>
      </c>
      <c r="G537" s="27">
        <v>6</v>
      </c>
      <c r="H537" s="28">
        <f t="shared" si="75"/>
        <v>61</v>
      </c>
      <c r="I537" s="26">
        <v>38</v>
      </c>
      <c r="J537" s="29">
        <v>23</v>
      </c>
      <c r="K537" s="30">
        <f t="shared" si="76"/>
        <v>0.66666666666666663</v>
      </c>
      <c r="L537" s="31">
        <f t="shared" si="77"/>
        <v>0.62295081967213117</v>
      </c>
      <c r="M537" s="20">
        <f t="shared" si="78"/>
        <v>60.3</v>
      </c>
      <c r="N537" s="32" t="s">
        <v>49</v>
      </c>
      <c r="O537" s="22" t="e">
        <f>VLOOKUP(N537,#REF!,2,FALSE)</f>
        <v>#REF!</v>
      </c>
      <c r="P537" s="23" t="str">
        <f t="shared" si="79"/>
        <v>M</v>
      </c>
      <c r="Q537" s="24" t="e">
        <f t="shared" si="80"/>
        <v>#REF!</v>
      </c>
    </row>
    <row r="538" spans="1:17">
      <c r="A538" s="11">
        <f t="shared" si="72"/>
        <v>537</v>
      </c>
      <c r="B538" s="12">
        <v>2137</v>
      </c>
      <c r="C538" s="13" t="str">
        <f t="shared" si="73"/>
        <v>Fernando Montero B.</v>
      </c>
      <c r="D538" s="13" t="s">
        <v>178</v>
      </c>
      <c r="E538" s="14">
        <f t="shared" si="74"/>
        <v>6</v>
      </c>
      <c r="F538" s="26">
        <v>3</v>
      </c>
      <c r="G538" s="27">
        <v>3</v>
      </c>
      <c r="H538" s="28">
        <f t="shared" si="75"/>
        <v>20</v>
      </c>
      <c r="I538" s="26">
        <v>11</v>
      </c>
      <c r="J538" s="29">
        <v>9</v>
      </c>
      <c r="K538" s="30">
        <f t="shared" si="76"/>
        <v>0.5</v>
      </c>
      <c r="L538" s="31">
        <f t="shared" si="77"/>
        <v>0.55000000000000004</v>
      </c>
      <c r="M538" s="20">
        <f t="shared" si="78"/>
        <v>44.6</v>
      </c>
      <c r="N538" s="32" t="s">
        <v>58</v>
      </c>
      <c r="O538" s="22" t="e">
        <f>VLOOKUP(N538,#REF!,2,FALSE)</f>
        <v>#REF!</v>
      </c>
      <c r="P538" s="23" t="str">
        <f t="shared" si="79"/>
        <v>M</v>
      </c>
      <c r="Q538" s="24" t="str">
        <f t="shared" si="80"/>
        <v/>
      </c>
    </row>
    <row r="539" spans="1:17">
      <c r="A539" s="11">
        <f t="shared" si="72"/>
        <v>538</v>
      </c>
      <c r="B539" s="12">
        <v>23573</v>
      </c>
      <c r="C539" s="13" t="str">
        <f t="shared" si="73"/>
        <v>Candela Montero C.</v>
      </c>
      <c r="D539" s="13" t="s">
        <v>214</v>
      </c>
      <c r="E539" s="14">
        <f t="shared" si="74"/>
        <v>4</v>
      </c>
      <c r="F539" s="26">
        <v>0</v>
      </c>
      <c r="G539" s="27">
        <v>4</v>
      </c>
      <c r="H539" s="28">
        <f t="shared" si="75"/>
        <v>13</v>
      </c>
      <c r="I539" s="26">
        <v>1</v>
      </c>
      <c r="J539" s="29">
        <v>12</v>
      </c>
      <c r="K539" s="30">
        <f t="shared" si="76"/>
        <v>0</v>
      </c>
      <c r="L539" s="31">
        <f t="shared" si="77"/>
        <v>7.6923076923076927E-2</v>
      </c>
      <c r="M539" s="20">
        <f t="shared" si="78"/>
        <v>3.4</v>
      </c>
      <c r="N539" s="32" t="s">
        <v>60</v>
      </c>
      <c r="O539" s="22" t="e">
        <f>VLOOKUP(N539,#REF!,2,FALSE)</f>
        <v>#REF!</v>
      </c>
      <c r="P539" s="23" t="str">
        <f t="shared" si="79"/>
        <v>F</v>
      </c>
      <c r="Q539" s="24" t="str">
        <f t="shared" si="80"/>
        <v/>
      </c>
    </row>
    <row r="540" spans="1:17">
      <c r="A540" s="11">
        <f t="shared" si="72"/>
        <v>539</v>
      </c>
      <c r="B540" s="12">
        <v>20863</v>
      </c>
      <c r="C540" s="13" t="str">
        <f t="shared" si="73"/>
        <v>Manuel Monterroso V.</v>
      </c>
      <c r="D540" s="13" t="s">
        <v>116</v>
      </c>
      <c r="E540" s="14">
        <f t="shared" si="74"/>
        <v>25</v>
      </c>
      <c r="F540" s="26">
        <v>18</v>
      </c>
      <c r="G540" s="27">
        <v>7</v>
      </c>
      <c r="H540" s="28">
        <f t="shared" si="75"/>
        <v>99</v>
      </c>
      <c r="I540" s="26">
        <v>62</v>
      </c>
      <c r="J540" s="29">
        <v>37</v>
      </c>
      <c r="K540" s="30">
        <f t="shared" si="76"/>
        <v>0.72</v>
      </c>
      <c r="L540" s="31">
        <f t="shared" si="77"/>
        <v>0.6262626262626263</v>
      </c>
      <c r="M540" s="20">
        <f t="shared" si="78"/>
        <v>64.099999999999994</v>
      </c>
      <c r="N540" s="32" t="s">
        <v>48</v>
      </c>
      <c r="O540" s="22" t="e">
        <f>VLOOKUP(N540,#REF!,2,FALSE)</f>
        <v>#REF!</v>
      </c>
      <c r="P540" s="23" t="str">
        <f t="shared" si="79"/>
        <v>M</v>
      </c>
      <c r="Q540" s="24" t="e">
        <f t="shared" si="80"/>
        <v>#REF!</v>
      </c>
    </row>
    <row r="541" spans="1:17">
      <c r="A541" s="11">
        <f t="shared" si="72"/>
        <v>540</v>
      </c>
      <c r="B541" s="12">
        <v>9964</v>
      </c>
      <c r="C541" s="13" t="str">
        <f t="shared" si="73"/>
        <v>Juan L. Monzón C.</v>
      </c>
      <c r="D541" s="13" t="s">
        <v>153</v>
      </c>
      <c r="E541" s="14">
        <f t="shared" si="74"/>
        <v>23</v>
      </c>
      <c r="F541" s="26">
        <v>0</v>
      </c>
      <c r="G541" s="27">
        <v>23</v>
      </c>
      <c r="H541" s="28">
        <f t="shared" si="75"/>
        <v>69</v>
      </c>
      <c r="I541" s="26">
        <v>0</v>
      </c>
      <c r="J541" s="29">
        <v>69</v>
      </c>
      <c r="K541" s="30">
        <f t="shared" si="76"/>
        <v>0</v>
      </c>
      <c r="L541" s="31">
        <f t="shared" si="77"/>
        <v>0</v>
      </c>
      <c r="M541" s="20">
        <f t="shared" si="78"/>
        <v>0</v>
      </c>
      <c r="N541" s="32" t="s">
        <v>56</v>
      </c>
      <c r="O541" s="22" t="e">
        <f>VLOOKUP(N541,#REF!,2,FALSE)</f>
        <v>#REF!</v>
      </c>
      <c r="P541" s="23" t="str">
        <f t="shared" si="79"/>
        <v>M</v>
      </c>
      <c r="Q541" s="24" t="e">
        <f t="shared" si="80"/>
        <v>#REF!</v>
      </c>
    </row>
    <row r="542" spans="1:17">
      <c r="A542" s="11">
        <f t="shared" si="72"/>
        <v>541</v>
      </c>
      <c r="B542" s="12">
        <v>9964</v>
      </c>
      <c r="C542" s="13" t="str">
        <f t="shared" si="73"/>
        <v>Juan L. Monzón C.</v>
      </c>
      <c r="D542" s="13" t="s">
        <v>178</v>
      </c>
      <c r="E542" s="14">
        <f t="shared" si="74"/>
        <v>6</v>
      </c>
      <c r="F542" s="26">
        <v>1</v>
      </c>
      <c r="G542" s="27">
        <v>5</v>
      </c>
      <c r="H542" s="28">
        <f t="shared" si="75"/>
        <v>20</v>
      </c>
      <c r="I542" s="26">
        <v>5</v>
      </c>
      <c r="J542" s="29">
        <v>15</v>
      </c>
      <c r="K542" s="30">
        <f t="shared" si="76"/>
        <v>0.16666666666666666</v>
      </c>
      <c r="L542" s="31">
        <f t="shared" si="77"/>
        <v>0.25</v>
      </c>
      <c r="M542" s="20">
        <f t="shared" si="78"/>
        <v>17.899999999999999</v>
      </c>
      <c r="N542" s="32" t="s">
        <v>58</v>
      </c>
      <c r="O542" s="22" t="e">
        <f>VLOOKUP(N542,#REF!,2,FALSE)</f>
        <v>#REF!</v>
      </c>
      <c r="P542" s="23" t="str">
        <f t="shared" si="79"/>
        <v>M</v>
      </c>
      <c r="Q542" s="24" t="str">
        <f t="shared" si="80"/>
        <v/>
      </c>
    </row>
    <row r="543" spans="1:17">
      <c r="A543" s="11">
        <f t="shared" si="72"/>
        <v>542</v>
      </c>
      <c r="B543" s="12">
        <v>10032</v>
      </c>
      <c r="C543" s="13" t="str">
        <f t="shared" si="73"/>
        <v>Inmaculada Mora A.</v>
      </c>
      <c r="D543" s="13" t="s">
        <v>107</v>
      </c>
      <c r="E543" s="14">
        <f t="shared" si="74"/>
        <v>6</v>
      </c>
      <c r="F543" s="26">
        <v>3</v>
      </c>
      <c r="G543" s="27">
        <v>3</v>
      </c>
      <c r="H543" s="28">
        <f t="shared" si="75"/>
        <v>21</v>
      </c>
      <c r="I543" s="26">
        <v>10</v>
      </c>
      <c r="J543" s="29">
        <v>11</v>
      </c>
      <c r="K543" s="30">
        <f t="shared" si="76"/>
        <v>0.5</v>
      </c>
      <c r="L543" s="31">
        <f t="shared" si="77"/>
        <v>0.47619047619047616</v>
      </c>
      <c r="M543" s="20">
        <f t="shared" si="78"/>
        <v>41.3</v>
      </c>
      <c r="N543" s="32" t="s">
        <v>49</v>
      </c>
      <c r="O543" s="22" t="e">
        <f>VLOOKUP(N543,#REF!,2,FALSE)</f>
        <v>#REF!</v>
      </c>
      <c r="P543" s="23" t="str">
        <f t="shared" si="79"/>
        <v>M</v>
      </c>
      <c r="Q543" s="24" t="str">
        <f t="shared" si="80"/>
        <v/>
      </c>
    </row>
    <row r="544" spans="1:17">
      <c r="A544" s="11">
        <f t="shared" si="72"/>
        <v>543</v>
      </c>
      <c r="B544" s="12">
        <v>10613</v>
      </c>
      <c r="C544" s="13" t="str">
        <f t="shared" si="73"/>
        <v>Arabel Moráguez G.</v>
      </c>
      <c r="D544" s="13" t="s">
        <v>162</v>
      </c>
      <c r="E544" s="14">
        <f t="shared" si="74"/>
        <v>18</v>
      </c>
      <c r="F544" s="26">
        <v>10</v>
      </c>
      <c r="G544" s="27">
        <v>8</v>
      </c>
      <c r="H544" s="28">
        <f t="shared" si="75"/>
        <v>69</v>
      </c>
      <c r="I544" s="26">
        <v>36</v>
      </c>
      <c r="J544" s="29">
        <v>33</v>
      </c>
      <c r="K544" s="30">
        <f t="shared" si="76"/>
        <v>0.55555555555555558</v>
      </c>
      <c r="L544" s="31">
        <f t="shared" si="77"/>
        <v>0.52173913043478259</v>
      </c>
      <c r="M544" s="20">
        <f t="shared" si="78"/>
        <v>50.5</v>
      </c>
      <c r="N544" s="32" t="s">
        <v>48</v>
      </c>
      <c r="O544" s="22" t="e">
        <f>VLOOKUP(N544,#REF!,2,FALSE)</f>
        <v>#REF!</v>
      </c>
      <c r="P544" s="23" t="str">
        <f t="shared" si="79"/>
        <v>M</v>
      </c>
      <c r="Q544" s="24" t="e">
        <f t="shared" si="80"/>
        <v>#REF!</v>
      </c>
    </row>
    <row r="545" spans="1:17">
      <c r="A545" s="11">
        <f t="shared" si="72"/>
        <v>544</v>
      </c>
      <c r="B545" s="12">
        <v>10613</v>
      </c>
      <c r="C545" s="13" t="str">
        <f t="shared" si="73"/>
        <v>Arabel Moráguez G.</v>
      </c>
      <c r="D545" s="13" t="s">
        <v>154</v>
      </c>
      <c r="E545" s="14">
        <f t="shared" si="74"/>
        <v>2</v>
      </c>
      <c r="F545" s="26">
        <v>0</v>
      </c>
      <c r="G545" s="27">
        <v>2</v>
      </c>
      <c r="H545" s="28">
        <f t="shared" si="75"/>
        <v>7</v>
      </c>
      <c r="I545" s="26">
        <v>1</v>
      </c>
      <c r="J545" s="29">
        <v>6</v>
      </c>
      <c r="K545" s="30">
        <f t="shared" si="76"/>
        <v>0</v>
      </c>
      <c r="L545" s="31">
        <f t="shared" si="77"/>
        <v>0.14285714285714285</v>
      </c>
      <c r="M545" s="20">
        <f t="shared" si="78"/>
        <v>5.7</v>
      </c>
      <c r="N545" s="32" t="s">
        <v>56</v>
      </c>
      <c r="O545" s="22" t="e">
        <f>VLOOKUP(N545,#REF!,2,FALSE)</f>
        <v>#REF!</v>
      </c>
      <c r="P545" s="23" t="str">
        <f t="shared" si="79"/>
        <v>M</v>
      </c>
      <c r="Q545" s="24" t="str">
        <f t="shared" si="80"/>
        <v/>
      </c>
    </row>
    <row r="546" spans="1:17">
      <c r="A546" s="11">
        <f t="shared" si="72"/>
        <v>545</v>
      </c>
      <c r="B546" s="12">
        <v>3559</v>
      </c>
      <c r="C546" s="13" t="str">
        <f t="shared" si="73"/>
        <v>Joan Moregó V.</v>
      </c>
      <c r="D546" s="13" t="s">
        <v>138</v>
      </c>
      <c r="E546" s="14">
        <f t="shared" si="74"/>
        <v>24</v>
      </c>
      <c r="F546" s="26">
        <v>21</v>
      </c>
      <c r="G546" s="27">
        <v>3</v>
      </c>
      <c r="H546" s="28">
        <f t="shared" si="75"/>
        <v>87</v>
      </c>
      <c r="I546" s="26">
        <v>66</v>
      </c>
      <c r="J546" s="29">
        <v>21</v>
      </c>
      <c r="K546" s="30">
        <f t="shared" si="76"/>
        <v>0.875</v>
      </c>
      <c r="L546" s="31">
        <f t="shared" si="77"/>
        <v>0.75862068965517238</v>
      </c>
      <c r="M546" s="20">
        <f t="shared" si="78"/>
        <v>77.599999999999994</v>
      </c>
      <c r="N546" s="32" t="s">
        <v>53</v>
      </c>
      <c r="O546" s="22" t="e">
        <f>VLOOKUP(N546,#REF!,2,FALSE)</f>
        <v>#REF!</v>
      </c>
      <c r="P546" s="23" t="str">
        <f t="shared" si="79"/>
        <v>M</v>
      </c>
      <c r="Q546" s="24" t="e">
        <f t="shared" si="80"/>
        <v>#REF!</v>
      </c>
    </row>
    <row r="547" spans="1:17">
      <c r="A547" s="11">
        <f t="shared" si="72"/>
        <v>546</v>
      </c>
      <c r="B547" s="12">
        <v>22646</v>
      </c>
      <c r="C547" s="13" t="str">
        <f t="shared" si="73"/>
        <v>Iolanda C. Moreira C.</v>
      </c>
      <c r="D547" s="13" t="s">
        <v>76</v>
      </c>
      <c r="E547" s="14">
        <f t="shared" si="74"/>
        <v>10</v>
      </c>
      <c r="F547" s="26">
        <v>4</v>
      </c>
      <c r="G547" s="27">
        <v>6</v>
      </c>
      <c r="H547" s="28">
        <f t="shared" si="75"/>
        <v>32</v>
      </c>
      <c r="I547" s="26">
        <v>13</v>
      </c>
      <c r="J547" s="29">
        <v>19</v>
      </c>
      <c r="K547" s="30">
        <f t="shared" si="76"/>
        <v>0.4</v>
      </c>
      <c r="L547" s="31">
        <f t="shared" si="77"/>
        <v>0.40625</v>
      </c>
      <c r="M547" s="20">
        <f t="shared" si="78"/>
        <v>36.1</v>
      </c>
      <c r="N547" s="32" t="s">
        <v>57</v>
      </c>
      <c r="O547" s="22" t="e">
        <f>VLOOKUP(N547,#REF!,2,FALSE)</f>
        <v>#REF!</v>
      </c>
      <c r="P547" s="23" t="str">
        <f t="shared" si="79"/>
        <v>F</v>
      </c>
      <c r="Q547" s="24" t="e">
        <f t="shared" si="80"/>
        <v>#REF!</v>
      </c>
    </row>
    <row r="548" spans="1:17">
      <c r="A548" s="11">
        <f t="shared" si="72"/>
        <v>547</v>
      </c>
      <c r="B548" s="12">
        <v>8280</v>
      </c>
      <c r="C548" s="13" t="str">
        <f t="shared" si="73"/>
        <v>Sasha M. Moreira P.</v>
      </c>
      <c r="D548" s="13" t="s">
        <v>211</v>
      </c>
      <c r="E548" s="14">
        <f t="shared" si="74"/>
        <v>10</v>
      </c>
      <c r="F548" s="26">
        <v>6</v>
      </c>
      <c r="G548" s="27">
        <v>4</v>
      </c>
      <c r="H548" s="28">
        <f t="shared" si="75"/>
        <v>36</v>
      </c>
      <c r="I548" s="26">
        <v>21</v>
      </c>
      <c r="J548" s="29">
        <v>15</v>
      </c>
      <c r="K548" s="30">
        <f t="shared" si="76"/>
        <v>0.6</v>
      </c>
      <c r="L548" s="31">
        <f t="shared" si="77"/>
        <v>0.58333333333333337</v>
      </c>
      <c r="M548" s="20">
        <f t="shared" si="78"/>
        <v>53.1</v>
      </c>
      <c r="N548" s="32" t="s">
        <v>60</v>
      </c>
      <c r="O548" s="22" t="e">
        <f>VLOOKUP(N548,#REF!,2,FALSE)</f>
        <v>#REF!</v>
      </c>
      <c r="P548" s="23" t="str">
        <f t="shared" si="79"/>
        <v>F</v>
      </c>
      <c r="Q548" s="24" t="e">
        <f t="shared" si="80"/>
        <v>#REF!</v>
      </c>
    </row>
    <row r="549" spans="1:17">
      <c r="A549" s="11">
        <f t="shared" si="72"/>
        <v>548</v>
      </c>
      <c r="B549" s="12">
        <v>8280</v>
      </c>
      <c r="C549" s="13" t="str">
        <f t="shared" si="73"/>
        <v>Sasha M. Moreira P.</v>
      </c>
      <c r="D549" s="13" t="s">
        <v>122</v>
      </c>
      <c r="E549" s="14">
        <f t="shared" si="74"/>
        <v>4</v>
      </c>
      <c r="F549" s="26">
        <v>1</v>
      </c>
      <c r="G549" s="27">
        <v>3</v>
      </c>
      <c r="H549" s="28">
        <f t="shared" si="75"/>
        <v>15</v>
      </c>
      <c r="I549" s="26">
        <v>5</v>
      </c>
      <c r="J549" s="29">
        <v>10</v>
      </c>
      <c r="K549" s="30">
        <f t="shared" si="76"/>
        <v>0.25</v>
      </c>
      <c r="L549" s="31">
        <f t="shared" si="77"/>
        <v>0.33333333333333331</v>
      </c>
      <c r="M549" s="20">
        <f t="shared" si="78"/>
        <v>23.7</v>
      </c>
      <c r="N549" s="32" t="s">
        <v>49</v>
      </c>
      <c r="O549" s="22" t="e">
        <f>VLOOKUP(N549,#REF!,2,FALSE)</f>
        <v>#REF!</v>
      </c>
      <c r="P549" s="23" t="str">
        <f t="shared" si="79"/>
        <v>M</v>
      </c>
      <c r="Q549" s="24" t="str">
        <f t="shared" si="80"/>
        <v/>
      </c>
    </row>
    <row r="550" spans="1:17">
      <c r="A550" s="11">
        <f t="shared" si="72"/>
        <v>549</v>
      </c>
      <c r="B550" s="12">
        <v>8280</v>
      </c>
      <c r="C550" s="13" t="str">
        <f t="shared" si="73"/>
        <v>Sasha M. Moreira P.</v>
      </c>
      <c r="D550" s="13" t="s">
        <v>100</v>
      </c>
      <c r="E550" s="14">
        <f t="shared" si="74"/>
        <v>4</v>
      </c>
      <c r="F550" s="26">
        <v>0</v>
      </c>
      <c r="G550" s="27">
        <v>4</v>
      </c>
      <c r="H550" s="28">
        <f t="shared" si="75"/>
        <v>13</v>
      </c>
      <c r="I550" s="26">
        <v>1</v>
      </c>
      <c r="J550" s="29">
        <v>12</v>
      </c>
      <c r="K550" s="30">
        <f t="shared" si="76"/>
        <v>0</v>
      </c>
      <c r="L550" s="31">
        <f t="shared" si="77"/>
        <v>7.6923076923076927E-2</v>
      </c>
      <c r="M550" s="20">
        <f t="shared" si="78"/>
        <v>3.4</v>
      </c>
      <c r="N550" s="32" t="s">
        <v>57</v>
      </c>
      <c r="O550" s="22" t="e">
        <f>VLOOKUP(N550,#REF!,2,FALSE)</f>
        <v>#REF!</v>
      </c>
      <c r="P550" s="23" t="str">
        <f t="shared" si="79"/>
        <v>F</v>
      </c>
      <c r="Q550" s="24" t="str">
        <f t="shared" si="80"/>
        <v/>
      </c>
    </row>
    <row r="551" spans="1:17">
      <c r="A551" s="11">
        <f t="shared" si="72"/>
        <v>550</v>
      </c>
      <c r="B551" s="12">
        <v>50590</v>
      </c>
      <c r="C551" s="13" t="str">
        <f t="shared" si="73"/>
        <v>Abraham Moreno B.</v>
      </c>
      <c r="D551" s="13" t="s">
        <v>192</v>
      </c>
      <c r="E551" s="14">
        <f t="shared" si="74"/>
        <v>6</v>
      </c>
      <c r="F551" s="26">
        <v>6</v>
      </c>
      <c r="G551" s="27">
        <v>0</v>
      </c>
      <c r="H551" s="28">
        <f t="shared" si="75"/>
        <v>18</v>
      </c>
      <c r="I551" s="26">
        <v>18</v>
      </c>
      <c r="J551" s="29">
        <v>0</v>
      </c>
      <c r="K551" s="30">
        <f t="shared" si="76"/>
        <v>1</v>
      </c>
      <c r="L551" s="31">
        <f t="shared" si="77"/>
        <v>1</v>
      </c>
      <c r="M551" s="20">
        <f t="shared" si="78"/>
        <v>84.1</v>
      </c>
      <c r="N551" s="32" t="s">
        <v>49</v>
      </c>
      <c r="O551" s="22" t="e">
        <f>VLOOKUP(N551,#REF!,2,FALSE)</f>
        <v>#REF!</v>
      </c>
      <c r="P551" s="23" t="str">
        <f t="shared" si="79"/>
        <v>M</v>
      </c>
      <c r="Q551" s="24" t="str">
        <f t="shared" si="80"/>
        <v/>
      </c>
    </row>
    <row r="552" spans="1:17">
      <c r="A552" s="11">
        <f t="shared" si="72"/>
        <v>551</v>
      </c>
      <c r="B552" s="12">
        <v>23687</v>
      </c>
      <c r="C552" s="13" t="str">
        <f t="shared" si="73"/>
        <v>Sergio Moreno G.</v>
      </c>
      <c r="D552" s="13" t="s">
        <v>196</v>
      </c>
      <c r="E552" s="14">
        <f t="shared" si="74"/>
        <v>9</v>
      </c>
      <c r="F552" s="26">
        <v>0</v>
      </c>
      <c r="G552" s="27">
        <v>9</v>
      </c>
      <c r="H552" s="28">
        <f t="shared" si="75"/>
        <v>29</v>
      </c>
      <c r="I552" s="26">
        <v>2</v>
      </c>
      <c r="J552" s="29">
        <v>27</v>
      </c>
      <c r="K552" s="30">
        <f t="shared" si="76"/>
        <v>0</v>
      </c>
      <c r="L552" s="31">
        <f t="shared" si="77"/>
        <v>6.8965517241379309E-2</v>
      </c>
      <c r="M552" s="20">
        <f t="shared" si="78"/>
        <v>3.2</v>
      </c>
      <c r="N552" s="32" t="s">
        <v>49</v>
      </c>
      <c r="O552" s="22" t="e">
        <f>VLOOKUP(N552,#REF!,2,FALSE)</f>
        <v>#REF!</v>
      </c>
      <c r="P552" s="23" t="str">
        <f t="shared" si="79"/>
        <v>M</v>
      </c>
      <c r="Q552" s="24" t="str">
        <f t="shared" si="80"/>
        <v/>
      </c>
    </row>
    <row r="553" spans="1:17">
      <c r="A553" s="11">
        <f t="shared" si="72"/>
        <v>552</v>
      </c>
      <c r="B553" s="12">
        <v>24034</v>
      </c>
      <c r="C553" s="13" t="str">
        <f t="shared" si="73"/>
        <v>Jorge Mosquera S.</v>
      </c>
      <c r="D553" s="13" t="s">
        <v>196</v>
      </c>
      <c r="E553" s="14">
        <f t="shared" si="74"/>
        <v>6</v>
      </c>
      <c r="F553" s="26">
        <v>0</v>
      </c>
      <c r="G553" s="27">
        <v>6</v>
      </c>
      <c r="H553" s="28">
        <f t="shared" si="75"/>
        <v>18</v>
      </c>
      <c r="I553" s="26">
        <v>0</v>
      </c>
      <c r="J553" s="29">
        <v>18</v>
      </c>
      <c r="K553" s="30">
        <f t="shared" si="76"/>
        <v>0</v>
      </c>
      <c r="L553" s="31">
        <f t="shared" si="77"/>
        <v>0</v>
      </c>
      <c r="M553" s="20">
        <f t="shared" si="78"/>
        <v>0</v>
      </c>
      <c r="N553" s="32" t="s">
        <v>49</v>
      </c>
      <c r="O553" s="22" t="e">
        <f>VLOOKUP(N553,#REF!,2,FALSE)</f>
        <v>#REF!</v>
      </c>
      <c r="P553" s="23" t="str">
        <f t="shared" si="79"/>
        <v>M</v>
      </c>
      <c r="Q553" s="24" t="str">
        <f t="shared" si="80"/>
        <v/>
      </c>
    </row>
    <row r="554" spans="1:17">
      <c r="A554" s="11">
        <f t="shared" si="72"/>
        <v>553</v>
      </c>
      <c r="B554" s="12">
        <v>50598</v>
      </c>
      <c r="C554" s="13" t="str">
        <f t="shared" si="73"/>
        <v>Sergio Mosquera</v>
      </c>
      <c r="D554" s="13" t="s">
        <v>196</v>
      </c>
      <c r="E554" s="14">
        <f t="shared" si="74"/>
        <v>2</v>
      </c>
      <c r="F554" s="26">
        <v>0</v>
      </c>
      <c r="G554" s="27">
        <v>2</v>
      </c>
      <c r="H554" s="28">
        <f t="shared" si="75"/>
        <v>6</v>
      </c>
      <c r="I554" s="26">
        <v>0</v>
      </c>
      <c r="J554" s="29">
        <v>6</v>
      </c>
      <c r="K554" s="30">
        <f t="shared" si="76"/>
        <v>0</v>
      </c>
      <c r="L554" s="31">
        <f t="shared" si="77"/>
        <v>0</v>
      </c>
      <c r="M554" s="20">
        <f t="shared" si="78"/>
        <v>0</v>
      </c>
      <c r="N554" s="32" t="s">
        <v>49</v>
      </c>
      <c r="O554" s="22" t="e">
        <f>VLOOKUP(N554,#REF!,2,FALSE)</f>
        <v>#REF!</v>
      </c>
      <c r="P554" s="23" t="str">
        <f t="shared" si="79"/>
        <v>M</v>
      </c>
      <c r="Q554" s="24" t="str">
        <f t="shared" si="80"/>
        <v/>
      </c>
    </row>
    <row r="555" spans="1:17">
      <c r="A555" s="11">
        <f t="shared" si="72"/>
        <v>554</v>
      </c>
      <c r="B555" s="12">
        <v>22650</v>
      </c>
      <c r="C555" s="13" t="str">
        <f t="shared" si="73"/>
        <v>Adrián Mosteiro P.</v>
      </c>
      <c r="D555" s="13" t="s">
        <v>106</v>
      </c>
      <c r="E555" s="14">
        <f t="shared" si="74"/>
        <v>6</v>
      </c>
      <c r="F555" s="26">
        <v>6</v>
      </c>
      <c r="G555" s="27">
        <v>0</v>
      </c>
      <c r="H555" s="28">
        <f t="shared" si="75"/>
        <v>21</v>
      </c>
      <c r="I555" s="26">
        <v>18</v>
      </c>
      <c r="J555" s="29">
        <v>3</v>
      </c>
      <c r="K555" s="30">
        <f t="shared" si="76"/>
        <v>1</v>
      </c>
      <c r="L555" s="31">
        <f t="shared" si="77"/>
        <v>0.8571428571428571</v>
      </c>
      <c r="M555" s="20">
        <f t="shared" si="78"/>
        <v>78.2</v>
      </c>
      <c r="N555" s="32" t="s">
        <v>49</v>
      </c>
      <c r="O555" s="22" t="e">
        <f>VLOOKUP(N555,#REF!,2,FALSE)</f>
        <v>#REF!</v>
      </c>
      <c r="P555" s="23" t="str">
        <f t="shared" si="79"/>
        <v>M</v>
      </c>
      <c r="Q555" s="24" t="str">
        <f t="shared" si="80"/>
        <v/>
      </c>
    </row>
    <row r="556" spans="1:17">
      <c r="A556" s="11">
        <f t="shared" si="72"/>
        <v>555</v>
      </c>
      <c r="B556" s="12">
        <v>10007</v>
      </c>
      <c r="C556" s="13" t="str">
        <f t="shared" si="73"/>
        <v>Francisco J. Mouriño G.</v>
      </c>
      <c r="D556" s="13" t="s">
        <v>112</v>
      </c>
      <c r="E556" s="14">
        <f t="shared" si="74"/>
        <v>34</v>
      </c>
      <c r="F556" s="26">
        <v>11</v>
      </c>
      <c r="G556" s="27">
        <v>23</v>
      </c>
      <c r="H556" s="28">
        <f t="shared" si="75"/>
        <v>121</v>
      </c>
      <c r="I556" s="26">
        <v>45</v>
      </c>
      <c r="J556" s="29">
        <v>76</v>
      </c>
      <c r="K556" s="30">
        <f t="shared" si="76"/>
        <v>0.3235294117647059</v>
      </c>
      <c r="L556" s="31">
        <f t="shared" si="77"/>
        <v>0.37190082644628097</v>
      </c>
      <c r="M556" s="20">
        <f t="shared" si="78"/>
        <v>33.6</v>
      </c>
      <c r="N556" s="32" t="s">
        <v>49</v>
      </c>
      <c r="O556" s="22" t="e">
        <f>VLOOKUP(N556,#REF!,2,FALSE)</f>
        <v>#REF!</v>
      </c>
      <c r="P556" s="23" t="str">
        <f t="shared" si="79"/>
        <v>M</v>
      </c>
      <c r="Q556" s="24" t="e">
        <f t="shared" si="80"/>
        <v>#REF!</v>
      </c>
    </row>
    <row r="557" spans="1:17">
      <c r="A557" s="11">
        <f t="shared" si="72"/>
        <v>556</v>
      </c>
      <c r="B557" s="12">
        <v>23256</v>
      </c>
      <c r="C557" s="13" t="str">
        <f t="shared" si="73"/>
        <v>Ángel Mourón L.</v>
      </c>
      <c r="D557" s="13" t="s">
        <v>182</v>
      </c>
      <c r="E557" s="14">
        <f t="shared" si="74"/>
        <v>21</v>
      </c>
      <c r="F557" s="26">
        <v>14</v>
      </c>
      <c r="G557" s="27">
        <v>7</v>
      </c>
      <c r="H557" s="28">
        <f t="shared" si="75"/>
        <v>79</v>
      </c>
      <c r="I557" s="26">
        <v>50</v>
      </c>
      <c r="J557" s="29">
        <v>29</v>
      </c>
      <c r="K557" s="30">
        <f t="shared" si="76"/>
        <v>0.66666666666666663</v>
      </c>
      <c r="L557" s="31">
        <f t="shared" si="77"/>
        <v>0.63291139240506333</v>
      </c>
      <c r="M557" s="20">
        <f t="shared" si="78"/>
        <v>61.4</v>
      </c>
      <c r="N557" s="32" t="s">
        <v>49</v>
      </c>
      <c r="O557" s="22" t="e">
        <f>VLOOKUP(N557,#REF!,2,FALSE)</f>
        <v>#REF!</v>
      </c>
      <c r="P557" s="23" t="str">
        <f t="shared" si="79"/>
        <v>M</v>
      </c>
      <c r="Q557" s="24" t="e">
        <f t="shared" si="80"/>
        <v>#REF!</v>
      </c>
    </row>
    <row r="558" spans="1:17">
      <c r="A558" s="11">
        <f t="shared" si="72"/>
        <v>557</v>
      </c>
      <c r="B558" s="12">
        <v>16981</v>
      </c>
      <c r="C558" s="13" t="str">
        <f t="shared" si="73"/>
        <v>Francisco J. Muiña D.</v>
      </c>
      <c r="D558" s="13" t="s">
        <v>119</v>
      </c>
      <c r="E558" s="14">
        <f t="shared" si="74"/>
        <v>6</v>
      </c>
      <c r="F558" s="26">
        <v>0</v>
      </c>
      <c r="G558" s="27">
        <v>6</v>
      </c>
      <c r="H558" s="28">
        <f t="shared" si="75"/>
        <v>22</v>
      </c>
      <c r="I558" s="26">
        <v>4</v>
      </c>
      <c r="J558" s="29">
        <v>18</v>
      </c>
      <c r="K558" s="30">
        <f t="shared" si="76"/>
        <v>0</v>
      </c>
      <c r="L558" s="31">
        <f t="shared" si="77"/>
        <v>0.18181818181818182</v>
      </c>
      <c r="M558" s="20">
        <f t="shared" si="78"/>
        <v>8.4</v>
      </c>
      <c r="N558" s="32" t="s">
        <v>58</v>
      </c>
      <c r="O558" s="22" t="e">
        <f>VLOOKUP(N558,#REF!,2,FALSE)</f>
        <v>#REF!</v>
      </c>
      <c r="P558" s="23" t="str">
        <f t="shared" si="79"/>
        <v>M</v>
      </c>
      <c r="Q558" s="24" t="str">
        <f t="shared" si="80"/>
        <v/>
      </c>
    </row>
    <row r="559" spans="1:17">
      <c r="A559" s="11">
        <f t="shared" si="72"/>
        <v>558</v>
      </c>
      <c r="B559" s="12">
        <v>16981</v>
      </c>
      <c r="C559" s="13" t="str">
        <f t="shared" si="73"/>
        <v>Francisco J. Muiña D.</v>
      </c>
      <c r="D559" s="13" t="s">
        <v>120</v>
      </c>
      <c r="E559" s="14">
        <f t="shared" si="74"/>
        <v>2</v>
      </c>
      <c r="F559" s="26">
        <v>1</v>
      </c>
      <c r="G559" s="27">
        <v>1</v>
      </c>
      <c r="H559" s="28">
        <f t="shared" si="75"/>
        <v>8</v>
      </c>
      <c r="I559" s="26">
        <v>5</v>
      </c>
      <c r="J559" s="29">
        <v>3</v>
      </c>
      <c r="K559" s="30">
        <f t="shared" si="76"/>
        <v>0.5</v>
      </c>
      <c r="L559" s="31">
        <f t="shared" si="77"/>
        <v>0.625</v>
      </c>
      <c r="M559" s="20">
        <f t="shared" si="78"/>
        <v>40.6</v>
      </c>
      <c r="N559" s="32" t="s">
        <v>48</v>
      </c>
      <c r="O559" s="22" t="e">
        <f>VLOOKUP(N559,#REF!,2,FALSE)</f>
        <v>#REF!</v>
      </c>
      <c r="P559" s="23" t="str">
        <f t="shared" si="79"/>
        <v>M</v>
      </c>
      <c r="Q559" s="24" t="str">
        <f t="shared" si="80"/>
        <v/>
      </c>
    </row>
    <row r="560" spans="1:17">
      <c r="A560" s="11">
        <f t="shared" si="72"/>
        <v>559</v>
      </c>
      <c r="B560" s="12">
        <v>50009</v>
      </c>
      <c r="C560" s="13" t="str">
        <f t="shared" si="73"/>
        <v>Manuel Muiña T.</v>
      </c>
      <c r="D560" s="13" t="s">
        <v>120</v>
      </c>
      <c r="E560" s="14">
        <f t="shared" si="74"/>
        <v>26</v>
      </c>
      <c r="F560" s="26">
        <v>1</v>
      </c>
      <c r="G560" s="27">
        <v>25</v>
      </c>
      <c r="H560" s="28">
        <f t="shared" si="75"/>
        <v>90</v>
      </c>
      <c r="I560" s="26">
        <v>15</v>
      </c>
      <c r="J560" s="29">
        <v>75</v>
      </c>
      <c r="K560" s="30">
        <f t="shared" si="76"/>
        <v>3.8461538461538464E-2</v>
      </c>
      <c r="L560" s="31">
        <f t="shared" si="77"/>
        <v>0.16666666666666666</v>
      </c>
      <c r="M560" s="20">
        <f t="shared" si="78"/>
        <v>9.9</v>
      </c>
      <c r="N560" s="32" t="s">
        <v>48</v>
      </c>
      <c r="O560" s="22" t="e">
        <f>VLOOKUP(N560,#REF!,2,FALSE)</f>
        <v>#REF!</v>
      </c>
      <c r="P560" s="23" t="str">
        <f t="shared" si="79"/>
        <v>M</v>
      </c>
      <c r="Q560" s="24" t="e">
        <f t="shared" si="80"/>
        <v>#REF!</v>
      </c>
    </row>
    <row r="561" spans="1:17">
      <c r="A561" s="11">
        <f t="shared" si="72"/>
        <v>560</v>
      </c>
      <c r="B561" s="12">
        <v>350</v>
      </c>
      <c r="C561" s="13" t="str">
        <f t="shared" si="73"/>
        <v>Juan R. Naya R.</v>
      </c>
      <c r="D561" s="13" t="s">
        <v>174</v>
      </c>
      <c r="E561" s="14">
        <f t="shared" si="74"/>
        <v>20</v>
      </c>
      <c r="F561" s="26">
        <v>16</v>
      </c>
      <c r="G561" s="27">
        <v>4</v>
      </c>
      <c r="H561" s="28">
        <f t="shared" si="75"/>
        <v>75</v>
      </c>
      <c r="I561" s="26">
        <v>53</v>
      </c>
      <c r="J561" s="29">
        <v>22</v>
      </c>
      <c r="K561" s="30">
        <f t="shared" si="76"/>
        <v>0.8</v>
      </c>
      <c r="L561" s="31">
        <f t="shared" si="77"/>
        <v>0.70666666666666667</v>
      </c>
      <c r="M561" s="20">
        <f t="shared" si="78"/>
        <v>70.900000000000006</v>
      </c>
      <c r="N561" s="32" t="s">
        <v>58</v>
      </c>
      <c r="O561" s="22" t="e">
        <f>VLOOKUP(N561,#REF!,2,FALSE)</f>
        <v>#REF!</v>
      </c>
      <c r="P561" s="23" t="str">
        <f t="shared" si="79"/>
        <v>M</v>
      </c>
      <c r="Q561" s="24" t="e">
        <f t="shared" si="80"/>
        <v>#REF!</v>
      </c>
    </row>
    <row r="562" spans="1:17">
      <c r="A562" s="11">
        <f t="shared" si="72"/>
        <v>561</v>
      </c>
      <c r="B562" s="12">
        <v>17238</v>
      </c>
      <c r="C562" s="13" t="str">
        <f t="shared" si="73"/>
        <v>Carlos Neira Á.</v>
      </c>
      <c r="D562" s="13" t="s">
        <v>133</v>
      </c>
      <c r="E562" s="14">
        <f t="shared" si="74"/>
        <v>32</v>
      </c>
      <c r="F562" s="26">
        <v>31</v>
      </c>
      <c r="G562" s="27">
        <v>1</v>
      </c>
      <c r="H562" s="28">
        <f t="shared" si="75"/>
        <v>103</v>
      </c>
      <c r="I562" s="26">
        <v>93</v>
      </c>
      <c r="J562" s="29">
        <v>10</v>
      </c>
      <c r="K562" s="30">
        <f t="shared" si="76"/>
        <v>0.96875</v>
      </c>
      <c r="L562" s="31">
        <f t="shared" si="77"/>
        <v>0.90291262135922334</v>
      </c>
      <c r="M562" s="20">
        <f t="shared" si="78"/>
        <v>90</v>
      </c>
      <c r="N562" s="32" t="s">
        <v>49</v>
      </c>
      <c r="O562" s="22" t="e">
        <f>VLOOKUP(N562,#REF!,2,FALSE)</f>
        <v>#REF!</v>
      </c>
      <c r="P562" s="23" t="str">
        <f t="shared" si="79"/>
        <v>M</v>
      </c>
      <c r="Q562" s="24" t="e">
        <f t="shared" si="80"/>
        <v>#REF!</v>
      </c>
    </row>
    <row r="563" spans="1:17">
      <c r="A563" s="11">
        <f t="shared" si="72"/>
        <v>562</v>
      </c>
      <c r="B563" s="12">
        <v>17239</v>
      </c>
      <c r="C563" s="13" t="str">
        <f t="shared" si="73"/>
        <v>Iván Neira Á.</v>
      </c>
      <c r="D563" s="13" t="s">
        <v>133</v>
      </c>
      <c r="E563" s="14">
        <f t="shared" si="74"/>
        <v>32</v>
      </c>
      <c r="F563" s="26">
        <v>30</v>
      </c>
      <c r="G563" s="27">
        <v>2</v>
      </c>
      <c r="H563" s="28">
        <f t="shared" si="75"/>
        <v>106</v>
      </c>
      <c r="I563" s="26">
        <v>91</v>
      </c>
      <c r="J563" s="29">
        <v>15</v>
      </c>
      <c r="K563" s="30">
        <f t="shared" si="76"/>
        <v>0.9375</v>
      </c>
      <c r="L563" s="31">
        <f t="shared" si="77"/>
        <v>0.85849056603773588</v>
      </c>
      <c r="M563" s="20">
        <f t="shared" si="78"/>
        <v>86.3</v>
      </c>
      <c r="N563" s="32" t="s">
        <v>49</v>
      </c>
      <c r="O563" s="22" t="e">
        <f>VLOOKUP(N563,#REF!,2,FALSE)</f>
        <v>#REF!</v>
      </c>
      <c r="P563" s="23" t="str">
        <f t="shared" si="79"/>
        <v>M</v>
      </c>
      <c r="Q563" s="24" t="e">
        <f t="shared" si="80"/>
        <v>#REF!</v>
      </c>
    </row>
    <row r="564" spans="1:17">
      <c r="A564" s="11">
        <f t="shared" si="72"/>
        <v>563</v>
      </c>
      <c r="B564" s="12">
        <v>50150</v>
      </c>
      <c r="C564" s="13" t="str">
        <f t="shared" si="73"/>
        <v>Juan C. Neira R.</v>
      </c>
      <c r="D564" s="13" t="s">
        <v>133</v>
      </c>
      <c r="E564" s="14">
        <f t="shared" si="74"/>
        <v>17</v>
      </c>
      <c r="F564" s="26">
        <v>17</v>
      </c>
      <c r="G564" s="27">
        <v>0</v>
      </c>
      <c r="H564" s="28">
        <f t="shared" si="75"/>
        <v>54</v>
      </c>
      <c r="I564" s="26">
        <v>51</v>
      </c>
      <c r="J564" s="29">
        <v>3</v>
      </c>
      <c r="K564" s="30">
        <f t="shared" si="76"/>
        <v>1</v>
      </c>
      <c r="L564" s="31">
        <f t="shared" si="77"/>
        <v>0.94444444444444442</v>
      </c>
      <c r="M564" s="20">
        <f t="shared" si="78"/>
        <v>90.6</v>
      </c>
      <c r="N564" s="32" t="s">
        <v>49</v>
      </c>
      <c r="O564" s="22" t="e">
        <f>VLOOKUP(N564,#REF!,2,FALSE)</f>
        <v>#REF!</v>
      </c>
      <c r="P564" s="23" t="str">
        <f t="shared" si="79"/>
        <v>M</v>
      </c>
      <c r="Q564" s="24" t="e">
        <f t="shared" si="80"/>
        <v>#REF!</v>
      </c>
    </row>
    <row r="565" spans="1:17">
      <c r="A565" s="11">
        <f t="shared" si="72"/>
        <v>564</v>
      </c>
      <c r="B565" s="12">
        <v>4037</v>
      </c>
      <c r="C565" s="13" t="str">
        <f t="shared" si="73"/>
        <v>Sergei Nigeruk</v>
      </c>
      <c r="D565" s="13" t="s">
        <v>139</v>
      </c>
      <c r="E565" s="14">
        <f t="shared" si="74"/>
        <v>44</v>
      </c>
      <c r="F565" s="26">
        <v>35</v>
      </c>
      <c r="G565" s="27">
        <v>9</v>
      </c>
      <c r="H565" s="28">
        <f t="shared" si="75"/>
        <v>163</v>
      </c>
      <c r="I565" s="26">
        <v>111</v>
      </c>
      <c r="J565" s="29">
        <v>52</v>
      </c>
      <c r="K565" s="30">
        <f t="shared" si="76"/>
        <v>0.79545454545454541</v>
      </c>
      <c r="L565" s="31">
        <f t="shared" si="77"/>
        <v>0.68098159509202449</v>
      </c>
      <c r="M565" s="20">
        <f t="shared" si="78"/>
        <v>71.7</v>
      </c>
      <c r="N565" s="32" t="s">
        <v>53</v>
      </c>
      <c r="O565" s="22" t="e">
        <f>VLOOKUP(N565,#REF!,2,FALSE)</f>
        <v>#REF!</v>
      </c>
      <c r="P565" s="23" t="str">
        <f t="shared" si="79"/>
        <v>M</v>
      </c>
      <c r="Q565" s="24" t="e">
        <f t="shared" si="80"/>
        <v>#REF!</v>
      </c>
    </row>
    <row r="566" spans="1:17">
      <c r="A566" s="11">
        <f t="shared" si="72"/>
        <v>565</v>
      </c>
      <c r="B566" s="12">
        <v>141</v>
      </c>
      <c r="C566" s="13" t="str">
        <f t="shared" si="73"/>
        <v>Enrique Nine A.</v>
      </c>
      <c r="D566" s="13" t="s">
        <v>71</v>
      </c>
      <c r="E566" s="14">
        <f t="shared" si="74"/>
        <v>14</v>
      </c>
      <c r="F566" s="26">
        <v>6</v>
      </c>
      <c r="G566" s="27">
        <v>8</v>
      </c>
      <c r="H566" s="28">
        <f t="shared" si="75"/>
        <v>51</v>
      </c>
      <c r="I566" s="26">
        <v>23</v>
      </c>
      <c r="J566" s="29">
        <v>28</v>
      </c>
      <c r="K566" s="30">
        <f t="shared" si="76"/>
        <v>0.42857142857142855</v>
      </c>
      <c r="L566" s="31">
        <f t="shared" si="77"/>
        <v>0.45098039215686275</v>
      </c>
      <c r="M566" s="20">
        <f t="shared" si="78"/>
        <v>40.6</v>
      </c>
      <c r="N566" s="32" t="s">
        <v>58</v>
      </c>
      <c r="O566" s="22" t="e">
        <f>VLOOKUP(N566,#REF!,2,FALSE)</f>
        <v>#REF!</v>
      </c>
      <c r="P566" s="23" t="str">
        <f t="shared" si="79"/>
        <v>M</v>
      </c>
      <c r="Q566" s="24" t="e">
        <f t="shared" si="80"/>
        <v>#REF!</v>
      </c>
    </row>
    <row r="567" spans="1:17">
      <c r="A567" s="11">
        <f t="shared" si="72"/>
        <v>566</v>
      </c>
      <c r="B567" s="12">
        <v>2426</v>
      </c>
      <c r="C567" s="13" t="str">
        <f t="shared" si="73"/>
        <v>María T. Nine R.</v>
      </c>
      <c r="D567" s="13" t="s">
        <v>76</v>
      </c>
      <c r="E567" s="14">
        <f t="shared" si="74"/>
        <v>30</v>
      </c>
      <c r="F567" s="26">
        <v>20</v>
      </c>
      <c r="G567" s="27">
        <v>10</v>
      </c>
      <c r="H567" s="28">
        <f t="shared" si="75"/>
        <v>118</v>
      </c>
      <c r="I567" s="26">
        <v>67</v>
      </c>
      <c r="J567" s="29">
        <v>51</v>
      </c>
      <c r="K567" s="30">
        <f t="shared" si="76"/>
        <v>0.66666666666666663</v>
      </c>
      <c r="L567" s="31">
        <f t="shared" si="77"/>
        <v>0.56779661016949157</v>
      </c>
      <c r="M567" s="20">
        <f t="shared" si="78"/>
        <v>59.2</v>
      </c>
      <c r="N567" s="32" t="s">
        <v>57</v>
      </c>
      <c r="O567" s="22" t="e">
        <f>VLOOKUP(N567,#REF!,2,FALSE)</f>
        <v>#REF!</v>
      </c>
      <c r="P567" s="23" t="str">
        <f t="shared" si="79"/>
        <v>F</v>
      </c>
      <c r="Q567" s="24" t="e">
        <f t="shared" si="80"/>
        <v>#REF!</v>
      </c>
    </row>
    <row r="568" spans="1:17">
      <c r="A568" s="11">
        <f t="shared" si="72"/>
        <v>567</v>
      </c>
      <c r="B568" s="12">
        <v>1452</v>
      </c>
      <c r="C568" s="13" t="str">
        <f t="shared" si="73"/>
        <v>José A. Nodar E.</v>
      </c>
      <c r="D568" s="13" t="s">
        <v>152</v>
      </c>
      <c r="E568" s="14">
        <f t="shared" si="74"/>
        <v>40</v>
      </c>
      <c r="F568" s="26">
        <v>21</v>
      </c>
      <c r="G568" s="27">
        <v>19</v>
      </c>
      <c r="H568" s="28">
        <f t="shared" si="75"/>
        <v>155</v>
      </c>
      <c r="I568" s="26">
        <v>80</v>
      </c>
      <c r="J568" s="29">
        <v>75</v>
      </c>
      <c r="K568" s="30">
        <f t="shared" si="76"/>
        <v>0.52500000000000002</v>
      </c>
      <c r="L568" s="31">
        <f t="shared" si="77"/>
        <v>0.5161290322580645</v>
      </c>
      <c r="M568" s="20">
        <f t="shared" si="78"/>
        <v>50.5</v>
      </c>
      <c r="N568" s="32" t="s">
        <v>56</v>
      </c>
      <c r="O568" s="22" t="e">
        <f>VLOOKUP(N568,#REF!,2,FALSE)</f>
        <v>#REF!</v>
      </c>
      <c r="P568" s="23" t="str">
        <f t="shared" si="79"/>
        <v>M</v>
      </c>
      <c r="Q568" s="24" t="e">
        <f t="shared" si="80"/>
        <v>#REF!</v>
      </c>
    </row>
    <row r="569" spans="1:17">
      <c r="A569" s="11">
        <f t="shared" si="72"/>
        <v>568</v>
      </c>
      <c r="B569" s="12">
        <v>949</v>
      </c>
      <c r="C569" s="13" t="str">
        <f t="shared" si="73"/>
        <v>Carlos Nogueira D.</v>
      </c>
      <c r="D569" s="13" t="s">
        <v>75</v>
      </c>
      <c r="E569" s="14">
        <f t="shared" si="74"/>
        <v>32</v>
      </c>
      <c r="F569" s="26">
        <v>22</v>
      </c>
      <c r="G569" s="27">
        <v>10</v>
      </c>
      <c r="H569" s="28">
        <f t="shared" si="75"/>
        <v>118</v>
      </c>
      <c r="I569" s="26">
        <v>76</v>
      </c>
      <c r="J569" s="29">
        <v>42</v>
      </c>
      <c r="K569" s="30">
        <f t="shared" si="76"/>
        <v>0.6875</v>
      </c>
      <c r="L569" s="31">
        <f t="shared" si="77"/>
        <v>0.64406779661016944</v>
      </c>
      <c r="M569" s="20">
        <f t="shared" si="78"/>
        <v>64.099999999999994</v>
      </c>
      <c r="N569" s="32" t="s">
        <v>48</v>
      </c>
      <c r="O569" s="22" t="e">
        <f>VLOOKUP(N569,#REF!,2,FALSE)</f>
        <v>#REF!</v>
      </c>
      <c r="P569" s="23" t="str">
        <f t="shared" si="79"/>
        <v>M</v>
      </c>
      <c r="Q569" s="24" t="e">
        <f t="shared" si="80"/>
        <v>#REF!</v>
      </c>
    </row>
    <row r="570" spans="1:17">
      <c r="A570" s="11">
        <f t="shared" si="72"/>
        <v>569</v>
      </c>
      <c r="B570" s="12">
        <v>22721</v>
      </c>
      <c r="C570" s="13" t="str">
        <f t="shared" si="73"/>
        <v>Pablo Novas G.</v>
      </c>
      <c r="D570" s="13" t="s">
        <v>195</v>
      </c>
      <c r="E570" s="14">
        <f t="shared" si="74"/>
        <v>31</v>
      </c>
      <c r="F570" s="26">
        <v>13</v>
      </c>
      <c r="G570" s="27">
        <v>18</v>
      </c>
      <c r="H570" s="28">
        <f t="shared" si="75"/>
        <v>104</v>
      </c>
      <c r="I570" s="26">
        <v>46</v>
      </c>
      <c r="J570" s="29">
        <v>58</v>
      </c>
      <c r="K570" s="30">
        <f t="shared" si="76"/>
        <v>0.41935483870967744</v>
      </c>
      <c r="L570" s="31">
        <f t="shared" si="77"/>
        <v>0.44230769230769229</v>
      </c>
      <c r="M570" s="20">
        <f t="shared" si="78"/>
        <v>41.4</v>
      </c>
      <c r="N570" s="32" t="s">
        <v>49</v>
      </c>
      <c r="O570" s="22" t="e">
        <f>VLOOKUP(N570,#REF!,2,FALSE)</f>
        <v>#REF!</v>
      </c>
      <c r="P570" s="23" t="str">
        <f t="shared" si="79"/>
        <v>M</v>
      </c>
      <c r="Q570" s="24" t="e">
        <f t="shared" si="80"/>
        <v>#REF!</v>
      </c>
    </row>
    <row r="571" spans="1:17">
      <c r="A571" s="11">
        <f t="shared" si="72"/>
        <v>570</v>
      </c>
      <c r="B571" s="12">
        <v>22721</v>
      </c>
      <c r="C571" s="13" t="str">
        <f t="shared" si="73"/>
        <v>Pablo Novas G.</v>
      </c>
      <c r="D571" s="13" t="s">
        <v>168</v>
      </c>
      <c r="E571" s="14">
        <f t="shared" si="74"/>
        <v>8</v>
      </c>
      <c r="F571" s="26">
        <v>0</v>
      </c>
      <c r="G571" s="27">
        <v>8</v>
      </c>
      <c r="H571" s="28">
        <f t="shared" si="75"/>
        <v>24</v>
      </c>
      <c r="I571" s="26">
        <v>0</v>
      </c>
      <c r="J571" s="29">
        <v>24</v>
      </c>
      <c r="K571" s="30">
        <f t="shared" si="76"/>
        <v>0</v>
      </c>
      <c r="L571" s="31">
        <f t="shared" si="77"/>
        <v>0</v>
      </c>
      <c r="M571" s="20">
        <f t="shared" si="78"/>
        <v>0</v>
      </c>
      <c r="N571" s="32" t="s">
        <v>48</v>
      </c>
      <c r="O571" s="22" t="e">
        <f>VLOOKUP(N571,#REF!,2,FALSE)</f>
        <v>#REF!</v>
      </c>
      <c r="P571" s="23" t="str">
        <f t="shared" si="79"/>
        <v>M</v>
      </c>
      <c r="Q571" s="24" t="str">
        <f t="shared" si="80"/>
        <v/>
      </c>
    </row>
    <row r="572" spans="1:17">
      <c r="A572" s="11">
        <f t="shared" si="72"/>
        <v>571</v>
      </c>
      <c r="B572" s="12">
        <v>18451</v>
      </c>
      <c r="C572" s="13" t="str">
        <f t="shared" si="73"/>
        <v>Alberto Novo C.</v>
      </c>
      <c r="D572" s="13" t="s">
        <v>101</v>
      </c>
      <c r="E572" s="14">
        <f t="shared" si="74"/>
        <v>20</v>
      </c>
      <c r="F572" s="26">
        <v>10</v>
      </c>
      <c r="G572" s="27">
        <v>10</v>
      </c>
      <c r="H572" s="28">
        <f t="shared" si="75"/>
        <v>79</v>
      </c>
      <c r="I572" s="26">
        <v>43</v>
      </c>
      <c r="J572" s="29">
        <v>36</v>
      </c>
      <c r="K572" s="30">
        <f t="shared" si="76"/>
        <v>0.5</v>
      </c>
      <c r="L572" s="31">
        <f t="shared" si="77"/>
        <v>0.54430379746835444</v>
      </c>
      <c r="M572" s="20">
        <f t="shared" si="78"/>
        <v>49.4</v>
      </c>
      <c r="N572" s="32" t="s">
        <v>58</v>
      </c>
      <c r="O572" s="22" t="e">
        <f>VLOOKUP(N572,#REF!,2,FALSE)</f>
        <v>#REF!</v>
      </c>
      <c r="P572" s="23" t="str">
        <f t="shared" si="79"/>
        <v>M</v>
      </c>
      <c r="Q572" s="24" t="e">
        <f t="shared" si="80"/>
        <v>#REF!</v>
      </c>
    </row>
    <row r="573" spans="1:17">
      <c r="A573" s="11">
        <f t="shared" si="72"/>
        <v>572</v>
      </c>
      <c r="B573" s="12">
        <v>18451</v>
      </c>
      <c r="C573" s="13" t="str">
        <f t="shared" si="73"/>
        <v>Alberto Novo C.</v>
      </c>
      <c r="D573" s="13" t="s">
        <v>167</v>
      </c>
      <c r="E573" s="14">
        <f t="shared" si="74"/>
        <v>2</v>
      </c>
      <c r="F573" s="26">
        <v>0</v>
      </c>
      <c r="G573" s="27">
        <v>2</v>
      </c>
      <c r="H573" s="28">
        <f t="shared" si="75"/>
        <v>8</v>
      </c>
      <c r="I573" s="26">
        <v>2</v>
      </c>
      <c r="J573" s="29">
        <v>6</v>
      </c>
      <c r="K573" s="30">
        <f t="shared" si="76"/>
        <v>0</v>
      </c>
      <c r="L573" s="31">
        <f t="shared" si="77"/>
        <v>0.25</v>
      </c>
      <c r="M573" s="20">
        <f t="shared" si="78"/>
        <v>10.199999999999999</v>
      </c>
      <c r="N573" s="32" t="s">
        <v>48</v>
      </c>
      <c r="O573" s="22" t="e">
        <f>VLOOKUP(N573,#REF!,2,FALSE)</f>
        <v>#REF!</v>
      </c>
      <c r="P573" s="23" t="str">
        <f t="shared" si="79"/>
        <v>M</v>
      </c>
      <c r="Q573" s="24" t="str">
        <f t="shared" si="80"/>
        <v/>
      </c>
    </row>
    <row r="574" spans="1:17">
      <c r="A574" s="11">
        <f t="shared" si="72"/>
        <v>573</v>
      </c>
      <c r="B574" s="12">
        <v>18685</v>
      </c>
      <c r="C574" s="13" t="str">
        <f t="shared" si="73"/>
        <v>Ainé S. Novo Y.</v>
      </c>
      <c r="D574" s="13" t="s">
        <v>208</v>
      </c>
      <c r="E574" s="14">
        <f t="shared" si="74"/>
        <v>20</v>
      </c>
      <c r="F574" s="26">
        <v>15</v>
      </c>
      <c r="G574" s="27">
        <v>5</v>
      </c>
      <c r="H574" s="28">
        <f t="shared" si="75"/>
        <v>73</v>
      </c>
      <c r="I574" s="26">
        <v>51</v>
      </c>
      <c r="J574" s="29">
        <v>22</v>
      </c>
      <c r="K574" s="30">
        <f t="shared" si="76"/>
        <v>0.75</v>
      </c>
      <c r="L574" s="31">
        <f t="shared" si="77"/>
        <v>0.69863013698630139</v>
      </c>
      <c r="M574" s="20">
        <f t="shared" si="78"/>
        <v>68.3</v>
      </c>
      <c r="N574" s="32" t="s">
        <v>60</v>
      </c>
      <c r="O574" s="22" t="e">
        <f>VLOOKUP(N574,#REF!,2,FALSE)</f>
        <v>#REF!</v>
      </c>
      <c r="P574" s="23" t="str">
        <f t="shared" si="79"/>
        <v>F</v>
      </c>
      <c r="Q574" s="24" t="e">
        <f t="shared" si="80"/>
        <v>#REF!</v>
      </c>
    </row>
    <row r="575" spans="1:17">
      <c r="A575" s="11">
        <f t="shared" si="72"/>
        <v>574</v>
      </c>
      <c r="B575" s="12">
        <v>18685</v>
      </c>
      <c r="C575" s="13" t="str">
        <f t="shared" si="73"/>
        <v>Ainé S. Novo Y.</v>
      </c>
      <c r="D575" s="13" t="s">
        <v>195</v>
      </c>
      <c r="E575" s="14">
        <f t="shared" si="74"/>
        <v>1</v>
      </c>
      <c r="F575" s="26">
        <v>1</v>
      </c>
      <c r="G575" s="27">
        <v>0</v>
      </c>
      <c r="H575" s="28">
        <f t="shared" si="75"/>
        <v>3</v>
      </c>
      <c r="I575" s="26">
        <v>3</v>
      </c>
      <c r="J575" s="29">
        <v>0</v>
      </c>
      <c r="K575" s="30">
        <f t="shared" si="76"/>
        <v>1</v>
      </c>
      <c r="L575" s="31">
        <f t="shared" si="77"/>
        <v>1</v>
      </c>
      <c r="M575" s="20">
        <f t="shared" si="78"/>
        <v>58.3</v>
      </c>
      <c r="N575" s="32" t="s">
        <v>49</v>
      </c>
      <c r="O575" s="22" t="e">
        <f>VLOOKUP(N575,#REF!,2,FALSE)</f>
        <v>#REF!</v>
      </c>
      <c r="P575" s="23" t="str">
        <f t="shared" si="79"/>
        <v>M</v>
      </c>
      <c r="Q575" s="24" t="str">
        <f t="shared" si="80"/>
        <v/>
      </c>
    </row>
    <row r="576" spans="1:17">
      <c r="A576" s="11">
        <f t="shared" si="72"/>
        <v>575</v>
      </c>
      <c r="B576" s="12">
        <v>19334</v>
      </c>
      <c r="C576" s="13" t="str">
        <f t="shared" si="73"/>
        <v>Ainhoa Núñez F.</v>
      </c>
      <c r="D576" s="13" t="s">
        <v>206</v>
      </c>
      <c r="E576" s="14">
        <f t="shared" si="74"/>
        <v>9</v>
      </c>
      <c r="F576" s="26">
        <v>4</v>
      </c>
      <c r="G576" s="27">
        <v>5</v>
      </c>
      <c r="H576" s="28">
        <f t="shared" si="75"/>
        <v>35</v>
      </c>
      <c r="I576" s="26">
        <v>17</v>
      </c>
      <c r="J576" s="29">
        <v>18</v>
      </c>
      <c r="K576" s="30">
        <f t="shared" si="76"/>
        <v>0.44444444444444442</v>
      </c>
      <c r="L576" s="31">
        <f t="shared" si="77"/>
        <v>0.48571428571428571</v>
      </c>
      <c r="M576" s="20">
        <f t="shared" si="78"/>
        <v>41.5</v>
      </c>
      <c r="N576" s="32" t="s">
        <v>60</v>
      </c>
      <c r="O576" s="22" t="e">
        <f>VLOOKUP(N576,#REF!,2,FALSE)</f>
        <v>#REF!</v>
      </c>
      <c r="P576" s="23" t="str">
        <f t="shared" si="79"/>
        <v>F</v>
      </c>
      <c r="Q576" s="24" t="str">
        <f t="shared" si="80"/>
        <v/>
      </c>
    </row>
    <row r="577" spans="1:17">
      <c r="A577" s="11">
        <f t="shared" si="72"/>
        <v>576</v>
      </c>
      <c r="B577" s="12">
        <v>6813</v>
      </c>
      <c r="C577" s="13" t="str">
        <f t="shared" si="73"/>
        <v>Javier Núñez R.</v>
      </c>
      <c r="D577" s="13" t="s">
        <v>169</v>
      </c>
      <c r="E577" s="14">
        <f t="shared" si="74"/>
        <v>36</v>
      </c>
      <c r="F577" s="26">
        <v>35</v>
      </c>
      <c r="G577" s="27">
        <v>1</v>
      </c>
      <c r="H577" s="28">
        <f t="shared" si="75"/>
        <v>112</v>
      </c>
      <c r="I577" s="26">
        <v>105</v>
      </c>
      <c r="J577" s="29">
        <v>7</v>
      </c>
      <c r="K577" s="30">
        <f t="shared" si="76"/>
        <v>0.97222222222222221</v>
      </c>
      <c r="L577" s="31">
        <f t="shared" si="77"/>
        <v>0.9375</v>
      </c>
      <c r="M577" s="20">
        <f t="shared" si="78"/>
        <v>92.2</v>
      </c>
      <c r="N577" s="32" t="s">
        <v>58</v>
      </c>
      <c r="O577" s="22" t="e">
        <f>VLOOKUP(N577,#REF!,2,FALSE)</f>
        <v>#REF!</v>
      </c>
      <c r="P577" s="23" t="str">
        <f t="shared" si="79"/>
        <v>M</v>
      </c>
      <c r="Q577" s="24" t="e">
        <f t="shared" si="80"/>
        <v>#REF!</v>
      </c>
    </row>
    <row r="578" spans="1:17">
      <c r="A578" s="11">
        <f t="shared" ref="A578:A641" si="81">ROW(A578)-1</f>
        <v>577</v>
      </c>
      <c r="B578" s="12">
        <v>17180</v>
      </c>
      <c r="C578" s="13" t="str">
        <f t="shared" ref="C578:C641" si="82">VLOOKUP(B578,Jugadores,10,0)</f>
        <v>Andrés Obelleiro G.</v>
      </c>
      <c r="D578" s="13" t="s">
        <v>75</v>
      </c>
      <c r="E578" s="14">
        <f t="shared" ref="E578:E641" si="83">F578+G578</f>
        <v>20</v>
      </c>
      <c r="F578" s="26">
        <v>11</v>
      </c>
      <c r="G578" s="27">
        <v>9</v>
      </c>
      <c r="H578" s="28">
        <f t="shared" ref="H578:H641" si="84">I578+J578</f>
        <v>76</v>
      </c>
      <c r="I578" s="26">
        <v>40</v>
      </c>
      <c r="J578" s="29">
        <v>36</v>
      </c>
      <c r="K578" s="30">
        <f t="shared" ref="K578:K641" si="85">IF(E578=0,0,F578/E578)</f>
        <v>0.55000000000000004</v>
      </c>
      <c r="L578" s="31">
        <f t="shared" ref="L578:L641" si="86">IF(H578=0,0,I578/H578)</f>
        <v>0.52631578947368418</v>
      </c>
      <c r="M578" s="20">
        <f t="shared" ref="M578:M641" si="87">ROUND( ($K578*($E578+1)/($E578+3)+$L578*($H578+1)/($H578+3))*50, 1)</f>
        <v>50.8</v>
      </c>
      <c r="N578" s="32" t="s">
        <v>48</v>
      </c>
      <c r="O578" s="22" t="e">
        <f>VLOOKUP(N578,#REF!,2,FALSE)</f>
        <v>#REF!</v>
      </c>
      <c r="P578" s="23" t="str">
        <f t="shared" ref="P578:P641" si="88">RIGHT(N578,1)</f>
        <v>M</v>
      </c>
      <c r="Q578" s="24" t="e">
        <f t="shared" ref="Q578:Q641" si="89">IF(E578&lt;10,"", ROUND((O578-1)*150+(M578*5),0) )</f>
        <v>#REF!</v>
      </c>
    </row>
    <row r="579" spans="1:17">
      <c r="A579" s="11">
        <f t="shared" si="81"/>
        <v>578</v>
      </c>
      <c r="B579" s="12">
        <v>6074</v>
      </c>
      <c r="C579" s="13" t="str">
        <f t="shared" si="82"/>
        <v>Javier Obelleiro R.</v>
      </c>
      <c r="D579" s="13" t="s">
        <v>76</v>
      </c>
      <c r="E579" s="14">
        <f t="shared" si="83"/>
        <v>38</v>
      </c>
      <c r="F579" s="26">
        <v>31</v>
      </c>
      <c r="G579" s="27">
        <v>7</v>
      </c>
      <c r="H579" s="28">
        <f t="shared" si="84"/>
        <v>152</v>
      </c>
      <c r="I579" s="26">
        <v>99</v>
      </c>
      <c r="J579" s="29">
        <v>53</v>
      </c>
      <c r="K579" s="30">
        <f t="shared" si="85"/>
        <v>0.81578947368421051</v>
      </c>
      <c r="L579" s="31">
        <f t="shared" si="86"/>
        <v>0.65131578947368418</v>
      </c>
      <c r="M579" s="20">
        <f t="shared" si="87"/>
        <v>70.900000000000006</v>
      </c>
      <c r="N579" s="32" t="s">
        <v>47</v>
      </c>
      <c r="O579" s="22" t="e">
        <f>VLOOKUP(N579,#REF!,2,FALSE)</f>
        <v>#REF!</v>
      </c>
      <c r="P579" s="23" t="str">
        <f t="shared" si="88"/>
        <v>M</v>
      </c>
      <c r="Q579" s="24" t="e">
        <f t="shared" si="89"/>
        <v>#REF!</v>
      </c>
    </row>
    <row r="580" spans="1:17">
      <c r="A580" s="11">
        <f t="shared" si="81"/>
        <v>579</v>
      </c>
      <c r="B580" s="12">
        <v>6074</v>
      </c>
      <c r="C580" s="13" t="str">
        <f t="shared" si="82"/>
        <v>Javier Obelleiro R.</v>
      </c>
      <c r="D580" s="13" t="s">
        <v>137</v>
      </c>
      <c r="E580" s="14">
        <f t="shared" si="83"/>
        <v>2</v>
      </c>
      <c r="F580" s="26">
        <v>1</v>
      </c>
      <c r="G580" s="27">
        <v>1</v>
      </c>
      <c r="H580" s="28">
        <f t="shared" si="84"/>
        <v>6</v>
      </c>
      <c r="I580" s="26">
        <v>3</v>
      </c>
      <c r="J580" s="29">
        <v>3</v>
      </c>
      <c r="K580" s="30">
        <f t="shared" si="85"/>
        <v>0.5</v>
      </c>
      <c r="L580" s="31">
        <f t="shared" si="86"/>
        <v>0.5</v>
      </c>
      <c r="M580" s="20">
        <f t="shared" si="87"/>
        <v>34.4</v>
      </c>
      <c r="N580" s="32" t="s">
        <v>46</v>
      </c>
      <c r="O580" s="22" t="e">
        <f>VLOOKUP(N580,#REF!,2,FALSE)</f>
        <v>#REF!</v>
      </c>
      <c r="P580" s="23" t="str">
        <f t="shared" si="88"/>
        <v>M</v>
      </c>
      <c r="Q580" s="24" t="str">
        <f t="shared" si="89"/>
        <v/>
      </c>
    </row>
    <row r="581" spans="1:17">
      <c r="A581" s="11">
        <f t="shared" si="81"/>
        <v>580</v>
      </c>
      <c r="B581" s="12">
        <v>15304</v>
      </c>
      <c r="C581" s="13" t="str">
        <f t="shared" si="82"/>
        <v>Antón Ocampo Á.</v>
      </c>
      <c r="D581" s="13" t="s">
        <v>165</v>
      </c>
      <c r="E581" s="14">
        <f t="shared" si="83"/>
        <v>32</v>
      </c>
      <c r="F581" s="26">
        <v>19</v>
      </c>
      <c r="G581" s="27">
        <v>13</v>
      </c>
      <c r="H581" s="28">
        <f t="shared" si="84"/>
        <v>123</v>
      </c>
      <c r="I581" s="26">
        <v>67</v>
      </c>
      <c r="J581" s="29">
        <v>56</v>
      </c>
      <c r="K581" s="30">
        <f t="shared" si="85"/>
        <v>0.59375</v>
      </c>
      <c r="L581" s="31">
        <f t="shared" si="86"/>
        <v>0.54471544715447151</v>
      </c>
      <c r="M581" s="20">
        <f t="shared" si="87"/>
        <v>54.8</v>
      </c>
      <c r="N581" s="32" t="s">
        <v>48</v>
      </c>
      <c r="O581" s="22" t="e">
        <f>VLOOKUP(N581,#REF!,2,FALSE)</f>
        <v>#REF!</v>
      </c>
      <c r="P581" s="23" t="str">
        <f t="shared" si="88"/>
        <v>M</v>
      </c>
      <c r="Q581" s="24" t="e">
        <f t="shared" si="89"/>
        <v>#REF!</v>
      </c>
    </row>
    <row r="582" spans="1:17">
      <c r="A582" s="11">
        <f t="shared" si="81"/>
        <v>581</v>
      </c>
      <c r="B582" s="12">
        <v>22958</v>
      </c>
      <c r="C582" s="13" t="str">
        <f t="shared" si="82"/>
        <v>Víctor M. Orgeira V.</v>
      </c>
      <c r="D582" s="13" t="s">
        <v>79</v>
      </c>
      <c r="E582" s="14">
        <f t="shared" si="83"/>
        <v>14</v>
      </c>
      <c r="F582" s="26">
        <v>0</v>
      </c>
      <c r="G582" s="27">
        <v>14</v>
      </c>
      <c r="H582" s="28">
        <f t="shared" si="84"/>
        <v>42</v>
      </c>
      <c r="I582" s="26">
        <v>0</v>
      </c>
      <c r="J582" s="29">
        <v>42</v>
      </c>
      <c r="K582" s="30">
        <f t="shared" si="85"/>
        <v>0</v>
      </c>
      <c r="L582" s="31">
        <f t="shared" si="86"/>
        <v>0</v>
      </c>
      <c r="M582" s="20">
        <f t="shared" si="87"/>
        <v>0</v>
      </c>
      <c r="N582" s="32" t="s">
        <v>58</v>
      </c>
      <c r="O582" s="22" t="e">
        <f>VLOOKUP(N582,#REF!,2,FALSE)</f>
        <v>#REF!</v>
      </c>
      <c r="P582" s="23" t="str">
        <f t="shared" si="88"/>
        <v>M</v>
      </c>
      <c r="Q582" s="24" t="e">
        <f t="shared" si="89"/>
        <v>#REF!</v>
      </c>
    </row>
    <row r="583" spans="1:17">
      <c r="A583" s="11">
        <f t="shared" si="81"/>
        <v>582</v>
      </c>
      <c r="B583" s="12">
        <v>20059</v>
      </c>
      <c r="C583" s="13" t="str">
        <f t="shared" si="82"/>
        <v>Fernando Orjales V.</v>
      </c>
      <c r="D583" s="13" t="s">
        <v>101</v>
      </c>
      <c r="E583" s="14">
        <f t="shared" si="83"/>
        <v>23</v>
      </c>
      <c r="F583" s="26">
        <v>12</v>
      </c>
      <c r="G583" s="27">
        <v>11</v>
      </c>
      <c r="H583" s="28">
        <f t="shared" si="84"/>
        <v>84</v>
      </c>
      <c r="I583" s="26">
        <v>42</v>
      </c>
      <c r="J583" s="29">
        <v>42</v>
      </c>
      <c r="K583" s="30">
        <f t="shared" si="85"/>
        <v>0.52173913043478259</v>
      </c>
      <c r="L583" s="31">
        <f t="shared" si="86"/>
        <v>0.5</v>
      </c>
      <c r="M583" s="20">
        <f t="shared" si="87"/>
        <v>48.5</v>
      </c>
      <c r="N583" s="32" t="s">
        <v>58</v>
      </c>
      <c r="O583" s="22" t="e">
        <f>VLOOKUP(N583,#REF!,2,FALSE)</f>
        <v>#REF!</v>
      </c>
      <c r="P583" s="23" t="str">
        <f t="shared" si="88"/>
        <v>M</v>
      </c>
      <c r="Q583" s="24" t="e">
        <f t="shared" si="89"/>
        <v>#REF!</v>
      </c>
    </row>
    <row r="584" spans="1:17">
      <c r="A584" s="11">
        <f t="shared" si="81"/>
        <v>583</v>
      </c>
      <c r="B584" s="12">
        <v>20059</v>
      </c>
      <c r="C584" s="13" t="str">
        <f t="shared" si="82"/>
        <v>Fernando Orjales V.</v>
      </c>
      <c r="D584" s="13" t="s">
        <v>155</v>
      </c>
      <c r="E584" s="14">
        <f t="shared" si="83"/>
        <v>8</v>
      </c>
      <c r="F584" s="26">
        <v>0</v>
      </c>
      <c r="G584" s="27">
        <v>8</v>
      </c>
      <c r="H584" s="28">
        <f t="shared" si="84"/>
        <v>26</v>
      </c>
      <c r="I584" s="26">
        <v>2</v>
      </c>
      <c r="J584" s="29">
        <v>24</v>
      </c>
      <c r="K584" s="30">
        <f t="shared" si="85"/>
        <v>0</v>
      </c>
      <c r="L584" s="31">
        <f t="shared" si="86"/>
        <v>7.6923076923076927E-2</v>
      </c>
      <c r="M584" s="20">
        <f t="shared" si="87"/>
        <v>3.6</v>
      </c>
      <c r="N584" s="32" t="s">
        <v>56</v>
      </c>
      <c r="O584" s="22" t="e">
        <f>VLOOKUP(N584,#REF!,2,FALSE)</f>
        <v>#REF!</v>
      </c>
      <c r="P584" s="23" t="str">
        <f t="shared" si="88"/>
        <v>M</v>
      </c>
      <c r="Q584" s="24" t="str">
        <f t="shared" si="89"/>
        <v/>
      </c>
    </row>
    <row r="585" spans="1:17">
      <c r="A585" s="11">
        <f t="shared" si="81"/>
        <v>584</v>
      </c>
      <c r="B585" s="12">
        <v>22652</v>
      </c>
      <c r="C585" s="13" t="str">
        <f t="shared" si="82"/>
        <v>Daniela Y. Ortega G.</v>
      </c>
      <c r="D585" s="13" t="s">
        <v>144</v>
      </c>
      <c r="E585" s="14">
        <f t="shared" si="83"/>
        <v>12</v>
      </c>
      <c r="F585" s="26">
        <v>12</v>
      </c>
      <c r="G585" s="27">
        <v>0</v>
      </c>
      <c r="H585" s="28">
        <f t="shared" si="84"/>
        <v>41</v>
      </c>
      <c r="I585" s="26">
        <v>36</v>
      </c>
      <c r="J585" s="29">
        <v>5</v>
      </c>
      <c r="K585" s="30">
        <f t="shared" si="85"/>
        <v>1</v>
      </c>
      <c r="L585" s="31">
        <f t="shared" si="86"/>
        <v>0.87804878048780488</v>
      </c>
      <c r="M585" s="20">
        <f t="shared" si="87"/>
        <v>85.2</v>
      </c>
      <c r="N585" s="32" t="s">
        <v>57</v>
      </c>
      <c r="O585" s="22" t="e">
        <f>VLOOKUP(N585,#REF!,2,FALSE)</f>
        <v>#REF!</v>
      </c>
      <c r="P585" s="23" t="str">
        <f t="shared" si="88"/>
        <v>F</v>
      </c>
      <c r="Q585" s="24" t="e">
        <f t="shared" si="89"/>
        <v>#REF!</v>
      </c>
    </row>
    <row r="586" spans="1:17">
      <c r="A586" s="11">
        <f t="shared" si="81"/>
        <v>585</v>
      </c>
      <c r="B586" s="12">
        <v>3901</v>
      </c>
      <c r="C586" s="13" t="str">
        <f t="shared" si="82"/>
        <v>Rafael Otero C.</v>
      </c>
      <c r="D586" s="13" t="s">
        <v>138</v>
      </c>
      <c r="E586" s="14">
        <f t="shared" si="83"/>
        <v>28</v>
      </c>
      <c r="F586" s="26">
        <v>3</v>
      </c>
      <c r="G586" s="27">
        <v>25</v>
      </c>
      <c r="H586" s="28">
        <f t="shared" si="84"/>
        <v>102</v>
      </c>
      <c r="I586" s="26">
        <v>22</v>
      </c>
      <c r="J586" s="29">
        <v>80</v>
      </c>
      <c r="K586" s="30">
        <f t="shared" si="85"/>
        <v>0.10714285714285714</v>
      </c>
      <c r="L586" s="31">
        <f t="shared" si="86"/>
        <v>0.21568627450980393</v>
      </c>
      <c r="M586" s="20">
        <f t="shared" si="87"/>
        <v>15.6</v>
      </c>
      <c r="N586" s="32" t="s">
        <v>53</v>
      </c>
      <c r="O586" s="22" t="e">
        <f>VLOOKUP(N586,#REF!,2,FALSE)</f>
        <v>#REF!</v>
      </c>
      <c r="P586" s="23" t="str">
        <f t="shared" si="88"/>
        <v>M</v>
      </c>
      <c r="Q586" s="24" t="e">
        <f t="shared" si="89"/>
        <v>#REF!</v>
      </c>
    </row>
    <row r="587" spans="1:17">
      <c r="A587" s="11">
        <f t="shared" si="81"/>
        <v>586</v>
      </c>
      <c r="B587" s="12">
        <v>3901</v>
      </c>
      <c r="C587" s="13" t="str">
        <f t="shared" si="82"/>
        <v>Rafael Otero C.</v>
      </c>
      <c r="D587" s="13" t="s">
        <v>145</v>
      </c>
      <c r="E587" s="14">
        <f t="shared" si="83"/>
        <v>4</v>
      </c>
      <c r="F587" s="26">
        <v>1</v>
      </c>
      <c r="G587" s="27">
        <v>3</v>
      </c>
      <c r="H587" s="28">
        <f t="shared" si="84"/>
        <v>17</v>
      </c>
      <c r="I587" s="26">
        <v>7</v>
      </c>
      <c r="J587" s="29">
        <v>10</v>
      </c>
      <c r="K587" s="30">
        <f t="shared" si="85"/>
        <v>0.25</v>
      </c>
      <c r="L587" s="31">
        <f t="shared" si="86"/>
        <v>0.41176470588235292</v>
      </c>
      <c r="M587" s="20">
        <f t="shared" si="87"/>
        <v>27.5</v>
      </c>
      <c r="N587" s="32" t="s">
        <v>47</v>
      </c>
      <c r="O587" s="22" t="e">
        <f>VLOOKUP(N587,#REF!,2,FALSE)</f>
        <v>#REF!</v>
      </c>
      <c r="P587" s="23" t="str">
        <f t="shared" si="88"/>
        <v>M</v>
      </c>
      <c r="Q587" s="24" t="str">
        <f t="shared" si="89"/>
        <v/>
      </c>
    </row>
    <row r="588" spans="1:17">
      <c r="A588" s="11">
        <f t="shared" si="81"/>
        <v>587</v>
      </c>
      <c r="B588" s="12">
        <v>19269</v>
      </c>
      <c r="C588" s="13" t="str">
        <f t="shared" si="82"/>
        <v>José A. Otero F.</v>
      </c>
      <c r="D588" s="13" t="s">
        <v>112</v>
      </c>
      <c r="E588" s="14">
        <f t="shared" si="83"/>
        <v>10</v>
      </c>
      <c r="F588" s="26">
        <v>1</v>
      </c>
      <c r="G588" s="27">
        <v>9</v>
      </c>
      <c r="H588" s="28">
        <f t="shared" si="84"/>
        <v>33</v>
      </c>
      <c r="I588" s="26">
        <v>4</v>
      </c>
      <c r="J588" s="29">
        <v>29</v>
      </c>
      <c r="K588" s="30">
        <f t="shared" si="85"/>
        <v>0.1</v>
      </c>
      <c r="L588" s="31">
        <f t="shared" si="86"/>
        <v>0.12121212121212122</v>
      </c>
      <c r="M588" s="20">
        <f t="shared" si="87"/>
        <v>10</v>
      </c>
      <c r="N588" s="32" t="s">
        <v>49</v>
      </c>
      <c r="O588" s="22" t="e">
        <f>VLOOKUP(N588,#REF!,2,FALSE)</f>
        <v>#REF!</v>
      </c>
      <c r="P588" s="23" t="str">
        <f t="shared" si="88"/>
        <v>M</v>
      </c>
      <c r="Q588" s="24" t="e">
        <f t="shared" si="89"/>
        <v>#REF!</v>
      </c>
    </row>
    <row r="589" spans="1:17">
      <c r="A589" s="11">
        <f t="shared" si="81"/>
        <v>588</v>
      </c>
      <c r="B589" s="12">
        <v>1026</v>
      </c>
      <c r="C589" s="13" t="str">
        <f t="shared" si="82"/>
        <v>Mario Otero N.</v>
      </c>
      <c r="D589" s="13" t="s">
        <v>86</v>
      </c>
      <c r="E589" s="14">
        <f t="shared" si="83"/>
        <v>22</v>
      </c>
      <c r="F589" s="26">
        <v>6</v>
      </c>
      <c r="G589" s="27">
        <v>16</v>
      </c>
      <c r="H589" s="28">
        <f t="shared" si="84"/>
        <v>85</v>
      </c>
      <c r="I589" s="26">
        <v>31</v>
      </c>
      <c r="J589" s="29">
        <v>54</v>
      </c>
      <c r="K589" s="30">
        <f t="shared" si="85"/>
        <v>0.27272727272727271</v>
      </c>
      <c r="L589" s="31">
        <f t="shared" si="86"/>
        <v>0.36470588235294116</v>
      </c>
      <c r="M589" s="20">
        <f t="shared" si="87"/>
        <v>30.4</v>
      </c>
      <c r="N589" s="32" t="s">
        <v>48</v>
      </c>
      <c r="O589" s="22" t="e">
        <f>VLOOKUP(N589,#REF!,2,FALSE)</f>
        <v>#REF!</v>
      </c>
      <c r="P589" s="23" t="str">
        <f t="shared" si="88"/>
        <v>M</v>
      </c>
      <c r="Q589" s="24" t="e">
        <f t="shared" si="89"/>
        <v>#REF!</v>
      </c>
    </row>
    <row r="590" spans="1:17">
      <c r="A590" s="11">
        <f t="shared" si="81"/>
        <v>589</v>
      </c>
      <c r="B590" s="12">
        <v>19402</v>
      </c>
      <c r="C590" s="13" t="str">
        <f t="shared" si="82"/>
        <v>Ana Otero R.</v>
      </c>
      <c r="D590" s="13" t="s">
        <v>207</v>
      </c>
      <c r="E590" s="14">
        <f t="shared" si="83"/>
        <v>17</v>
      </c>
      <c r="F590" s="26">
        <v>14</v>
      </c>
      <c r="G590" s="27">
        <v>3</v>
      </c>
      <c r="H590" s="28">
        <f t="shared" si="84"/>
        <v>61</v>
      </c>
      <c r="I590" s="26">
        <v>44</v>
      </c>
      <c r="J590" s="29">
        <v>17</v>
      </c>
      <c r="K590" s="30">
        <f t="shared" si="85"/>
        <v>0.82352941176470584</v>
      </c>
      <c r="L590" s="31">
        <f t="shared" si="86"/>
        <v>0.72131147540983609</v>
      </c>
      <c r="M590" s="20">
        <f t="shared" si="87"/>
        <v>72</v>
      </c>
      <c r="N590" s="32" t="s">
        <v>60</v>
      </c>
      <c r="O590" s="22" t="e">
        <f>VLOOKUP(N590,#REF!,2,FALSE)</f>
        <v>#REF!</v>
      </c>
      <c r="P590" s="23" t="str">
        <f t="shared" si="88"/>
        <v>F</v>
      </c>
      <c r="Q590" s="24" t="e">
        <f t="shared" si="89"/>
        <v>#REF!</v>
      </c>
    </row>
    <row r="591" spans="1:17">
      <c r="A591" s="11">
        <f t="shared" si="81"/>
        <v>590</v>
      </c>
      <c r="B591" s="12">
        <v>19402</v>
      </c>
      <c r="C591" s="13" t="str">
        <f t="shared" si="82"/>
        <v>Ana Otero R.</v>
      </c>
      <c r="D591" s="13" t="s">
        <v>197</v>
      </c>
      <c r="E591" s="14">
        <f t="shared" si="83"/>
        <v>8</v>
      </c>
      <c r="F591" s="26">
        <v>5</v>
      </c>
      <c r="G591" s="27">
        <v>3</v>
      </c>
      <c r="H591" s="28">
        <f t="shared" si="84"/>
        <v>26</v>
      </c>
      <c r="I591" s="26">
        <v>16</v>
      </c>
      <c r="J591" s="29">
        <v>10</v>
      </c>
      <c r="K591" s="30">
        <f t="shared" si="85"/>
        <v>0.625</v>
      </c>
      <c r="L591" s="31">
        <f t="shared" si="86"/>
        <v>0.61538461538461542</v>
      </c>
      <c r="M591" s="20">
        <f t="shared" si="87"/>
        <v>54.2</v>
      </c>
      <c r="N591" s="32" t="s">
        <v>49</v>
      </c>
      <c r="O591" s="22" t="e">
        <f>VLOOKUP(N591,#REF!,2,FALSE)</f>
        <v>#REF!</v>
      </c>
      <c r="P591" s="23" t="str">
        <f t="shared" si="88"/>
        <v>M</v>
      </c>
      <c r="Q591" s="24" t="str">
        <f t="shared" si="89"/>
        <v/>
      </c>
    </row>
    <row r="592" spans="1:17">
      <c r="A592" s="11">
        <f t="shared" si="81"/>
        <v>591</v>
      </c>
      <c r="B592" s="12">
        <v>10331</v>
      </c>
      <c r="C592" s="13" t="str">
        <f t="shared" si="82"/>
        <v>Santiago Otero R.</v>
      </c>
      <c r="D592" s="13" t="s">
        <v>146</v>
      </c>
      <c r="E592" s="14">
        <f t="shared" si="83"/>
        <v>38</v>
      </c>
      <c r="F592" s="26">
        <v>25</v>
      </c>
      <c r="G592" s="27">
        <v>13</v>
      </c>
      <c r="H592" s="28">
        <f t="shared" si="84"/>
        <v>153</v>
      </c>
      <c r="I592" s="26">
        <v>89</v>
      </c>
      <c r="J592" s="29">
        <v>64</v>
      </c>
      <c r="K592" s="30">
        <f t="shared" si="85"/>
        <v>0.65789473684210531</v>
      </c>
      <c r="L592" s="31">
        <f t="shared" si="86"/>
        <v>0.5816993464052288</v>
      </c>
      <c r="M592" s="20">
        <f t="shared" si="87"/>
        <v>60</v>
      </c>
      <c r="N592" s="32" t="s">
        <v>47</v>
      </c>
      <c r="O592" s="22" t="e">
        <f>VLOOKUP(N592,#REF!,2,FALSE)</f>
        <v>#REF!</v>
      </c>
      <c r="P592" s="23" t="str">
        <f t="shared" si="88"/>
        <v>M</v>
      </c>
      <c r="Q592" s="24" t="e">
        <f t="shared" si="89"/>
        <v>#REF!</v>
      </c>
    </row>
    <row r="593" spans="1:17">
      <c r="A593" s="11">
        <f t="shared" si="81"/>
        <v>592</v>
      </c>
      <c r="B593" s="12">
        <v>10331</v>
      </c>
      <c r="C593" s="13" t="str">
        <f t="shared" si="82"/>
        <v>Santiago Otero R.</v>
      </c>
      <c r="D593" s="13" t="s">
        <v>159</v>
      </c>
      <c r="E593" s="14">
        <f t="shared" si="83"/>
        <v>4</v>
      </c>
      <c r="F593" s="26">
        <v>4</v>
      </c>
      <c r="G593" s="27">
        <v>0</v>
      </c>
      <c r="H593" s="28">
        <f t="shared" si="84"/>
        <v>16</v>
      </c>
      <c r="I593" s="26">
        <v>12</v>
      </c>
      <c r="J593" s="29">
        <v>4</v>
      </c>
      <c r="K593" s="30">
        <f t="shared" si="85"/>
        <v>1</v>
      </c>
      <c r="L593" s="31">
        <f t="shared" si="86"/>
        <v>0.75</v>
      </c>
      <c r="M593" s="20">
        <f t="shared" si="87"/>
        <v>69.3</v>
      </c>
      <c r="N593" s="32" t="s">
        <v>56</v>
      </c>
      <c r="O593" s="22" t="e">
        <f>VLOOKUP(N593,#REF!,2,FALSE)</f>
        <v>#REF!</v>
      </c>
      <c r="P593" s="23" t="str">
        <f t="shared" si="88"/>
        <v>M</v>
      </c>
      <c r="Q593" s="24" t="str">
        <f t="shared" si="89"/>
        <v/>
      </c>
    </row>
    <row r="594" spans="1:17">
      <c r="A594" s="11">
        <f t="shared" si="81"/>
        <v>593</v>
      </c>
      <c r="B594" s="12">
        <v>23239</v>
      </c>
      <c r="C594" s="13" t="str">
        <f t="shared" si="82"/>
        <v>Ángel Otero V.</v>
      </c>
      <c r="D594" s="13" t="s">
        <v>182</v>
      </c>
      <c r="E594" s="14">
        <f t="shared" si="83"/>
        <v>13</v>
      </c>
      <c r="F594" s="26">
        <v>2</v>
      </c>
      <c r="G594" s="27">
        <v>11</v>
      </c>
      <c r="H594" s="28">
        <f t="shared" si="84"/>
        <v>43</v>
      </c>
      <c r="I594" s="26">
        <v>9</v>
      </c>
      <c r="J594" s="29">
        <v>34</v>
      </c>
      <c r="K594" s="30">
        <f t="shared" si="85"/>
        <v>0.15384615384615385</v>
      </c>
      <c r="L594" s="31">
        <f t="shared" si="86"/>
        <v>0.20930232558139536</v>
      </c>
      <c r="M594" s="20">
        <f t="shared" si="87"/>
        <v>16.7</v>
      </c>
      <c r="N594" s="32" t="s">
        <v>49</v>
      </c>
      <c r="O594" s="22" t="e">
        <f>VLOOKUP(N594,#REF!,2,FALSE)</f>
        <v>#REF!</v>
      </c>
      <c r="P594" s="23" t="str">
        <f t="shared" si="88"/>
        <v>M</v>
      </c>
      <c r="Q594" s="24" t="e">
        <f t="shared" si="89"/>
        <v>#REF!</v>
      </c>
    </row>
    <row r="595" spans="1:17">
      <c r="A595" s="11">
        <f t="shared" si="81"/>
        <v>594</v>
      </c>
      <c r="B595" s="12">
        <v>50004</v>
      </c>
      <c r="C595" s="13" t="str">
        <f t="shared" si="82"/>
        <v>Carla Otero V.</v>
      </c>
      <c r="D595" s="13" t="s">
        <v>131</v>
      </c>
      <c r="E595" s="14">
        <f t="shared" si="83"/>
        <v>18</v>
      </c>
      <c r="F595" s="26">
        <v>3</v>
      </c>
      <c r="G595" s="27">
        <v>15</v>
      </c>
      <c r="H595" s="28">
        <f t="shared" si="84"/>
        <v>60</v>
      </c>
      <c r="I595" s="26">
        <v>13</v>
      </c>
      <c r="J595" s="29">
        <v>47</v>
      </c>
      <c r="K595" s="30">
        <f t="shared" si="85"/>
        <v>0.16666666666666666</v>
      </c>
      <c r="L595" s="31">
        <f t="shared" si="86"/>
        <v>0.21666666666666667</v>
      </c>
      <c r="M595" s="20">
        <f t="shared" si="87"/>
        <v>18</v>
      </c>
      <c r="N595" s="32" t="s">
        <v>49</v>
      </c>
      <c r="O595" s="22" t="e">
        <f>VLOOKUP(N595,#REF!,2,FALSE)</f>
        <v>#REF!</v>
      </c>
      <c r="P595" s="23" t="str">
        <f t="shared" si="88"/>
        <v>M</v>
      </c>
      <c r="Q595" s="24" t="e">
        <f t="shared" si="89"/>
        <v>#REF!</v>
      </c>
    </row>
    <row r="596" spans="1:17">
      <c r="A596" s="11">
        <f t="shared" si="81"/>
        <v>595</v>
      </c>
      <c r="B596" s="12">
        <v>10339</v>
      </c>
      <c r="C596" s="13" t="str">
        <f t="shared" si="82"/>
        <v>Ángel Padín C.</v>
      </c>
      <c r="D596" s="13" t="s">
        <v>75</v>
      </c>
      <c r="E596" s="14">
        <f t="shared" si="83"/>
        <v>20</v>
      </c>
      <c r="F596" s="26">
        <v>13</v>
      </c>
      <c r="G596" s="27">
        <v>7</v>
      </c>
      <c r="H596" s="28">
        <f t="shared" si="84"/>
        <v>82</v>
      </c>
      <c r="I596" s="26">
        <v>47</v>
      </c>
      <c r="J596" s="29">
        <v>35</v>
      </c>
      <c r="K596" s="30">
        <f t="shared" si="85"/>
        <v>0.65</v>
      </c>
      <c r="L596" s="31">
        <f t="shared" si="86"/>
        <v>0.57317073170731703</v>
      </c>
      <c r="M596" s="20">
        <f t="shared" si="87"/>
        <v>57.7</v>
      </c>
      <c r="N596" s="32" t="s">
        <v>48</v>
      </c>
      <c r="O596" s="22" t="e">
        <f>VLOOKUP(N596,#REF!,2,FALSE)</f>
        <v>#REF!</v>
      </c>
      <c r="P596" s="23" t="str">
        <f t="shared" si="88"/>
        <v>M</v>
      </c>
      <c r="Q596" s="24" t="e">
        <f t="shared" si="89"/>
        <v>#REF!</v>
      </c>
    </row>
    <row r="597" spans="1:17">
      <c r="A597" s="11">
        <f t="shared" si="81"/>
        <v>596</v>
      </c>
      <c r="B597" s="12">
        <v>4460</v>
      </c>
      <c r="C597" s="13" t="str">
        <f t="shared" si="82"/>
        <v>Fernando Padín F.</v>
      </c>
      <c r="D597" s="13" t="s">
        <v>140</v>
      </c>
      <c r="E597" s="14">
        <f t="shared" si="83"/>
        <v>44</v>
      </c>
      <c r="F597" s="26">
        <v>19</v>
      </c>
      <c r="G597" s="27">
        <v>25</v>
      </c>
      <c r="H597" s="28">
        <f t="shared" si="84"/>
        <v>164</v>
      </c>
      <c r="I597" s="26">
        <v>72</v>
      </c>
      <c r="J597" s="29">
        <v>92</v>
      </c>
      <c r="K597" s="30">
        <f t="shared" si="85"/>
        <v>0.43181818181818182</v>
      </c>
      <c r="L597" s="31">
        <f t="shared" si="86"/>
        <v>0.43902439024390244</v>
      </c>
      <c r="M597" s="20">
        <f t="shared" si="87"/>
        <v>42.4</v>
      </c>
      <c r="N597" s="32" t="s">
        <v>53</v>
      </c>
      <c r="O597" s="22" t="e">
        <f>VLOOKUP(N597,#REF!,2,FALSE)</f>
        <v>#REF!</v>
      </c>
      <c r="P597" s="23" t="str">
        <f t="shared" si="88"/>
        <v>M</v>
      </c>
      <c r="Q597" s="24" t="e">
        <f t="shared" si="89"/>
        <v>#REF!</v>
      </c>
    </row>
    <row r="598" spans="1:17">
      <c r="A598" s="11">
        <f t="shared" si="81"/>
        <v>597</v>
      </c>
      <c r="B598" s="12">
        <v>8816</v>
      </c>
      <c r="C598" s="13" t="str">
        <f t="shared" si="82"/>
        <v>Paula Padín F.</v>
      </c>
      <c r="D598" s="13" t="s">
        <v>201</v>
      </c>
      <c r="E598" s="14">
        <f t="shared" si="83"/>
        <v>24</v>
      </c>
      <c r="F598" s="26">
        <v>11</v>
      </c>
      <c r="G598" s="27">
        <v>13</v>
      </c>
      <c r="H598" s="28">
        <f t="shared" si="84"/>
        <v>91</v>
      </c>
      <c r="I598" s="26">
        <v>48</v>
      </c>
      <c r="J598" s="29">
        <v>43</v>
      </c>
      <c r="K598" s="30">
        <f t="shared" si="85"/>
        <v>0.45833333333333331</v>
      </c>
      <c r="L598" s="31">
        <f t="shared" si="86"/>
        <v>0.52747252747252749</v>
      </c>
      <c r="M598" s="20">
        <f t="shared" si="87"/>
        <v>47</v>
      </c>
      <c r="N598" s="32" t="s">
        <v>59</v>
      </c>
      <c r="O598" s="22" t="e">
        <f>VLOOKUP(N598,#REF!,2,FALSE)</f>
        <v>#REF!</v>
      </c>
      <c r="P598" s="23" t="str">
        <f t="shared" si="88"/>
        <v>F</v>
      </c>
      <c r="Q598" s="24" t="e">
        <f t="shared" si="89"/>
        <v>#REF!</v>
      </c>
    </row>
    <row r="599" spans="1:17">
      <c r="A599" s="11">
        <f t="shared" si="81"/>
        <v>598</v>
      </c>
      <c r="B599" s="12">
        <v>8816</v>
      </c>
      <c r="C599" s="13" t="str">
        <f t="shared" si="82"/>
        <v>Paula Padín F.</v>
      </c>
      <c r="D599" s="13" t="s">
        <v>143</v>
      </c>
      <c r="E599" s="14">
        <f t="shared" si="83"/>
        <v>1</v>
      </c>
      <c r="F599" s="26">
        <v>1</v>
      </c>
      <c r="G599" s="27">
        <v>0</v>
      </c>
      <c r="H599" s="28">
        <f t="shared" si="84"/>
        <v>4</v>
      </c>
      <c r="I599" s="26">
        <v>3</v>
      </c>
      <c r="J599" s="29">
        <v>1</v>
      </c>
      <c r="K599" s="30">
        <f t="shared" si="85"/>
        <v>1</v>
      </c>
      <c r="L599" s="31">
        <f t="shared" si="86"/>
        <v>0.75</v>
      </c>
      <c r="M599" s="20">
        <f t="shared" si="87"/>
        <v>51.8</v>
      </c>
      <c r="N599" s="32" t="s">
        <v>57</v>
      </c>
      <c r="O599" s="22" t="e">
        <f>VLOOKUP(N599,#REF!,2,FALSE)</f>
        <v>#REF!</v>
      </c>
      <c r="P599" s="23" t="str">
        <f t="shared" si="88"/>
        <v>F</v>
      </c>
      <c r="Q599" s="24" t="str">
        <f t="shared" si="89"/>
        <v/>
      </c>
    </row>
    <row r="600" spans="1:17">
      <c r="A600" s="11">
        <f t="shared" si="81"/>
        <v>599</v>
      </c>
      <c r="B600" s="12">
        <v>452</v>
      </c>
      <c r="C600" s="13" t="str">
        <f t="shared" si="82"/>
        <v>Ramón Padín O.</v>
      </c>
      <c r="D600" s="13" t="s">
        <v>163</v>
      </c>
      <c r="E600" s="14">
        <f t="shared" si="83"/>
        <v>22</v>
      </c>
      <c r="F600" s="26">
        <v>9</v>
      </c>
      <c r="G600" s="27">
        <v>13</v>
      </c>
      <c r="H600" s="28">
        <f t="shared" si="84"/>
        <v>81</v>
      </c>
      <c r="I600" s="26">
        <v>37</v>
      </c>
      <c r="J600" s="29">
        <v>44</v>
      </c>
      <c r="K600" s="30">
        <f t="shared" si="85"/>
        <v>0.40909090909090912</v>
      </c>
      <c r="L600" s="31">
        <f t="shared" si="86"/>
        <v>0.4567901234567901</v>
      </c>
      <c r="M600" s="20">
        <f t="shared" si="87"/>
        <v>41.1</v>
      </c>
      <c r="N600" s="32" t="s">
        <v>48</v>
      </c>
      <c r="O600" s="22" t="e">
        <f>VLOOKUP(N600,#REF!,2,FALSE)</f>
        <v>#REF!</v>
      </c>
      <c r="P600" s="23" t="str">
        <f t="shared" si="88"/>
        <v>M</v>
      </c>
      <c r="Q600" s="24" t="e">
        <f t="shared" si="89"/>
        <v>#REF!</v>
      </c>
    </row>
    <row r="601" spans="1:17">
      <c r="A601" s="11">
        <f t="shared" si="81"/>
        <v>600</v>
      </c>
      <c r="B601" s="12">
        <v>9313</v>
      </c>
      <c r="C601" s="13" t="str">
        <f t="shared" si="82"/>
        <v>Víctor Páez B.</v>
      </c>
      <c r="D601" s="13" t="s">
        <v>155</v>
      </c>
      <c r="E601" s="14">
        <f t="shared" si="83"/>
        <v>14</v>
      </c>
      <c r="F601" s="26">
        <v>5</v>
      </c>
      <c r="G601" s="27">
        <v>9</v>
      </c>
      <c r="H601" s="28">
        <f t="shared" si="84"/>
        <v>52</v>
      </c>
      <c r="I601" s="26">
        <v>23</v>
      </c>
      <c r="J601" s="29">
        <v>29</v>
      </c>
      <c r="K601" s="30">
        <f t="shared" si="85"/>
        <v>0.35714285714285715</v>
      </c>
      <c r="L601" s="31">
        <f t="shared" si="86"/>
        <v>0.44230769230769229</v>
      </c>
      <c r="M601" s="20">
        <f t="shared" si="87"/>
        <v>37.1</v>
      </c>
      <c r="N601" s="32" t="s">
        <v>56</v>
      </c>
      <c r="O601" s="22" t="e">
        <f>VLOOKUP(N601,#REF!,2,FALSE)</f>
        <v>#REF!</v>
      </c>
      <c r="P601" s="23" t="str">
        <f t="shared" si="88"/>
        <v>M</v>
      </c>
      <c r="Q601" s="24" t="e">
        <f t="shared" si="89"/>
        <v>#REF!</v>
      </c>
    </row>
    <row r="602" spans="1:17">
      <c r="A602" s="11">
        <f t="shared" si="81"/>
        <v>601</v>
      </c>
      <c r="B602" s="12">
        <v>9313</v>
      </c>
      <c r="C602" s="13" t="str">
        <f t="shared" si="82"/>
        <v>Víctor Páez B.</v>
      </c>
      <c r="D602" s="13" t="s">
        <v>101</v>
      </c>
      <c r="E602" s="14">
        <f t="shared" si="83"/>
        <v>2</v>
      </c>
      <c r="F602" s="26">
        <v>0</v>
      </c>
      <c r="G602" s="27">
        <v>2</v>
      </c>
      <c r="H602" s="28">
        <f t="shared" si="84"/>
        <v>6</v>
      </c>
      <c r="I602" s="26">
        <v>0</v>
      </c>
      <c r="J602" s="29">
        <v>6</v>
      </c>
      <c r="K602" s="30">
        <f t="shared" si="85"/>
        <v>0</v>
      </c>
      <c r="L602" s="31">
        <f t="shared" si="86"/>
        <v>0</v>
      </c>
      <c r="M602" s="20">
        <f t="shared" si="87"/>
        <v>0</v>
      </c>
      <c r="N602" s="32" t="s">
        <v>58</v>
      </c>
      <c r="O602" s="22" t="e">
        <f>VLOOKUP(N602,#REF!,2,FALSE)</f>
        <v>#REF!</v>
      </c>
      <c r="P602" s="23" t="str">
        <f t="shared" si="88"/>
        <v>M</v>
      </c>
      <c r="Q602" s="24" t="str">
        <f t="shared" si="89"/>
        <v/>
      </c>
    </row>
    <row r="603" spans="1:17">
      <c r="A603" s="11">
        <f t="shared" si="81"/>
        <v>602</v>
      </c>
      <c r="B603" s="12">
        <v>18783</v>
      </c>
      <c r="C603" s="13" t="str">
        <f t="shared" si="82"/>
        <v>Uxío Pampín E.</v>
      </c>
      <c r="D603" s="13" t="s">
        <v>126</v>
      </c>
      <c r="E603" s="14">
        <f t="shared" si="83"/>
        <v>16</v>
      </c>
      <c r="F603" s="26">
        <v>7</v>
      </c>
      <c r="G603" s="27">
        <v>9</v>
      </c>
      <c r="H603" s="28">
        <f t="shared" si="84"/>
        <v>55</v>
      </c>
      <c r="I603" s="26">
        <v>23</v>
      </c>
      <c r="J603" s="29">
        <v>32</v>
      </c>
      <c r="K603" s="30">
        <f t="shared" si="85"/>
        <v>0.4375</v>
      </c>
      <c r="L603" s="31">
        <f t="shared" si="86"/>
        <v>0.41818181818181815</v>
      </c>
      <c r="M603" s="20">
        <f t="shared" si="87"/>
        <v>39.799999999999997</v>
      </c>
      <c r="N603" s="32" t="s">
        <v>58</v>
      </c>
      <c r="O603" s="22" t="e">
        <f>VLOOKUP(N603,#REF!,2,FALSE)</f>
        <v>#REF!</v>
      </c>
      <c r="P603" s="23" t="str">
        <f t="shared" si="88"/>
        <v>M</v>
      </c>
      <c r="Q603" s="24" t="e">
        <f t="shared" si="89"/>
        <v>#REF!</v>
      </c>
    </row>
    <row r="604" spans="1:17">
      <c r="A604" s="11">
        <f t="shared" si="81"/>
        <v>603</v>
      </c>
      <c r="B604" s="12">
        <v>18783</v>
      </c>
      <c r="C604" s="13" t="str">
        <f t="shared" si="82"/>
        <v>Uxío Pampín E.</v>
      </c>
      <c r="D604" s="13" t="s">
        <v>125</v>
      </c>
      <c r="E604" s="14">
        <f t="shared" si="83"/>
        <v>10</v>
      </c>
      <c r="F604" s="26">
        <v>3</v>
      </c>
      <c r="G604" s="27">
        <v>7</v>
      </c>
      <c r="H604" s="28">
        <f t="shared" si="84"/>
        <v>37</v>
      </c>
      <c r="I604" s="26">
        <v>14</v>
      </c>
      <c r="J604" s="29">
        <v>23</v>
      </c>
      <c r="K604" s="30">
        <f t="shared" si="85"/>
        <v>0.3</v>
      </c>
      <c r="L604" s="31">
        <f t="shared" si="86"/>
        <v>0.3783783783783784</v>
      </c>
      <c r="M604" s="20">
        <f t="shared" si="87"/>
        <v>30.7</v>
      </c>
      <c r="N604" s="32" t="s">
        <v>48</v>
      </c>
      <c r="O604" s="22" t="e">
        <f>VLOOKUP(N604,#REF!,2,FALSE)</f>
        <v>#REF!</v>
      </c>
      <c r="P604" s="23" t="str">
        <f t="shared" si="88"/>
        <v>M</v>
      </c>
      <c r="Q604" s="24" t="e">
        <f t="shared" si="89"/>
        <v>#REF!</v>
      </c>
    </row>
    <row r="605" spans="1:17">
      <c r="A605" s="11">
        <f t="shared" si="81"/>
        <v>604</v>
      </c>
      <c r="B605" s="12">
        <v>18783</v>
      </c>
      <c r="C605" s="13" t="str">
        <f t="shared" si="82"/>
        <v>Uxío Pampín E.</v>
      </c>
      <c r="D605" s="13" t="s">
        <v>190</v>
      </c>
      <c r="E605" s="14">
        <f t="shared" si="83"/>
        <v>2</v>
      </c>
      <c r="F605" s="26">
        <v>0</v>
      </c>
      <c r="G605" s="27">
        <v>2</v>
      </c>
      <c r="H605" s="28">
        <f t="shared" si="84"/>
        <v>8</v>
      </c>
      <c r="I605" s="26">
        <v>2</v>
      </c>
      <c r="J605" s="29">
        <v>6</v>
      </c>
      <c r="K605" s="30">
        <f t="shared" si="85"/>
        <v>0</v>
      </c>
      <c r="L605" s="31">
        <f t="shared" si="86"/>
        <v>0.25</v>
      </c>
      <c r="M605" s="20">
        <f t="shared" si="87"/>
        <v>10.199999999999999</v>
      </c>
      <c r="N605" s="32" t="s">
        <v>49</v>
      </c>
      <c r="O605" s="22" t="e">
        <f>VLOOKUP(N605,#REF!,2,FALSE)</f>
        <v>#REF!</v>
      </c>
      <c r="P605" s="23" t="str">
        <f t="shared" si="88"/>
        <v>M</v>
      </c>
      <c r="Q605" s="24" t="str">
        <f t="shared" si="89"/>
        <v/>
      </c>
    </row>
    <row r="606" spans="1:17">
      <c r="A606" s="11">
        <f t="shared" si="81"/>
        <v>605</v>
      </c>
      <c r="B606" s="12">
        <v>50120</v>
      </c>
      <c r="C606" s="13" t="str">
        <f t="shared" si="82"/>
        <v>Julio Pampín P.</v>
      </c>
      <c r="D606" s="13" t="s">
        <v>126</v>
      </c>
      <c r="E606" s="14">
        <f t="shared" si="83"/>
        <v>18</v>
      </c>
      <c r="F606" s="26">
        <v>1</v>
      </c>
      <c r="G606" s="27">
        <v>17</v>
      </c>
      <c r="H606" s="28">
        <f t="shared" si="84"/>
        <v>59</v>
      </c>
      <c r="I606" s="26">
        <v>7</v>
      </c>
      <c r="J606" s="29">
        <v>52</v>
      </c>
      <c r="K606" s="30">
        <f t="shared" si="85"/>
        <v>5.5555555555555552E-2</v>
      </c>
      <c r="L606" s="31">
        <f t="shared" si="86"/>
        <v>0.11864406779661017</v>
      </c>
      <c r="M606" s="20">
        <f t="shared" si="87"/>
        <v>8.3000000000000007</v>
      </c>
      <c r="N606" s="32" t="s">
        <v>58</v>
      </c>
      <c r="O606" s="22" t="e">
        <f>VLOOKUP(N606,#REF!,2,FALSE)</f>
        <v>#REF!</v>
      </c>
      <c r="P606" s="23" t="str">
        <f t="shared" si="88"/>
        <v>M</v>
      </c>
      <c r="Q606" s="24" t="e">
        <f t="shared" si="89"/>
        <v>#REF!</v>
      </c>
    </row>
    <row r="607" spans="1:17">
      <c r="A607" s="11">
        <f t="shared" si="81"/>
        <v>606</v>
      </c>
      <c r="B607" s="12">
        <v>19675</v>
      </c>
      <c r="C607" s="13" t="str">
        <f t="shared" si="82"/>
        <v>Juan I. Pardiñas P.</v>
      </c>
      <c r="D607" s="13" t="s">
        <v>74</v>
      </c>
      <c r="E607" s="14">
        <f t="shared" si="83"/>
        <v>10</v>
      </c>
      <c r="F607" s="26">
        <v>2</v>
      </c>
      <c r="G607" s="27">
        <v>8</v>
      </c>
      <c r="H607" s="28">
        <f t="shared" si="84"/>
        <v>36</v>
      </c>
      <c r="I607" s="26">
        <v>10</v>
      </c>
      <c r="J607" s="29">
        <v>26</v>
      </c>
      <c r="K607" s="30">
        <f t="shared" si="85"/>
        <v>0.2</v>
      </c>
      <c r="L607" s="31">
        <f t="shared" si="86"/>
        <v>0.27777777777777779</v>
      </c>
      <c r="M607" s="20">
        <f t="shared" si="87"/>
        <v>21.6</v>
      </c>
      <c r="N607" s="32" t="s">
        <v>58</v>
      </c>
      <c r="O607" s="22" t="e">
        <f>VLOOKUP(N607,#REF!,2,FALSE)</f>
        <v>#REF!</v>
      </c>
      <c r="P607" s="23" t="str">
        <f t="shared" si="88"/>
        <v>M</v>
      </c>
      <c r="Q607" s="24" t="e">
        <f t="shared" si="89"/>
        <v>#REF!</v>
      </c>
    </row>
    <row r="608" spans="1:17">
      <c r="A608" s="11">
        <f t="shared" si="81"/>
        <v>607</v>
      </c>
      <c r="B608" s="12">
        <v>18676</v>
      </c>
      <c r="C608" s="13" t="str">
        <f t="shared" si="82"/>
        <v>Javier Pardo F.</v>
      </c>
      <c r="D608" s="13" t="s">
        <v>176</v>
      </c>
      <c r="E608" s="14">
        <f t="shared" si="83"/>
        <v>19</v>
      </c>
      <c r="F608" s="26">
        <v>3</v>
      </c>
      <c r="G608" s="27">
        <v>16</v>
      </c>
      <c r="H608" s="28">
        <f t="shared" si="84"/>
        <v>69</v>
      </c>
      <c r="I608" s="26">
        <v>19</v>
      </c>
      <c r="J608" s="29">
        <v>50</v>
      </c>
      <c r="K608" s="30">
        <f t="shared" si="85"/>
        <v>0.15789473684210525</v>
      </c>
      <c r="L608" s="31">
        <f t="shared" si="86"/>
        <v>0.27536231884057971</v>
      </c>
      <c r="M608" s="20">
        <f t="shared" si="87"/>
        <v>20.6</v>
      </c>
      <c r="N608" s="32" t="s">
        <v>58</v>
      </c>
      <c r="O608" s="22" t="e">
        <f>VLOOKUP(N608,#REF!,2,FALSE)</f>
        <v>#REF!</v>
      </c>
      <c r="P608" s="23" t="str">
        <f t="shared" si="88"/>
        <v>M</v>
      </c>
      <c r="Q608" s="24" t="e">
        <f t="shared" si="89"/>
        <v>#REF!</v>
      </c>
    </row>
    <row r="609" spans="1:17">
      <c r="A609" s="11">
        <f t="shared" si="81"/>
        <v>608</v>
      </c>
      <c r="B609" s="12">
        <v>18676</v>
      </c>
      <c r="C609" s="13" t="str">
        <f t="shared" si="82"/>
        <v>Javier Pardo F.</v>
      </c>
      <c r="D609" s="13" t="s">
        <v>168</v>
      </c>
      <c r="E609" s="14">
        <f t="shared" si="83"/>
        <v>2</v>
      </c>
      <c r="F609" s="26">
        <v>1</v>
      </c>
      <c r="G609" s="27">
        <v>1</v>
      </c>
      <c r="H609" s="28">
        <f t="shared" si="84"/>
        <v>8</v>
      </c>
      <c r="I609" s="26">
        <v>3</v>
      </c>
      <c r="J609" s="29">
        <v>5</v>
      </c>
      <c r="K609" s="30">
        <f t="shared" si="85"/>
        <v>0.5</v>
      </c>
      <c r="L609" s="31">
        <f t="shared" si="86"/>
        <v>0.375</v>
      </c>
      <c r="M609" s="20">
        <f t="shared" si="87"/>
        <v>30.3</v>
      </c>
      <c r="N609" s="32" t="s">
        <v>48</v>
      </c>
      <c r="O609" s="22" t="e">
        <f>VLOOKUP(N609,#REF!,2,FALSE)</f>
        <v>#REF!</v>
      </c>
      <c r="P609" s="23" t="str">
        <f t="shared" si="88"/>
        <v>M</v>
      </c>
      <c r="Q609" s="24" t="str">
        <f t="shared" si="89"/>
        <v/>
      </c>
    </row>
    <row r="610" spans="1:17">
      <c r="A610" s="11">
        <f t="shared" si="81"/>
        <v>609</v>
      </c>
      <c r="B610" s="12">
        <v>50530</v>
      </c>
      <c r="C610" s="13" t="str">
        <f t="shared" si="82"/>
        <v>Martín París N.</v>
      </c>
      <c r="D610" s="13" t="s">
        <v>187</v>
      </c>
      <c r="E610" s="14">
        <f t="shared" si="83"/>
        <v>11</v>
      </c>
      <c r="F610" s="26">
        <v>2</v>
      </c>
      <c r="G610" s="27">
        <v>9</v>
      </c>
      <c r="H610" s="28">
        <f t="shared" si="84"/>
        <v>38</v>
      </c>
      <c r="I610" s="26">
        <v>11</v>
      </c>
      <c r="J610" s="29">
        <v>27</v>
      </c>
      <c r="K610" s="30">
        <f t="shared" si="85"/>
        <v>0.18181818181818182</v>
      </c>
      <c r="L610" s="31">
        <f t="shared" si="86"/>
        <v>0.28947368421052633</v>
      </c>
      <c r="M610" s="20">
        <f t="shared" si="87"/>
        <v>21.6</v>
      </c>
      <c r="N610" s="32" t="s">
        <v>49</v>
      </c>
      <c r="O610" s="22" t="e">
        <f>VLOOKUP(N610,#REF!,2,FALSE)</f>
        <v>#REF!</v>
      </c>
      <c r="P610" s="23" t="str">
        <f t="shared" si="88"/>
        <v>M</v>
      </c>
      <c r="Q610" s="24" t="e">
        <f t="shared" si="89"/>
        <v>#REF!</v>
      </c>
    </row>
    <row r="611" spans="1:17">
      <c r="A611" s="11">
        <f t="shared" si="81"/>
        <v>610</v>
      </c>
      <c r="B611" s="12">
        <v>23083</v>
      </c>
      <c r="C611" s="13" t="str">
        <f t="shared" si="82"/>
        <v>Alba Paz L.</v>
      </c>
      <c r="D611" s="13" t="s">
        <v>212</v>
      </c>
      <c r="E611" s="14">
        <f t="shared" si="83"/>
        <v>14</v>
      </c>
      <c r="F611" s="26">
        <v>8</v>
      </c>
      <c r="G611" s="27">
        <v>6</v>
      </c>
      <c r="H611" s="28">
        <f t="shared" si="84"/>
        <v>50</v>
      </c>
      <c r="I611" s="26">
        <v>28</v>
      </c>
      <c r="J611" s="29">
        <v>22</v>
      </c>
      <c r="K611" s="30">
        <f t="shared" si="85"/>
        <v>0.5714285714285714</v>
      </c>
      <c r="L611" s="31">
        <f t="shared" si="86"/>
        <v>0.56000000000000005</v>
      </c>
      <c r="M611" s="20">
        <f t="shared" si="87"/>
        <v>52.2</v>
      </c>
      <c r="N611" s="32" t="s">
        <v>60</v>
      </c>
      <c r="O611" s="22" t="e">
        <f>VLOOKUP(N611,#REF!,2,FALSE)</f>
        <v>#REF!</v>
      </c>
      <c r="P611" s="23" t="str">
        <f t="shared" si="88"/>
        <v>F</v>
      </c>
      <c r="Q611" s="24" t="e">
        <f t="shared" si="89"/>
        <v>#REF!</v>
      </c>
    </row>
    <row r="612" spans="1:17">
      <c r="A612" s="11">
        <f t="shared" si="81"/>
        <v>611</v>
      </c>
      <c r="B612" s="12">
        <v>23083</v>
      </c>
      <c r="C612" s="13" t="str">
        <f t="shared" si="82"/>
        <v>Alba Paz L.</v>
      </c>
      <c r="D612" s="13" t="s">
        <v>195</v>
      </c>
      <c r="E612" s="14">
        <f t="shared" si="83"/>
        <v>1</v>
      </c>
      <c r="F612" s="26">
        <v>1</v>
      </c>
      <c r="G612" s="27">
        <v>0</v>
      </c>
      <c r="H612" s="28">
        <f t="shared" si="84"/>
        <v>3</v>
      </c>
      <c r="I612" s="26">
        <v>3</v>
      </c>
      <c r="J612" s="29">
        <v>0</v>
      </c>
      <c r="K612" s="30">
        <f t="shared" si="85"/>
        <v>1</v>
      </c>
      <c r="L612" s="31">
        <f t="shared" si="86"/>
        <v>1</v>
      </c>
      <c r="M612" s="20">
        <f t="shared" si="87"/>
        <v>58.3</v>
      </c>
      <c r="N612" s="32" t="s">
        <v>49</v>
      </c>
      <c r="O612" s="22" t="e">
        <f>VLOOKUP(N612,#REF!,2,FALSE)</f>
        <v>#REF!</v>
      </c>
      <c r="P612" s="23" t="str">
        <f t="shared" si="88"/>
        <v>M</v>
      </c>
      <c r="Q612" s="24" t="str">
        <f t="shared" si="89"/>
        <v/>
      </c>
    </row>
    <row r="613" spans="1:17">
      <c r="A613" s="11">
        <f t="shared" si="81"/>
        <v>612</v>
      </c>
      <c r="B613" s="12">
        <v>14452</v>
      </c>
      <c r="C613" s="13" t="str">
        <f t="shared" si="82"/>
        <v>María D. Paz L.</v>
      </c>
      <c r="D613" s="13" t="s">
        <v>202</v>
      </c>
      <c r="E613" s="14">
        <f t="shared" si="83"/>
        <v>6</v>
      </c>
      <c r="F613" s="26">
        <v>1</v>
      </c>
      <c r="G613" s="27">
        <v>5</v>
      </c>
      <c r="H613" s="28">
        <f t="shared" si="84"/>
        <v>23</v>
      </c>
      <c r="I613" s="26">
        <v>8</v>
      </c>
      <c r="J613" s="29">
        <v>15</v>
      </c>
      <c r="K613" s="30">
        <f t="shared" si="85"/>
        <v>0.16666666666666666</v>
      </c>
      <c r="L613" s="31">
        <f t="shared" si="86"/>
        <v>0.34782608695652173</v>
      </c>
      <c r="M613" s="20">
        <f t="shared" si="87"/>
        <v>22.5</v>
      </c>
      <c r="N613" s="32" t="s">
        <v>59</v>
      </c>
      <c r="O613" s="22" t="e">
        <f>VLOOKUP(N613,#REF!,2,FALSE)</f>
        <v>#REF!</v>
      </c>
      <c r="P613" s="23" t="str">
        <f t="shared" si="88"/>
        <v>F</v>
      </c>
      <c r="Q613" s="24" t="str">
        <f t="shared" si="89"/>
        <v/>
      </c>
    </row>
    <row r="614" spans="1:17">
      <c r="A614" s="11">
        <f t="shared" si="81"/>
        <v>613</v>
      </c>
      <c r="B614" s="12">
        <v>22326</v>
      </c>
      <c r="C614" s="13" t="str">
        <f t="shared" si="82"/>
        <v>Nicolás Paz P.</v>
      </c>
      <c r="D614" s="13" t="s">
        <v>185</v>
      </c>
      <c r="E614" s="14">
        <f t="shared" si="83"/>
        <v>4</v>
      </c>
      <c r="F614" s="26">
        <v>1</v>
      </c>
      <c r="G614" s="27">
        <v>3</v>
      </c>
      <c r="H614" s="28">
        <f t="shared" si="84"/>
        <v>15</v>
      </c>
      <c r="I614" s="26">
        <v>5</v>
      </c>
      <c r="J614" s="29">
        <v>10</v>
      </c>
      <c r="K614" s="30">
        <f t="shared" si="85"/>
        <v>0.25</v>
      </c>
      <c r="L614" s="31">
        <f t="shared" si="86"/>
        <v>0.33333333333333331</v>
      </c>
      <c r="M614" s="20">
        <f t="shared" si="87"/>
        <v>23.7</v>
      </c>
      <c r="N614" s="32" t="s">
        <v>49</v>
      </c>
      <c r="O614" s="22" t="e">
        <f>VLOOKUP(N614,#REF!,2,FALSE)</f>
        <v>#REF!</v>
      </c>
      <c r="P614" s="23" t="str">
        <f t="shared" si="88"/>
        <v>M</v>
      </c>
      <c r="Q614" s="24" t="str">
        <f t="shared" si="89"/>
        <v/>
      </c>
    </row>
    <row r="615" spans="1:17">
      <c r="A615" s="11">
        <f t="shared" si="81"/>
        <v>614</v>
      </c>
      <c r="B615" s="12">
        <v>22328</v>
      </c>
      <c r="C615" s="13" t="str">
        <f t="shared" si="82"/>
        <v>Francisco Paz T.</v>
      </c>
      <c r="D615" s="13" t="s">
        <v>185</v>
      </c>
      <c r="E615" s="14">
        <f t="shared" si="83"/>
        <v>7</v>
      </c>
      <c r="F615" s="26">
        <v>1</v>
      </c>
      <c r="G615" s="27">
        <v>6</v>
      </c>
      <c r="H615" s="28">
        <f t="shared" si="84"/>
        <v>23</v>
      </c>
      <c r="I615" s="26">
        <v>5</v>
      </c>
      <c r="J615" s="29">
        <v>18</v>
      </c>
      <c r="K615" s="30">
        <f t="shared" si="85"/>
        <v>0.14285714285714285</v>
      </c>
      <c r="L615" s="31">
        <f t="shared" si="86"/>
        <v>0.21739130434782608</v>
      </c>
      <c r="M615" s="20">
        <f t="shared" si="87"/>
        <v>15.7</v>
      </c>
      <c r="N615" s="32" t="s">
        <v>49</v>
      </c>
      <c r="O615" s="22" t="e">
        <f>VLOOKUP(N615,#REF!,2,FALSE)</f>
        <v>#REF!</v>
      </c>
      <c r="P615" s="23" t="str">
        <f t="shared" si="88"/>
        <v>M</v>
      </c>
      <c r="Q615" s="24" t="str">
        <f t="shared" si="89"/>
        <v/>
      </c>
    </row>
    <row r="616" spans="1:17">
      <c r="A616" s="11">
        <f t="shared" si="81"/>
        <v>615</v>
      </c>
      <c r="B616" s="12">
        <v>6819</v>
      </c>
      <c r="C616" s="13" t="str">
        <f t="shared" si="82"/>
        <v>David Pazo M.</v>
      </c>
      <c r="D616" s="13" t="s">
        <v>169</v>
      </c>
      <c r="E616" s="14">
        <f t="shared" si="83"/>
        <v>30</v>
      </c>
      <c r="F616" s="26">
        <v>10</v>
      </c>
      <c r="G616" s="27">
        <v>20</v>
      </c>
      <c r="H616" s="28">
        <f t="shared" si="84"/>
        <v>116</v>
      </c>
      <c r="I616" s="26">
        <v>51</v>
      </c>
      <c r="J616" s="29">
        <v>65</v>
      </c>
      <c r="K616" s="30">
        <f t="shared" si="85"/>
        <v>0.33333333333333331</v>
      </c>
      <c r="L616" s="31">
        <f t="shared" si="86"/>
        <v>0.43965517241379309</v>
      </c>
      <c r="M616" s="20">
        <f t="shared" si="87"/>
        <v>37.299999999999997</v>
      </c>
      <c r="N616" s="32" t="s">
        <v>58</v>
      </c>
      <c r="O616" s="22" t="e">
        <f>VLOOKUP(N616,#REF!,2,FALSE)</f>
        <v>#REF!</v>
      </c>
      <c r="P616" s="23" t="str">
        <f t="shared" si="88"/>
        <v>M</v>
      </c>
      <c r="Q616" s="24" t="e">
        <f t="shared" si="89"/>
        <v>#REF!</v>
      </c>
    </row>
    <row r="617" spans="1:17">
      <c r="A617" s="11">
        <f t="shared" si="81"/>
        <v>616</v>
      </c>
      <c r="B617" s="12">
        <v>19370</v>
      </c>
      <c r="C617" s="13" t="str">
        <f t="shared" si="82"/>
        <v>Rubén Pazos R.</v>
      </c>
      <c r="D617" s="13" t="s">
        <v>84</v>
      </c>
      <c r="E617" s="14">
        <f t="shared" si="83"/>
        <v>26</v>
      </c>
      <c r="F617" s="26">
        <v>19</v>
      </c>
      <c r="G617" s="27">
        <v>7</v>
      </c>
      <c r="H617" s="28">
        <f t="shared" si="84"/>
        <v>99</v>
      </c>
      <c r="I617" s="26">
        <v>61</v>
      </c>
      <c r="J617" s="29">
        <v>38</v>
      </c>
      <c r="K617" s="30">
        <f t="shared" si="85"/>
        <v>0.73076923076923073</v>
      </c>
      <c r="L617" s="31">
        <f t="shared" si="86"/>
        <v>0.61616161616161613</v>
      </c>
      <c r="M617" s="20">
        <f t="shared" si="87"/>
        <v>64.2</v>
      </c>
      <c r="N617" s="32" t="s">
        <v>48</v>
      </c>
      <c r="O617" s="22" t="e">
        <f>VLOOKUP(N617,#REF!,2,FALSE)</f>
        <v>#REF!</v>
      </c>
      <c r="P617" s="23" t="str">
        <f t="shared" si="88"/>
        <v>M</v>
      </c>
      <c r="Q617" s="24" t="e">
        <f t="shared" si="89"/>
        <v>#REF!</v>
      </c>
    </row>
    <row r="618" spans="1:17">
      <c r="A618" s="11">
        <f t="shared" si="81"/>
        <v>617</v>
      </c>
      <c r="B618" s="12">
        <v>20005</v>
      </c>
      <c r="C618" s="13" t="str">
        <f t="shared" si="82"/>
        <v>Julio Pena A.</v>
      </c>
      <c r="D618" s="13" t="s">
        <v>193</v>
      </c>
      <c r="E618" s="14">
        <f t="shared" si="83"/>
        <v>8</v>
      </c>
      <c r="F618" s="26">
        <v>6</v>
      </c>
      <c r="G618" s="27">
        <v>2</v>
      </c>
      <c r="H618" s="28">
        <f t="shared" si="84"/>
        <v>26</v>
      </c>
      <c r="I618" s="26">
        <v>20</v>
      </c>
      <c r="J618" s="29">
        <v>6</v>
      </c>
      <c r="K618" s="30">
        <f t="shared" si="85"/>
        <v>0.75</v>
      </c>
      <c r="L618" s="31">
        <f t="shared" si="86"/>
        <v>0.76923076923076927</v>
      </c>
      <c r="M618" s="20">
        <f t="shared" si="87"/>
        <v>66.5</v>
      </c>
      <c r="N618" s="32" t="s">
        <v>49</v>
      </c>
      <c r="O618" s="22" t="e">
        <f>VLOOKUP(N618,#REF!,2,FALSE)</f>
        <v>#REF!</v>
      </c>
      <c r="P618" s="23" t="str">
        <f t="shared" si="88"/>
        <v>M</v>
      </c>
      <c r="Q618" s="24" t="str">
        <f t="shared" si="89"/>
        <v/>
      </c>
    </row>
    <row r="619" spans="1:17">
      <c r="A619" s="11">
        <f t="shared" si="81"/>
        <v>618</v>
      </c>
      <c r="B619" s="12">
        <v>10784</v>
      </c>
      <c r="C619" s="13" t="str">
        <f t="shared" si="82"/>
        <v>María Pena C.</v>
      </c>
      <c r="D619" s="13" t="s">
        <v>144</v>
      </c>
      <c r="E619" s="14">
        <f t="shared" si="83"/>
        <v>36</v>
      </c>
      <c r="F619" s="26">
        <v>9</v>
      </c>
      <c r="G619" s="27">
        <v>27</v>
      </c>
      <c r="H619" s="28">
        <f t="shared" si="84"/>
        <v>138</v>
      </c>
      <c r="I619" s="26">
        <v>46</v>
      </c>
      <c r="J619" s="29">
        <v>92</v>
      </c>
      <c r="K619" s="30">
        <f t="shared" si="85"/>
        <v>0.25</v>
      </c>
      <c r="L619" s="31">
        <f t="shared" si="86"/>
        <v>0.33333333333333331</v>
      </c>
      <c r="M619" s="20">
        <f t="shared" si="87"/>
        <v>28.3</v>
      </c>
      <c r="N619" s="32" t="s">
        <v>57</v>
      </c>
      <c r="O619" s="22" t="e">
        <f>VLOOKUP(N619,#REF!,2,FALSE)</f>
        <v>#REF!</v>
      </c>
      <c r="P619" s="23" t="str">
        <f t="shared" si="88"/>
        <v>F</v>
      </c>
      <c r="Q619" s="24" t="e">
        <f t="shared" si="89"/>
        <v>#REF!</v>
      </c>
    </row>
    <row r="620" spans="1:17">
      <c r="A620" s="11">
        <f t="shared" si="81"/>
        <v>619</v>
      </c>
      <c r="B620" s="12">
        <v>18461</v>
      </c>
      <c r="C620" s="13" t="str">
        <f t="shared" si="82"/>
        <v>Diego Pena S.</v>
      </c>
      <c r="D620" s="13" t="s">
        <v>127</v>
      </c>
      <c r="E620" s="14">
        <f t="shared" si="83"/>
        <v>16</v>
      </c>
      <c r="F620" s="26">
        <v>10</v>
      </c>
      <c r="G620" s="27">
        <v>6</v>
      </c>
      <c r="H620" s="28">
        <f t="shared" si="84"/>
        <v>58</v>
      </c>
      <c r="I620" s="26">
        <v>35</v>
      </c>
      <c r="J620" s="29">
        <v>23</v>
      </c>
      <c r="K620" s="30">
        <f t="shared" si="85"/>
        <v>0.625</v>
      </c>
      <c r="L620" s="31">
        <f t="shared" si="86"/>
        <v>0.60344827586206895</v>
      </c>
      <c r="M620" s="20">
        <f t="shared" si="87"/>
        <v>57.1</v>
      </c>
      <c r="N620" s="32" t="s">
        <v>49</v>
      </c>
      <c r="O620" s="22" t="e">
        <f>VLOOKUP(N620,#REF!,2,FALSE)</f>
        <v>#REF!</v>
      </c>
      <c r="P620" s="23" t="str">
        <f t="shared" si="88"/>
        <v>M</v>
      </c>
      <c r="Q620" s="24" t="e">
        <f t="shared" si="89"/>
        <v>#REF!</v>
      </c>
    </row>
    <row r="621" spans="1:17">
      <c r="A621" s="11">
        <f t="shared" si="81"/>
        <v>620</v>
      </c>
      <c r="B621" s="12">
        <v>17264</v>
      </c>
      <c r="C621" s="13" t="str">
        <f t="shared" si="82"/>
        <v>Ignacio Pena S.</v>
      </c>
      <c r="D621" s="13" t="s">
        <v>82</v>
      </c>
      <c r="E621" s="14">
        <f t="shared" si="83"/>
        <v>30</v>
      </c>
      <c r="F621" s="26">
        <v>17</v>
      </c>
      <c r="G621" s="27">
        <v>13</v>
      </c>
      <c r="H621" s="28">
        <f t="shared" si="84"/>
        <v>112</v>
      </c>
      <c r="I621" s="26">
        <v>57</v>
      </c>
      <c r="J621" s="29">
        <v>55</v>
      </c>
      <c r="K621" s="30">
        <f t="shared" si="85"/>
        <v>0.56666666666666665</v>
      </c>
      <c r="L621" s="31">
        <f t="shared" si="86"/>
        <v>0.5089285714285714</v>
      </c>
      <c r="M621" s="20">
        <f t="shared" si="87"/>
        <v>51.6</v>
      </c>
      <c r="N621" s="32" t="s">
        <v>48</v>
      </c>
      <c r="O621" s="22" t="e">
        <f>VLOOKUP(N621,#REF!,2,FALSE)</f>
        <v>#REF!</v>
      </c>
      <c r="P621" s="23" t="str">
        <f t="shared" si="88"/>
        <v>M</v>
      </c>
      <c r="Q621" s="24" t="e">
        <f t="shared" si="89"/>
        <v>#REF!</v>
      </c>
    </row>
    <row r="622" spans="1:17">
      <c r="A622" s="11">
        <f t="shared" si="81"/>
        <v>621</v>
      </c>
      <c r="B622" s="12">
        <v>9193</v>
      </c>
      <c r="C622" s="13" t="str">
        <f t="shared" si="82"/>
        <v>Esther Pena V.</v>
      </c>
      <c r="D622" s="13" t="s">
        <v>106</v>
      </c>
      <c r="E622" s="14">
        <f t="shared" si="83"/>
        <v>2</v>
      </c>
      <c r="F622" s="26">
        <v>2</v>
      </c>
      <c r="G622" s="27">
        <v>0</v>
      </c>
      <c r="H622" s="28">
        <f t="shared" si="84"/>
        <v>8</v>
      </c>
      <c r="I622" s="26">
        <v>6</v>
      </c>
      <c r="J622" s="29">
        <v>2</v>
      </c>
      <c r="K622" s="30">
        <f t="shared" si="85"/>
        <v>1</v>
      </c>
      <c r="L622" s="31">
        <f t="shared" si="86"/>
        <v>0.75</v>
      </c>
      <c r="M622" s="20">
        <f t="shared" si="87"/>
        <v>60.7</v>
      </c>
      <c r="N622" s="32" t="s">
        <v>49</v>
      </c>
      <c r="O622" s="22" t="e">
        <f>VLOOKUP(N622,#REF!,2,FALSE)</f>
        <v>#REF!</v>
      </c>
      <c r="P622" s="23" t="str">
        <f t="shared" si="88"/>
        <v>M</v>
      </c>
      <c r="Q622" s="24" t="str">
        <f t="shared" si="89"/>
        <v/>
      </c>
    </row>
    <row r="623" spans="1:17">
      <c r="A623" s="11">
        <f t="shared" si="81"/>
        <v>622</v>
      </c>
      <c r="B623" s="12">
        <v>8670</v>
      </c>
      <c r="C623" s="13" t="str">
        <f t="shared" si="82"/>
        <v>Eva Peña L.</v>
      </c>
      <c r="D623" s="13" t="s">
        <v>189</v>
      </c>
      <c r="E623" s="14">
        <f t="shared" si="83"/>
        <v>3</v>
      </c>
      <c r="F623" s="26">
        <v>2</v>
      </c>
      <c r="G623" s="27">
        <v>1</v>
      </c>
      <c r="H623" s="28">
        <f t="shared" si="84"/>
        <v>11</v>
      </c>
      <c r="I623" s="26">
        <v>7</v>
      </c>
      <c r="J623" s="29">
        <v>4</v>
      </c>
      <c r="K623" s="30">
        <f t="shared" si="85"/>
        <v>0.66666666666666663</v>
      </c>
      <c r="L623" s="31">
        <f t="shared" si="86"/>
        <v>0.63636363636363635</v>
      </c>
      <c r="M623" s="20">
        <f t="shared" si="87"/>
        <v>49.5</v>
      </c>
      <c r="N623" s="32" t="s">
        <v>49</v>
      </c>
      <c r="O623" s="22" t="e">
        <f>VLOOKUP(N623,#REF!,2,FALSE)</f>
        <v>#REF!</v>
      </c>
      <c r="P623" s="23" t="str">
        <f t="shared" si="88"/>
        <v>M</v>
      </c>
      <c r="Q623" s="24" t="str">
        <f t="shared" si="89"/>
        <v/>
      </c>
    </row>
    <row r="624" spans="1:17">
      <c r="A624" s="11">
        <f t="shared" si="81"/>
        <v>623</v>
      </c>
      <c r="B624" s="12">
        <v>497</v>
      </c>
      <c r="C624" s="13" t="str">
        <f t="shared" si="82"/>
        <v>María G. Peral G.</v>
      </c>
      <c r="D624" s="13" t="s">
        <v>107</v>
      </c>
      <c r="E624" s="14">
        <f t="shared" si="83"/>
        <v>14</v>
      </c>
      <c r="F624" s="26">
        <v>6</v>
      </c>
      <c r="G624" s="27">
        <v>8</v>
      </c>
      <c r="H624" s="28">
        <f t="shared" si="84"/>
        <v>47</v>
      </c>
      <c r="I624" s="26">
        <v>23</v>
      </c>
      <c r="J624" s="29">
        <v>24</v>
      </c>
      <c r="K624" s="30">
        <f t="shared" si="85"/>
        <v>0.42857142857142855</v>
      </c>
      <c r="L624" s="31">
        <f t="shared" si="86"/>
        <v>0.48936170212765956</v>
      </c>
      <c r="M624" s="20">
        <f t="shared" si="87"/>
        <v>42.4</v>
      </c>
      <c r="N624" s="32" t="s">
        <v>49</v>
      </c>
      <c r="O624" s="22" t="e">
        <f>VLOOKUP(N624,#REF!,2,FALSE)</f>
        <v>#REF!</v>
      </c>
      <c r="P624" s="23" t="str">
        <f t="shared" si="88"/>
        <v>M</v>
      </c>
      <c r="Q624" s="24" t="e">
        <f t="shared" si="89"/>
        <v>#REF!</v>
      </c>
    </row>
    <row r="625" spans="1:17">
      <c r="A625" s="11">
        <f t="shared" si="81"/>
        <v>624</v>
      </c>
      <c r="B625" s="12">
        <v>24192</v>
      </c>
      <c r="C625" s="13" t="str">
        <f t="shared" si="82"/>
        <v>David Pereira Á.</v>
      </c>
      <c r="D625" s="13" t="s">
        <v>192</v>
      </c>
      <c r="E625" s="14">
        <f t="shared" si="83"/>
        <v>32</v>
      </c>
      <c r="F625" s="26">
        <v>25</v>
      </c>
      <c r="G625" s="27">
        <v>7</v>
      </c>
      <c r="H625" s="28">
        <f t="shared" si="84"/>
        <v>107</v>
      </c>
      <c r="I625" s="26">
        <v>82</v>
      </c>
      <c r="J625" s="29">
        <v>25</v>
      </c>
      <c r="K625" s="30">
        <f t="shared" si="85"/>
        <v>0.78125</v>
      </c>
      <c r="L625" s="31">
        <f t="shared" si="86"/>
        <v>0.76635514018691586</v>
      </c>
      <c r="M625" s="20">
        <f t="shared" si="87"/>
        <v>74.5</v>
      </c>
      <c r="N625" s="32" t="s">
        <v>49</v>
      </c>
      <c r="O625" s="22" t="e">
        <f>VLOOKUP(N625,#REF!,2,FALSE)</f>
        <v>#REF!</v>
      </c>
      <c r="P625" s="23" t="str">
        <f t="shared" si="88"/>
        <v>M</v>
      </c>
      <c r="Q625" s="24" t="e">
        <f t="shared" si="89"/>
        <v>#REF!</v>
      </c>
    </row>
    <row r="626" spans="1:17">
      <c r="A626" s="11">
        <f t="shared" si="81"/>
        <v>625</v>
      </c>
      <c r="B626" s="12">
        <v>50405</v>
      </c>
      <c r="C626" s="13" t="str">
        <f t="shared" si="82"/>
        <v>Juan Pereiras C.</v>
      </c>
      <c r="D626" s="13" t="s">
        <v>85</v>
      </c>
      <c r="E626" s="14">
        <f t="shared" si="83"/>
        <v>22</v>
      </c>
      <c r="F626" s="26">
        <v>3</v>
      </c>
      <c r="G626" s="27">
        <v>19</v>
      </c>
      <c r="H626" s="28">
        <f t="shared" si="84"/>
        <v>77</v>
      </c>
      <c r="I626" s="26">
        <v>16</v>
      </c>
      <c r="J626" s="29">
        <v>61</v>
      </c>
      <c r="K626" s="30">
        <f t="shared" si="85"/>
        <v>0.13636363636363635</v>
      </c>
      <c r="L626" s="31">
        <f t="shared" si="86"/>
        <v>0.20779220779220781</v>
      </c>
      <c r="M626" s="20">
        <f t="shared" si="87"/>
        <v>16.399999999999999</v>
      </c>
      <c r="N626" s="32" t="s">
        <v>48</v>
      </c>
      <c r="O626" s="22" t="e">
        <f>VLOOKUP(N626,#REF!,2,FALSE)</f>
        <v>#REF!</v>
      </c>
      <c r="P626" s="23" t="str">
        <f t="shared" si="88"/>
        <v>M</v>
      </c>
      <c r="Q626" s="24" t="e">
        <f t="shared" si="89"/>
        <v>#REF!</v>
      </c>
    </row>
    <row r="627" spans="1:17">
      <c r="A627" s="11">
        <f t="shared" si="81"/>
        <v>626</v>
      </c>
      <c r="B627" s="12">
        <v>3581</v>
      </c>
      <c r="C627" s="13" t="str">
        <f t="shared" si="82"/>
        <v>Samuel Pereiro C.</v>
      </c>
      <c r="D627" s="13" t="s">
        <v>145</v>
      </c>
      <c r="E627" s="14">
        <f t="shared" si="83"/>
        <v>34</v>
      </c>
      <c r="F627" s="26">
        <v>19</v>
      </c>
      <c r="G627" s="27">
        <v>15</v>
      </c>
      <c r="H627" s="28">
        <f t="shared" si="84"/>
        <v>125</v>
      </c>
      <c r="I627" s="26">
        <v>67</v>
      </c>
      <c r="J627" s="29">
        <v>58</v>
      </c>
      <c r="K627" s="30">
        <f t="shared" si="85"/>
        <v>0.55882352941176472</v>
      </c>
      <c r="L627" s="31">
        <f t="shared" si="86"/>
        <v>0.53600000000000003</v>
      </c>
      <c r="M627" s="20">
        <f t="shared" si="87"/>
        <v>52.8</v>
      </c>
      <c r="N627" s="32" t="s">
        <v>47</v>
      </c>
      <c r="O627" s="22" t="e">
        <f>VLOOKUP(N627,#REF!,2,FALSE)</f>
        <v>#REF!</v>
      </c>
      <c r="P627" s="23" t="str">
        <f t="shared" si="88"/>
        <v>M</v>
      </c>
      <c r="Q627" s="24" t="e">
        <f t="shared" si="89"/>
        <v>#REF!</v>
      </c>
    </row>
    <row r="628" spans="1:17">
      <c r="A628" s="11">
        <f t="shared" si="81"/>
        <v>627</v>
      </c>
      <c r="B628" s="12">
        <v>23316</v>
      </c>
      <c r="C628" s="13" t="str">
        <f t="shared" si="82"/>
        <v>Andrés Pereiro L.</v>
      </c>
      <c r="D628" s="13" t="s">
        <v>196</v>
      </c>
      <c r="E628" s="14">
        <f t="shared" si="83"/>
        <v>20</v>
      </c>
      <c r="F628" s="26">
        <v>3</v>
      </c>
      <c r="G628" s="27">
        <v>17</v>
      </c>
      <c r="H628" s="28">
        <f t="shared" si="84"/>
        <v>63</v>
      </c>
      <c r="I628" s="26">
        <v>11</v>
      </c>
      <c r="J628" s="29">
        <v>52</v>
      </c>
      <c r="K628" s="30">
        <f t="shared" si="85"/>
        <v>0.15</v>
      </c>
      <c r="L628" s="31">
        <f t="shared" si="86"/>
        <v>0.17460317460317459</v>
      </c>
      <c r="M628" s="20">
        <f t="shared" si="87"/>
        <v>15.3</v>
      </c>
      <c r="N628" s="32" t="s">
        <v>49</v>
      </c>
      <c r="O628" s="22" t="e">
        <f>VLOOKUP(N628,#REF!,2,FALSE)</f>
        <v>#REF!</v>
      </c>
      <c r="P628" s="23" t="str">
        <f t="shared" si="88"/>
        <v>M</v>
      </c>
      <c r="Q628" s="24" t="e">
        <f t="shared" si="89"/>
        <v>#REF!</v>
      </c>
    </row>
    <row r="629" spans="1:17">
      <c r="A629" s="11">
        <f t="shared" si="81"/>
        <v>628</v>
      </c>
      <c r="B629" s="12">
        <v>16041</v>
      </c>
      <c r="C629" s="13" t="str">
        <f t="shared" si="82"/>
        <v>Breixo Pérez Á.</v>
      </c>
      <c r="D629" s="13" t="s">
        <v>121</v>
      </c>
      <c r="E629" s="14">
        <f t="shared" si="83"/>
        <v>20</v>
      </c>
      <c r="F629" s="26">
        <v>3</v>
      </c>
      <c r="G629" s="27">
        <v>17</v>
      </c>
      <c r="H629" s="28">
        <f t="shared" si="84"/>
        <v>72</v>
      </c>
      <c r="I629" s="26">
        <v>16</v>
      </c>
      <c r="J629" s="29">
        <v>56</v>
      </c>
      <c r="K629" s="30">
        <f t="shared" si="85"/>
        <v>0.15</v>
      </c>
      <c r="L629" s="31">
        <f t="shared" si="86"/>
        <v>0.22222222222222221</v>
      </c>
      <c r="M629" s="20">
        <f t="shared" si="87"/>
        <v>17.7</v>
      </c>
      <c r="N629" s="32" t="s">
        <v>48</v>
      </c>
      <c r="O629" s="22" t="e">
        <f>VLOOKUP(N629,#REF!,2,FALSE)</f>
        <v>#REF!</v>
      </c>
      <c r="P629" s="23" t="str">
        <f t="shared" si="88"/>
        <v>M</v>
      </c>
      <c r="Q629" s="24" t="e">
        <f t="shared" si="89"/>
        <v>#REF!</v>
      </c>
    </row>
    <row r="630" spans="1:17">
      <c r="A630" s="11">
        <f t="shared" si="81"/>
        <v>629</v>
      </c>
      <c r="B630" s="12">
        <v>16041</v>
      </c>
      <c r="C630" s="13" t="str">
        <f t="shared" si="82"/>
        <v>Breixo Pérez Á.</v>
      </c>
      <c r="D630" s="13" t="s">
        <v>156</v>
      </c>
      <c r="E630" s="14">
        <f t="shared" si="83"/>
        <v>2</v>
      </c>
      <c r="F630" s="26">
        <v>0</v>
      </c>
      <c r="G630" s="27">
        <v>2</v>
      </c>
      <c r="H630" s="28">
        <f t="shared" si="84"/>
        <v>7</v>
      </c>
      <c r="I630" s="26">
        <v>1</v>
      </c>
      <c r="J630" s="29">
        <v>6</v>
      </c>
      <c r="K630" s="30">
        <f t="shared" si="85"/>
        <v>0</v>
      </c>
      <c r="L630" s="31">
        <f t="shared" si="86"/>
        <v>0.14285714285714285</v>
      </c>
      <c r="M630" s="20">
        <f t="shared" si="87"/>
        <v>5.7</v>
      </c>
      <c r="N630" s="32" t="s">
        <v>56</v>
      </c>
      <c r="O630" s="22" t="e">
        <f>VLOOKUP(N630,#REF!,2,FALSE)</f>
        <v>#REF!</v>
      </c>
      <c r="P630" s="23" t="str">
        <f t="shared" si="88"/>
        <v>M</v>
      </c>
      <c r="Q630" s="24" t="str">
        <f t="shared" si="89"/>
        <v/>
      </c>
    </row>
    <row r="631" spans="1:17">
      <c r="A631" s="11">
        <f t="shared" si="81"/>
        <v>630</v>
      </c>
      <c r="B631" s="12">
        <v>7961</v>
      </c>
      <c r="C631" s="13" t="str">
        <f t="shared" si="82"/>
        <v>Felipe Pérez Á.</v>
      </c>
      <c r="D631" s="13" t="s">
        <v>121</v>
      </c>
      <c r="E631" s="14">
        <f t="shared" si="83"/>
        <v>6</v>
      </c>
      <c r="F631" s="26">
        <v>0</v>
      </c>
      <c r="G631" s="27">
        <v>6</v>
      </c>
      <c r="H631" s="28">
        <f t="shared" si="84"/>
        <v>20</v>
      </c>
      <c r="I631" s="26">
        <v>2</v>
      </c>
      <c r="J631" s="29">
        <v>18</v>
      </c>
      <c r="K631" s="30">
        <f t="shared" si="85"/>
        <v>0</v>
      </c>
      <c r="L631" s="31">
        <f t="shared" si="86"/>
        <v>0.1</v>
      </c>
      <c r="M631" s="20">
        <f t="shared" si="87"/>
        <v>4.5999999999999996</v>
      </c>
      <c r="N631" s="32" t="s">
        <v>48</v>
      </c>
      <c r="O631" s="22" t="e">
        <f>VLOOKUP(N631,#REF!,2,FALSE)</f>
        <v>#REF!</v>
      </c>
      <c r="P631" s="23" t="str">
        <f t="shared" si="88"/>
        <v>M</v>
      </c>
      <c r="Q631" s="24" t="str">
        <f t="shared" si="89"/>
        <v/>
      </c>
    </row>
    <row r="632" spans="1:17">
      <c r="A632" s="11">
        <f t="shared" si="81"/>
        <v>631</v>
      </c>
      <c r="B632" s="12">
        <v>26812</v>
      </c>
      <c r="C632" s="13" t="str">
        <f t="shared" si="82"/>
        <v>Raquel Pérez B.</v>
      </c>
      <c r="D632" s="13" t="s">
        <v>106</v>
      </c>
      <c r="E632" s="14">
        <f t="shared" si="83"/>
        <v>4</v>
      </c>
      <c r="F632" s="26">
        <v>2</v>
      </c>
      <c r="G632" s="27">
        <v>2</v>
      </c>
      <c r="H632" s="28">
        <f t="shared" si="84"/>
        <v>13</v>
      </c>
      <c r="I632" s="26">
        <v>7</v>
      </c>
      <c r="J632" s="29">
        <v>6</v>
      </c>
      <c r="K632" s="30">
        <f t="shared" si="85"/>
        <v>0.5</v>
      </c>
      <c r="L632" s="31">
        <f t="shared" si="86"/>
        <v>0.53846153846153844</v>
      </c>
      <c r="M632" s="20">
        <f t="shared" si="87"/>
        <v>41.4</v>
      </c>
      <c r="N632" s="32" t="s">
        <v>49</v>
      </c>
      <c r="O632" s="22" t="e">
        <f>VLOOKUP(N632,#REF!,2,FALSE)</f>
        <v>#REF!</v>
      </c>
      <c r="P632" s="23" t="str">
        <f t="shared" si="88"/>
        <v>M</v>
      </c>
      <c r="Q632" s="24" t="str">
        <f t="shared" si="89"/>
        <v/>
      </c>
    </row>
    <row r="633" spans="1:17">
      <c r="A633" s="11">
        <f t="shared" si="81"/>
        <v>632</v>
      </c>
      <c r="B633" s="12">
        <v>26812</v>
      </c>
      <c r="C633" s="13" t="str">
        <f t="shared" si="82"/>
        <v>Raquel Pérez B.</v>
      </c>
      <c r="D633" s="13" t="s">
        <v>76</v>
      </c>
      <c r="E633" s="14">
        <f t="shared" si="83"/>
        <v>2</v>
      </c>
      <c r="F633" s="26">
        <v>0</v>
      </c>
      <c r="G633" s="27">
        <v>2</v>
      </c>
      <c r="H633" s="28">
        <f t="shared" si="84"/>
        <v>6</v>
      </c>
      <c r="I633" s="26">
        <v>0</v>
      </c>
      <c r="J633" s="29">
        <v>6</v>
      </c>
      <c r="K633" s="30">
        <f t="shared" si="85"/>
        <v>0</v>
      </c>
      <c r="L633" s="31">
        <f t="shared" si="86"/>
        <v>0</v>
      </c>
      <c r="M633" s="20">
        <f t="shared" si="87"/>
        <v>0</v>
      </c>
      <c r="N633" s="32" t="s">
        <v>57</v>
      </c>
      <c r="O633" s="22" t="e">
        <f>VLOOKUP(N633,#REF!,2,FALSE)</f>
        <v>#REF!</v>
      </c>
      <c r="P633" s="23" t="str">
        <f t="shared" si="88"/>
        <v>F</v>
      </c>
      <c r="Q633" s="24" t="str">
        <f t="shared" si="89"/>
        <v/>
      </c>
    </row>
    <row r="634" spans="1:17">
      <c r="A634" s="11">
        <f t="shared" si="81"/>
        <v>633</v>
      </c>
      <c r="B634" s="12">
        <v>50082</v>
      </c>
      <c r="C634" s="13" t="str">
        <f t="shared" si="82"/>
        <v>Javier Pérez C.</v>
      </c>
      <c r="D634" s="13" t="s">
        <v>123</v>
      </c>
      <c r="E634" s="14">
        <f t="shared" si="83"/>
        <v>26</v>
      </c>
      <c r="F634" s="26">
        <v>16</v>
      </c>
      <c r="G634" s="27">
        <v>10</v>
      </c>
      <c r="H634" s="28">
        <f t="shared" si="84"/>
        <v>106</v>
      </c>
      <c r="I634" s="26">
        <v>62</v>
      </c>
      <c r="J634" s="29">
        <v>44</v>
      </c>
      <c r="K634" s="30">
        <f t="shared" si="85"/>
        <v>0.61538461538461542</v>
      </c>
      <c r="L634" s="31">
        <f t="shared" si="86"/>
        <v>0.58490566037735847</v>
      </c>
      <c r="M634" s="20">
        <f t="shared" si="87"/>
        <v>57.4</v>
      </c>
      <c r="N634" s="32" t="s">
        <v>58</v>
      </c>
      <c r="O634" s="22" t="e">
        <f>VLOOKUP(N634,#REF!,2,FALSE)</f>
        <v>#REF!</v>
      </c>
      <c r="P634" s="23" t="str">
        <f t="shared" si="88"/>
        <v>M</v>
      </c>
      <c r="Q634" s="24" t="e">
        <f t="shared" si="89"/>
        <v>#REF!</v>
      </c>
    </row>
    <row r="635" spans="1:17">
      <c r="A635" s="11">
        <f t="shared" si="81"/>
        <v>634</v>
      </c>
      <c r="B635" s="12">
        <v>18721</v>
      </c>
      <c r="C635" s="13" t="str">
        <f t="shared" si="82"/>
        <v>Luis Pérez C.</v>
      </c>
      <c r="D635" s="13" t="s">
        <v>193</v>
      </c>
      <c r="E635" s="14">
        <f t="shared" si="83"/>
        <v>3</v>
      </c>
      <c r="F635" s="26">
        <v>2</v>
      </c>
      <c r="G635" s="27">
        <v>1</v>
      </c>
      <c r="H635" s="28">
        <f t="shared" si="84"/>
        <v>11</v>
      </c>
      <c r="I635" s="26">
        <v>8</v>
      </c>
      <c r="J635" s="29">
        <v>3</v>
      </c>
      <c r="K635" s="30">
        <f t="shared" si="85"/>
        <v>0.66666666666666663</v>
      </c>
      <c r="L635" s="31">
        <f t="shared" si="86"/>
        <v>0.72727272727272729</v>
      </c>
      <c r="M635" s="20">
        <f t="shared" si="87"/>
        <v>53.4</v>
      </c>
      <c r="N635" s="32" t="s">
        <v>49</v>
      </c>
      <c r="O635" s="22" t="e">
        <f>VLOOKUP(N635,#REF!,2,FALSE)</f>
        <v>#REF!</v>
      </c>
      <c r="P635" s="23" t="str">
        <f t="shared" si="88"/>
        <v>M</v>
      </c>
      <c r="Q635" s="24" t="str">
        <f t="shared" si="89"/>
        <v/>
      </c>
    </row>
    <row r="636" spans="1:17">
      <c r="A636" s="11">
        <f t="shared" si="81"/>
        <v>635</v>
      </c>
      <c r="B636" s="12">
        <v>50231</v>
      </c>
      <c r="C636" s="13" t="str">
        <f t="shared" si="82"/>
        <v>Daniel Pérez D.</v>
      </c>
      <c r="D636" s="13" t="s">
        <v>190</v>
      </c>
      <c r="E636" s="14">
        <f t="shared" si="83"/>
        <v>16</v>
      </c>
      <c r="F636" s="26">
        <v>5</v>
      </c>
      <c r="G636" s="27">
        <v>11</v>
      </c>
      <c r="H636" s="28">
        <f t="shared" si="84"/>
        <v>61</v>
      </c>
      <c r="I636" s="26">
        <v>23</v>
      </c>
      <c r="J636" s="29">
        <v>38</v>
      </c>
      <c r="K636" s="30">
        <f t="shared" si="85"/>
        <v>0.3125</v>
      </c>
      <c r="L636" s="31">
        <f t="shared" si="86"/>
        <v>0.37704918032786883</v>
      </c>
      <c r="M636" s="20">
        <f t="shared" si="87"/>
        <v>32.200000000000003</v>
      </c>
      <c r="N636" s="32" t="s">
        <v>49</v>
      </c>
      <c r="O636" s="22" t="e">
        <f>VLOOKUP(N636,#REF!,2,FALSE)</f>
        <v>#REF!</v>
      </c>
      <c r="P636" s="23" t="str">
        <f t="shared" si="88"/>
        <v>M</v>
      </c>
      <c r="Q636" s="24" t="e">
        <f t="shared" si="89"/>
        <v>#REF!</v>
      </c>
    </row>
    <row r="637" spans="1:17">
      <c r="A637" s="11">
        <f t="shared" si="81"/>
        <v>636</v>
      </c>
      <c r="B637" s="12">
        <v>50231</v>
      </c>
      <c r="C637" s="13" t="str">
        <f t="shared" si="82"/>
        <v>Daniel Pérez D.</v>
      </c>
      <c r="D637" s="13" t="s">
        <v>126</v>
      </c>
      <c r="E637" s="14">
        <f t="shared" si="83"/>
        <v>8</v>
      </c>
      <c r="F637" s="26">
        <v>1</v>
      </c>
      <c r="G637" s="27">
        <v>7</v>
      </c>
      <c r="H637" s="28">
        <f t="shared" si="84"/>
        <v>25</v>
      </c>
      <c r="I637" s="26">
        <v>4</v>
      </c>
      <c r="J637" s="29">
        <v>21</v>
      </c>
      <c r="K637" s="30">
        <f t="shared" si="85"/>
        <v>0.125</v>
      </c>
      <c r="L637" s="31">
        <f t="shared" si="86"/>
        <v>0.16</v>
      </c>
      <c r="M637" s="20">
        <f t="shared" si="87"/>
        <v>12.5</v>
      </c>
      <c r="N637" s="32" t="s">
        <v>58</v>
      </c>
      <c r="O637" s="22" t="e">
        <f>VLOOKUP(N637,#REF!,2,FALSE)</f>
        <v>#REF!</v>
      </c>
      <c r="P637" s="23" t="str">
        <f t="shared" si="88"/>
        <v>M</v>
      </c>
      <c r="Q637" s="24" t="str">
        <f t="shared" si="89"/>
        <v/>
      </c>
    </row>
    <row r="638" spans="1:17">
      <c r="A638" s="11">
        <f t="shared" si="81"/>
        <v>637</v>
      </c>
      <c r="B638" s="12">
        <v>50231</v>
      </c>
      <c r="C638" s="13" t="str">
        <f t="shared" si="82"/>
        <v>Daniel Pérez D.</v>
      </c>
      <c r="D638" s="13" t="s">
        <v>125</v>
      </c>
      <c r="E638" s="14">
        <f t="shared" si="83"/>
        <v>2</v>
      </c>
      <c r="F638" s="26">
        <v>0</v>
      </c>
      <c r="G638" s="27">
        <v>2</v>
      </c>
      <c r="H638" s="28">
        <f t="shared" si="84"/>
        <v>6</v>
      </c>
      <c r="I638" s="26">
        <v>0</v>
      </c>
      <c r="J638" s="29">
        <v>6</v>
      </c>
      <c r="K638" s="30">
        <f t="shared" si="85"/>
        <v>0</v>
      </c>
      <c r="L638" s="31">
        <f t="shared" si="86"/>
        <v>0</v>
      </c>
      <c r="M638" s="20">
        <f t="shared" si="87"/>
        <v>0</v>
      </c>
      <c r="N638" s="32" t="s">
        <v>48</v>
      </c>
      <c r="O638" s="22" t="e">
        <f>VLOOKUP(N638,#REF!,2,FALSE)</f>
        <v>#REF!</v>
      </c>
      <c r="P638" s="23" t="str">
        <f t="shared" si="88"/>
        <v>M</v>
      </c>
      <c r="Q638" s="24" t="str">
        <f t="shared" si="89"/>
        <v/>
      </c>
    </row>
    <row r="639" spans="1:17">
      <c r="A639" s="11">
        <f t="shared" si="81"/>
        <v>638</v>
      </c>
      <c r="B639" s="12">
        <v>19889</v>
      </c>
      <c r="C639" s="13" t="str">
        <f t="shared" si="82"/>
        <v>Francisco J. Pérez D.</v>
      </c>
      <c r="D639" s="13" t="s">
        <v>122</v>
      </c>
      <c r="E639" s="14">
        <f t="shared" si="83"/>
        <v>4</v>
      </c>
      <c r="F639" s="26">
        <v>1</v>
      </c>
      <c r="G639" s="27">
        <v>3</v>
      </c>
      <c r="H639" s="28">
        <f t="shared" si="84"/>
        <v>13</v>
      </c>
      <c r="I639" s="26">
        <v>4</v>
      </c>
      <c r="J639" s="29">
        <v>9</v>
      </c>
      <c r="K639" s="30">
        <f t="shared" si="85"/>
        <v>0.25</v>
      </c>
      <c r="L639" s="31">
        <f t="shared" si="86"/>
        <v>0.30769230769230771</v>
      </c>
      <c r="M639" s="20">
        <f t="shared" si="87"/>
        <v>22.4</v>
      </c>
      <c r="N639" s="32" t="s">
        <v>49</v>
      </c>
      <c r="O639" s="22" t="e">
        <f>VLOOKUP(N639,#REF!,2,FALSE)</f>
        <v>#REF!</v>
      </c>
      <c r="P639" s="23" t="str">
        <f t="shared" si="88"/>
        <v>M</v>
      </c>
      <c r="Q639" s="24" t="str">
        <f t="shared" si="89"/>
        <v/>
      </c>
    </row>
    <row r="640" spans="1:17">
      <c r="A640" s="11">
        <f t="shared" si="81"/>
        <v>639</v>
      </c>
      <c r="B640" s="12">
        <v>16636</v>
      </c>
      <c r="C640" s="13" t="str">
        <f t="shared" si="82"/>
        <v>Sergio Pérez F.</v>
      </c>
      <c r="D640" s="13" t="s">
        <v>151</v>
      </c>
      <c r="E640" s="14">
        <f t="shared" si="83"/>
        <v>37</v>
      </c>
      <c r="F640" s="26">
        <v>9</v>
      </c>
      <c r="G640" s="27">
        <v>28</v>
      </c>
      <c r="H640" s="28">
        <f t="shared" si="84"/>
        <v>135</v>
      </c>
      <c r="I640" s="26">
        <v>46</v>
      </c>
      <c r="J640" s="29">
        <v>89</v>
      </c>
      <c r="K640" s="30">
        <f t="shared" si="85"/>
        <v>0.24324324324324326</v>
      </c>
      <c r="L640" s="31">
        <f t="shared" si="86"/>
        <v>0.34074074074074073</v>
      </c>
      <c r="M640" s="20">
        <f t="shared" si="87"/>
        <v>28.3</v>
      </c>
      <c r="N640" s="32" t="s">
        <v>56</v>
      </c>
      <c r="O640" s="22" t="e">
        <f>VLOOKUP(N640,#REF!,2,FALSE)</f>
        <v>#REF!</v>
      </c>
      <c r="P640" s="23" t="str">
        <f t="shared" si="88"/>
        <v>M</v>
      </c>
      <c r="Q640" s="24" t="e">
        <f t="shared" si="89"/>
        <v>#REF!</v>
      </c>
    </row>
    <row r="641" spans="1:17">
      <c r="A641" s="11">
        <f t="shared" si="81"/>
        <v>640</v>
      </c>
      <c r="B641" s="12">
        <v>17017</v>
      </c>
      <c r="C641" s="13" t="str">
        <f t="shared" si="82"/>
        <v>Marta Pérez F.</v>
      </c>
      <c r="D641" s="13" t="s">
        <v>79</v>
      </c>
      <c r="E641" s="14">
        <f t="shared" si="83"/>
        <v>28</v>
      </c>
      <c r="F641" s="26">
        <v>13</v>
      </c>
      <c r="G641" s="27">
        <v>15</v>
      </c>
      <c r="H641" s="28">
        <f t="shared" si="84"/>
        <v>110</v>
      </c>
      <c r="I641" s="26">
        <v>52</v>
      </c>
      <c r="J641" s="29">
        <v>58</v>
      </c>
      <c r="K641" s="30">
        <f t="shared" si="85"/>
        <v>0.4642857142857143</v>
      </c>
      <c r="L641" s="31">
        <f t="shared" si="86"/>
        <v>0.47272727272727272</v>
      </c>
      <c r="M641" s="20">
        <f t="shared" si="87"/>
        <v>44.9</v>
      </c>
      <c r="N641" s="32" t="s">
        <v>58</v>
      </c>
      <c r="O641" s="22" t="e">
        <f>VLOOKUP(N641,#REF!,2,FALSE)</f>
        <v>#REF!</v>
      </c>
      <c r="P641" s="23" t="str">
        <f t="shared" si="88"/>
        <v>M</v>
      </c>
      <c r="Q641" s="24" t="e">
        <f t="shared" si="89"/>
        <v>#REF!</v>
      </c>
    </row>
    <row r="642" spans="1:17">
      <c r="A642" s="11">
        <f t="shared" ref="A642:A705" si="90">ROW(A642)-1</f>
        <v>641</v>
      </c>
      <c r="B642" s="12">
        <v>23235</v>
      </c>
      <c r="C642" s="13" t="str">
        <f t="shared" ref="C642:C705" si="91">VLOOKUP(B642,Jugadores,10,0)</f>
        <v>Carlos Pérez G.</v>
      </c>
      <c r="D642" s="13" t="s">
        <v>183</v>
      </c>
      <c r="E642" s="14">
        <f t="shared" ref="E642:E705" si="92">F642+G642</f>
        <v>22</v>
      </c>
      <c r="F642" s="26">
        <v>12</v>
      </c>
      <c r="G642" s="27">
        <v>10</v>
      </c>
      <c r="H642" s="28">
        <f t="shared" ref="H642:H705" si="93">I642+J642</f>
        <v>85</v>
      </c>
      <c r="I642" s="26">
        <v>48</v>
      </c>
      <c r="J642" s="29">
        <v>37</v>
      </c>
      <c r="K642" s="30">
        <f t="shared" ref="K642:K705" si="94">IF(E642=0,0,F642/E642)</f>
        <v>0.54545454545454541</v>
      </c>
      <c r="L642" s="31">
        <f t="shared" ref="L642:L705" si="95">IF(H642=0,0,I642/H642)</f>
        <v>0.56470588235294117</v>
      </c>
      <c r="M642" s="20">
        <f t="shared" ref="M642:M705" si="96">ROUND( ($K642*($E642+1)/($E642+3)+$L642*($H642+1)/($H642+3))*50, 1)</f>
        <v>52.7</v>
      </c>
      <c r="N642" s="32" t="s">
        <v>49</v>
      </c>
      <c r="O642" s="22" t="e">
        <f>VLOOKUP(N642,#REF!,2,FALSE)</f>
        <v>#REF!</v>
      </c>
      <c r="P642" s="23" t="str">
        <f t="shared" ref="P642:P705" si="97">RIGHT(N642,1)</f>
        <v>M</v>
      </c>
      <c r="Q642" s="24" t="e">
        <f t="shared" ref="Q642:Q705" si="98">IF(E642&lt;10,"", ROUND((O642-1)*150+(M642*5),0) )</f>
        <v>#REF!</v>
      </c>
    </row>
    <row r="643" spans="1:17">
      <c r="A643" s="11">
        <f t="shared" si="90"/>
        <v>642</v>
      </c>
      <c r="B643" s="12">
        <v>23305</v>
      </c>
      <c r="C643" s="13" t="str">
        <f t="shared" si="91"/>
        <v>Alejandro Pérez L.</v>
      </c>
      <c r="D643" s="13" t="s">
        <v>134</v>
      </c>
      <c r="E643" s="14">
        <f t="shared" si="92"/>
        <v>17</v>
      </c>
      <c r="F643" s="26">
        <v>7</v>
      </c>
      <c r="G643" s="27">
        <v>10</v>
      </c>
      <c r="H643" s="28">
        <f t="shared" si="93"/>
        <v>56</v>
      </c>
      <c r="I643" s="26">
        <v>22</v>
      </c>
      <c r="J643" s="29">
        <v>34</v>
      </c>
      <c r="K643" s="30">
        <f t="shared" si="94"/>
        <v>0.41176470588235292</v>
      </c>
      <c r="L643" s="31">
        <f t="shared" si="95"/>
        <v>0.39285714285714285</v>
      </c>
      <c r="M643" s="20">
        <f t="shared" si="96"/>
        <v>37.5</v>
      </c>
      <c r="N643" s="32" t="s">
        <v>49</v>
      </c>
      <c r="O643" s="22" t="e">
        <f>VLOOKUP(N643,#REF!,2,FALSE)</f>
        <v>#REF!</v>
      </c>
      <c r="P643" s="23" t="str">
        <f t="shared" si="97"/>
        <v>M</v>
      </c>
      <c r="Q643" s="24" t="e">
        <f t="shared" si="98"/>
        <v>#REF!</v>
      </c>
    </row>
    <row r="644" spans="1:17">
      <c r="A644" s="11">
        <f t="shared" si="90"/>
        <v>643</v>
      </c>
      <c r="B644" s="12">
        <v>16208</v>
      </c>
      <c r="C644" s="13" t="str">
        <f t="shared" si="91"/>
        <v>Diego Pérez L.</v>
      </c>
      <c r="D644" s="13" t="s">
        <v>72</v>
      </c>
      <c r="E644" s="14">
        <f t="shared" si="92"/>
        <v>30</v>
      </c>
      <c r="F644" s="26">
        <v>15</v>
      </c>
      <c r="G644" s="27">
        <v>15</v>
      </c>
      <c r="H644" s="28">
        <f t="shared" si="93"/>
        <v>119</v>
      </c>
      <c r="I644" s="26">
        <v>59</v>
      </c>
      <c r="J644" s="29">
        <v>60</v>
      </c>
      <c r="K644" s="30">
        <f t="shared" si="94"/>
        <v>0.5</v>
      </c>
      <c r="L644" s="31">
        <f t="shared" si="95"/>
        <v>0.49579831932773111</v>
      </c>
      <c r="M644" s="20">
        <f t="shared" si="96"/>
        <v>47.9</v>
      </c>
      <c r="N644" s="32" t="s">
        <v>49</v>
      </c>
      <c r="O644" s="22" t="e">
        <f>VLOOKUP(N644,#REF!,2,FALSE)</f>
        <v>#REF!</v>
      </c>
      <c r="P644" s="23" t="str">
        <f t="shared" si="97"/>
        <v>M</v>
      </c>
      <c r="Q644" s="24" t="e">
        <f t="shared" si="98"/>
        <v>#REF!</v>
      </c>
    </row>
    <row r="645" spans="1:17">
      <c r="A645" s="11">
        <f t="shared" si="90"/>
        <v>644</v>
      </c>
      <c r="B645" s="12">
        <v>16208</v>
      </c>
      <c r="C645" s="13" t="str">
        <f t="shared" si="91"/>
        <v>Diego Pérez L.</v>
      </c>
      <c r="D645" s="13" t="s">
        <v>120</v>
      </c>
      <c r="E645" s="14">
        <f t="shared" si="92"/>
        <v>14</v>
      </c>
      <c r="F645" s="26">
        <v>3</v>
      </c>
      <c r="G645" s="27">
        <v>11</v>
      </c>
      <c r="H645" s="28">
        <f t="shared" si="93"/>
        <v>50</v>
      </c>
      <c r="I645" s="26">
        <v>15</v>
      </c>
      <c r="J645" s="29">
        <v>35</v>
      </c>
      <c r="K645" s="30">
        <f t="shared" si="94"/>
        <v>0.21428571428571427</v>
      </c>
      <c r="L645" s="31">
        <f t="shared" si="95"/>
        <v>0.3</v>
      </c>
      <c r="M645" s="20">
        <f t="shared" si="96"/>
        <v>23.9</v>
      </c>
      <c r="N645" s="32" t="s">
        <v>48</v>
      </c>
      <c r="O645" s="22" t="e">
        <f>VLOOKUP(N645,#REF!,2,FALSE)</f>
        <v>#REF!</v>
      </c>
      <c r="P645" s="23" t="str">
        <f t="shared" si="97"/>
        <v>M</v>
      </c>
      <c r="Q645" s="24" t="e">
        <f t="shared" si="98"/>
        <v>#REF!</v>
      </c>
    </row>
    <row r="646" spans="1:17">
      <c r="A646" s="11">
        <f t="shared" si="90"/>
        <v>645</v>
      </c>
      <c r="B646" s="12">
        <v>16208</v>
      </c>
      <c r="C646" s="13" t="str">
        <f t="shared" si="91"/>
        <v>Diego Pérez L.</v>
      </c>
      <c r="D646" s="13" t="s">
        <v>171</v>
      </c>
      <c r="E646" s="14">
        <f t="shared" si="92"/>
        <v>4</v>
      </c>
      <c r="F646" s="26">
        <v>0</v>
      </c>
      <c r="G646" s="27">
        <v>4</v>
      </c>
      <c r="H646" s="28">
        <f t="shared" si="93"/>
        <v>15</v>
      </c>
      <c r="I646" s="26">
        <v>3</v>
      </c>
      <c r="J646" s="29">
        <v>12</v>
      </c>
      <c r="K646" s="30">
        <f t="shared" si="94"/>
        <v>0</v>
      </c>
      <c r="L646" s="31">
        <f t="shared" si="95"/>
        <v>0.2</v>
      </c>
      <c r="M646" s="20">
        <f t="shared" si="96"/>
        <v>8.9</v>
      </c>
      <c r="N646" s="32" t="s">
        <v>58</v>
      </c>
      <c r="O646" s="22" t="e">
        <f>VLOOKUP(N646,#REF!,2,FALSE)</f>
        <v>#REF!</v>
      </c>
      <c r="P646" s="23" t="str">
        <f t="shared" si="97"/>
        <v>M</v>
      </c>
      <c r="Q646" s="24" t="str">
        <f t="shared" si="98"/>
        <v/>
      </c>
    </row>
    <row r="647" spans="1:17">
      <c r="A647" s="11">
        <f t="shared" si="90"/>
        <v>646</v>
      </c>
      <c r="B647" s="12">
        <v>2294</v>
      </c>
      <c r="C647" s="13" t="str">
        <f t="shared" si="91"/>
        <v>Ana M. Pérez M.</v>
      </c>
      <c r="D647" s="13" t="s">
        <v>129</v>
      </c>
      <c r="E647" s="14">
        <f t="shared" si="92"/>
        <v>15</v>
      </c>
      <c r="F647" s="26">
        <v>15</v>
      </c>
      <c r="G647" s="27">
        <v>0</v>
      </c>
      <c r="H647" s="28">
        <f t="shared" si="93"/>
        <v>48</v>
      </c>
      <c r="I647" s="26">
        <v>45</v>
      </c>
      <c r="J647" s="29">
        <v>3</v>
      </c>
      <c r="K647" s="30">
        <f t="shared" si="94"/>
        <v>1</v>
      </c>
      <c r="L647" s="31">
        <f t="shared" si="95"/>
        <v>0.9375</v>
      </c>
      <c r="M647" s="20">
        <f t="shared" si="96"/>
        <v>89.5</v>
      </c>
      <c r="N647" s="32" t="s">
        <v>58</v>
      </c>
      <c r="O647" s="22" t="e">
        <f>VLOOKUP(N647,#REF!,2,FALSE)</f>
        <v>#REF!</v>
      </c>
      <c r="P647" s="23" t="str">
        <f t="shared" si="97"/>
        <v>M</v>
      </c>
      <c r="Q647" s="24" t="e">
        <f t="shared" si="98"/>
        <v>#REF!</v>
      </c>
    </row>
    <row r="648" spans="1:17">
      <c r="A648" s="11">
        <f t="shared" si="90"/>
        <v>647</v>
      </c>
      <c r="B648" s="12">
        <v>15909</v>
      </c>
      <c r="C648" s="13" t="str">
        <f t="shared" si="91"/>
        <v>Alberto Pérez P.</v>
      </c>
      <c r="D648" s="13" t="s">
        <v>154</v>
      </c>
      <c r="E648" s="14">
        <f t="shared" si="92"/>
        <v>32</v>
      </c>
      <c r="F648" s="26">
        <v>18</v>
      </c>
      <c r="G648" s="27">
        <v>14</v>
      </c>
      <c r="H648" s="28">
        <f t="shared" si="93"/>
        <v>128</v>
      </c>
      <c r="I648" s="26">
        <v>72</v>
      </c>
      <c r="J648" s="29">
        <v>56</v>
      </c>
      <c r="K648" s="30">
        <f t="shared" si="94"/>
        <v>0.5625</v>
      </c>
      <c r="L648" s="31">
        <f t="shared" si="95"/>
        <v>0.5625</v>
      </c>
      <c r="M648" s="20">
        <f t="shared" si="96"/>
        <v>54.2</v>
      </c>
      <c r="N648" s="32" t="s">
        <v>56</v>
      </c>
      <c r="O648" s="22" t="e">
        <f>VLOOKUP(N648,#REF!,2,FALSE)</f>
        <v>#REF!</v>
      </c>
      <c r="P648" s="23" t="str">
        <f t="shared" si="97"/>
        <v>M</v>
      </c>
      <c r="Q648" s="24" t="e">
        <f t="shared" si="98"/>
        <v>#REF!</v>
      </c>
    </row>
    <row r="649" spans="1:17">
      <c r="A649" s="11">
        <f t="shared" si="90"/>
        <v>648</v>
      </c>
      <c r="B649" s="12">
        <v>15909</v>
      </c>
      <c r="C649" s="13" t="str">
        <f t="shared" si="91"/>
        <v>Alberto Pérez P.</v>
      </c>
      <c r="D649" s="13" t="s">
        <v>147</v>
      </c>
      <c r="E649" s="14">
        <f t="shared" si="92"/>
        <v>6</v>
      </c>
      <c r="F649" s="26">
        <v>0</v>
      </c>
      <c r="G649" s="27">
        <v>6</v>
      </c>
      <c r="H649" s="28">
        <f t="shared" si="93"/>
        <v>22</v>
      </c>
      <c r="I649" s="26">
        <v>4</v>
      </c>
      <c r="J649" s="29">
        <v>18</v>
      </c>
      <c r="K649" s="30">
        <f t="shared" si="94"/>
        <v>0</v>
      </c>
      <c r="L649" s="31">
        <f t="shared" si="95"/>
        <v>0.18181818181818182</v>
      </c>
      <c r="M649" s="20">
        <f t="shared" si="96"/>
        <v>8.4</v>
      </c>
      <c r="N649" s="32" t="s">
        <v>47</v>
      </c>
      <c r="O649" s="22" t="e">
        <f>VLOOKUP(N649,#REF!,2,FALSE)</f>
        <v>#REF!</v>
      </c>
      <c r="P649" s="23" t="str">
        <f t="shared" si="97"/>
        <v>M</v>
      </c>
      <c r="Q649" s="24" t="str">
        <f t="shared" si="98"/>
        <v/>
      </c>
    </row>
    <row r="650" spans="1:17">
      <c r="A650" s="11">
        <f t="shared" si="90"/>
        <v>649</v>
      </c>
      <c r="B650" s="12">
        <v>5084</v>
      </c>
      <c r="C650" s="13" t="str">
        <f t="shared" si="91"/>
        <v>César Pérez R.</v>
      </c>
      <c r="D650" s="13" t="s">
        <v>87</v>
      </c>
      <c r="E650" s="14">
        <f t="shared" si="92"/>
        <v>29</v>
      </c>
      <c r="F650" s="26">
        <v>14</v>
      </c>
      <c r="G650" s="27">
        <v>15</v>
      </c>
      <c r="H650" s="28">
        <f t="shared" si="93"/>
        <v>113</v>
      </c>
      <c r="I650" s="26">
        <v>53</v>
      </c>
      <c r="J650" s="29">
        <v>60</v>
      </c>
      <c r="K650" s="30">
        <f t="shared" si="94"/>
        <v>0.48275862068965519</v>
      </c>
      <c r="L650" s="31">
        <f t="shared" si="95"/>
        <v>0.46902654867256638</v>
      </c>
      <c r="M650" s="20">
        <f t="shared" si="96"/>
        <v>45.7</v>
      </c>
      <c r="N650" s="32" t="s">
        <v>47</v>
      </c>
      <c r="O650" s="22" t="e">
        <f>VLOOKUP(N650,#REF!,2,FALSE)</f>
        <v>#REF!</v>
      </c>
      <c r="P650" s="23" t="str">
        <f t="shared" si="97"/>
        <v>M</v>
      </c>
      <c r="Q650" s="24" t="e">
        <f t="shared" si="98"/>
        <v>#REF!</v>
      </c>
    </row>
    <row r="651" spans="1:17">
      <c r="A651" s="11">
        <f t="shared" si="90"/>
        <v>650</v>
      </c>
      <c r="B651" s="12">
        <v>50202</v>
      </c>
      <c r="C651" s="13" t="str">
        <f t="shared" si="91"/>
        <v>Antón A. Pérez V.</v>
      </c>
      <c r="D651" s="13" t="s">
        <v>114</v>
      </c>
      <c r="E651" s="14">
        <f t="shared" si="92"/>
        <v>2</v>
      </c>
      <c r="F651" s="26">
        <v>0</v>
      </c>
      <c r="G651" s="27">
        <v>2</v>
      </c>
      <c r="H651" s="28">
        <f t="shared" si="93"/>
        <v>6</v>
      </c>
      <c r="I651" s="26">
        <v>0</v>
      </c>
      <c r="J651" s="29">
        <v>6</v>
      </c>
      <c r="K651" s="30">
        <f t="shared" si="94"/>
        <v>0</v>
      </c>
      <c r="L651" s="31">
        <f t="shared" si="95"/>
        <v>0</v>
      </c>
      <c r="M651" s="20">
        <f t="shared" si="96"/>
        <v>0</v>
      </c>
      <c r="N651" s="32" t="s">
        <v>58</v>
      </c>
      <c r="O651" s="22" t="e">
        <f>VLOOKUP(N651,#REF!,2,FALSE)</f>
        <v>#REF!</v>
      </c>
      <c r="P651" s="23" t="str">
        <f t="shared" si="97"/>
        <v>M</v>
      </c>
      <c r="Q651" s="24" t="str">
        <f t="shared" si="98"/>
        <v/>
      </c>
    </row>
    <row r="652" spans="1:17">
      <c r="A652" s="11">
        <f t="shared" si="90"/>
        <v>651</v>
      </c>
      <c r="B652" s="12">
        <v>18412</v>
      </c>
      <c r="C652" s="13" t="str">
        <f t="shared" si="91"/>
        <v>Luisa Pintos B.</v>
      </c>
      <c r="D652" s="13" t="s">
        <v>204</v>
      </c>
      <c r="E652" s="14">
        <f t="shared" si="92"/>
        <v>28</v>
      </c>
      <c r="F652" s="26">
        <v>14</v>
      </c>
      <c r="G652" s="27">
        <v>14</v>
      </c>
      <c r="H652" s="28">
        <f t="shared" si="93"/>
        <v>105</v>
      </c>
      <c r="I652" s="26">
        <v>51</v>
      </c>
      <c r="J652" s="29">
        <v>54</v>
      </c>
      <c r="K652" s="30">
        <f t="shared" si="94"/>
        <v>0.5</v>
      </c>
      <c r="L652" s="31">
        <f t="shared" si="95"/>
        <v>0.48571428571428571</v>
      </c>
      <c r="M652" s="20">
        <f t="shared" si="96"/>
        <v>47.2</v>
      </c>
      <c r="N652" s="32" t="s">
        <v>59</v>
      </c>
      <c r="O652" s="22" t="e">
        <f>VLOOKUP(N652,#REF!,2,FALSE)</f>
        <v>#REF!</v>
      </c>
      <c r="P652" s="23" t="str">
        <f t="shared" si="97"/>
        <v>F</v>
      </c>
      <c r="Q652" s="24" t="e">
        <f t="shared" si="98"/>
        <v>#REF!</v>
      </c>
    </row>
    <row r="653" spans="1:17">
      <c r="A653" s="11">
        <f t="shared" si="90"/>
        <v>652</v>
      </c>
      <c r="B653" s="12">
        <v>18412</v>
      </c>
      <c r="C653" s="13" t="str">
        <f t="shared" si="91"/>
        <v>Luisa Pintos B.</v>
      </c>
      <c r="D653" s="13" t="s">
        <v>113</v>
      </c>
      <c r="E653" s="14">
        <f t="shared" si="92"/>
        <v>2</v>
      </c>
      <c r="F653" s="26">
        <v>0</v>
      </c>
      <c r="G653" s="27">
        <v>2</v>
      </c>
      <c r="H653" s="28">
        <f t="shared" si="93"/>
        <v>7</v>
      </c>
      <c r="I653" s="26">
        <v>1</v>
      </c>
      <c r="J653" s="29">
        <v>6</v>
      </c>
      <c r="K653" s="30">
        <f t="shared" si="94"/>
        <v>0</v>
      </c>
      <c r="L653" s="31">
        <f t="shared" si="95"/>
        <v>0.14285714285714285</v>
      </c>
      <c r="M653" s="20">
        <f t="shared" si="96"/>
        <v>5.7</v>
      </c>
      <c r="N653" s="32" t="s">
        <v>57</v>
      </c>
      <c r="O653" s="22" t="e">
        <f>VLOOKUP(N653,#REF!,2,FALSE)</f>
        <v>#REF!</v>
      </c>
      <c r="P653" s="23" t="str">
        <f t="shared" si="97"/>
        <v>F</v>
      </c>
      <c r="Q653" s="24" t="str">
        <f t="shared" si="98"/>
        <v/>
      </c>
    </row>
    <row r="654" spans="1:17">
      <c r="A654" s="11">
        <f t="shared" si="90"/>
        <v>653</v>
      </c>
      <c r="B654" s="12">
        <v>9975</v>
      </c>
      <c r="C654" s="13" t="str">
        <f t="shared" si="91"/>
        <v>Martín Pintos B.</v>
      </c>
      <c r="D654" s="13" t="s">
        <v>138</v>
      </c>
      <c r="E654" s="14">
        <f t="shared" si="92"/>
        <v>14</v>
      </c>
      <c r="F654" s="26">
        <v>8</v>
      </c>
      <c r="G654" s="27">
        <v>6</v>
      </c>
      <c r="H654" s="28">
        <f t="shared" si="93"/>
        <v>54</v>
      </c>
      <c r="I654" s="26">
        <v>30</v>
      </c>
      <c r="J654" s="29">
        <v>24</v>
      </c>
      <c r="K654" s="30">
        <f t="shared" si="94"/>
        <v>0.5714285714285714</v>
      </c>
      <c r="L654" s="31">
        <f t="shared" si="95"/>
        <v>0.55555555555555558</v>
      </c>
      <c r="M654" s="20">
        <f t="shared" si="96"/>
        <v>52</v>
      </c>
      <c r="N654" s="32" t="s">
        <v>53</v>
      </c>
      <c r="O654" s="22" t="e">
        <f>VLOOKUP(N654,#REF!,2,FALSE)</f>
        <v>#REF!</v>
      </c>
      <c r="P654" s="23" t="str">
        <f t="shared" si="97"/>
        <v>M</v>
      </c>
      <c r="Q654" s="24" t="e">
        <f t="shared" si="98"/>
        <v>#REF!</v>
      </c>
    </row>
    <row r="655" spans="1:17">
      <c r="A655" s="11">
        <f t="shared" si="90"/>
        <v>654</v>
      </c>
      <c r="B655" s="12">
        <v>9975</v>
      </c>
      <c r="C655" s="13" t="str">
        <f t="shared" si="91"/>
        <v>Martín Pintos B.</v>
      </c>
      <c r="D655" s="13" t="s">
        <v>145</v>
      </c>
      <c r="E655" s="14">
        <f t="shared" si="92"/>
        <v>6</v>
      </c>
      <c r="F655" s="26">
        <v>6</v>
      </c>
      <c r="G655" s="27">
        <v>0</v>
      </c>
      <c r="H655" s="28">
        <f t="shared" si="93"/>
        <v>22</v>
      </c>
      <c r="I655" s="26">
        <v>18</v>
      </c>
      <c r="J655" s="29">
        <v>4</v>
      </c>
      <c r="K655" s="30">
        <f t="shared" si="94"/>
        <v>1</v>
      </c>
      <c r="L655" s="31">
        <f t="shared" si="95"/>
        <v>0.81818181818181823</v>
      </c>
      <c r="M655" s="20">
        <f t="shared" si="96"/>
        <v>76.5</v>
      </c>
      <c r="N655" s="32" t="s">
        <v>47</v>
      </c>
      <c r="O655" s="22" t="e">
        <f>VLOOKUP(N655,#REF!,2,FALSE)</f>
        <v>#REF!</v>
      </c>
      <c r="P655" s="23" t="str">
        <f t="shared" si="97"/>
        <v>M</v>
      </c>
      <c r="Q655" s="24" t="str">
        <f t="shared" si="98"/>
        <v/>
      </c>
    </row>
    <row r="656" spans="1:17">
      <c r="A656" s="11">
        <f t="shared" si="90"/>
        <v>655</v>
      </c>
      <c r="B656" s="12">
        <v>4418</v>
      </c>
      <c r="C656" s="13" t="str">
        <f t="shared" si="91"/>
        <v>Vicente Pintos S.</v>
      </c>
      <c r="D656" s="13" t="s">
        <v>171</v>
      </c>
      <c r="E656" s="14">
        <f t="shared" si="92"/>
        <v>4</v>
      </c>
      <c r="F656" s="26">
        <v>3</v>
      </c>
      <c r="G656" s="27">
        <v>1</v>
      </c>
      <c r="H656" s="28">
        <f t="shared" si="93"/>
        <v>13</v>
      </c>
      <c r="I656" s="26">
        <v>9</v>
      </c>
      <c r="J656" s="29">
        <v>4</v>
      </c>
      <c r="K656" s="30">
        <f t="shared" si="94"/>
        <v>0.75</v>
      </c>
      <c r="L656" s="31">
        <f t="shared" si="95"/>
        <v>0.69230769230769229</v>
      </c>
      <c r="M656" s="20">
        <f t="shared" si="96"/>
        <v>57.1</v>
      </c>
      <c r="N656" s="32" t="s">
        <v>58</v>
      </c>
      <c r="O656" s="22" t="e">
        <f>VLOOKUP(N656,#REF!,2,FALSE)</f>
        <v>#REF!</v>
      </c>
      <c r="P656" s="23" t="str">
        <f t="shared" si="97"/>
        <v>M</v>
      </c>
      <c r="Q656" s="24" t="str">
        <f t="shared" si="98"/>
        <v/>
      </c>
    </row>
    <row r="657" spans="1:17">
      <c r="A657" s="11">
        <f t="shared" si="90"/>
        <v>656</v>
      </c>
      <c r="B657" s="12">
        <v>4418</v>
      </c>
      <c r="C657" s="13" t="str">
        <f t="shared" si="91"/>
        <v>Vicente Pintos S.</v>
      </c>
      <c r="D657" s="13" t="s">
        <v>164</v>
      </c>
      <c r="E657" s="14">
        <f t="shared" si="92"/>
        <v>2</v>
      </c>
      <c r="F657" s="26">
        <v>0</v>
      </c>
      <c r="G657" s="27">
        <v>2</v>
      </c>
      <c r="H657" s="28">
        <f t="shared" si="93"/>
        <v>6</v>
      </c>
      <c r="I657" s="26">
        <v>0</v>
      </c>
      <c r="J657" s="29">
        <v>6</v>
      </c>
      <c r="K657" s="30">
        <f t="shared" si="94"/>
        <v>0</v>
      </c>
      <c r="L657" s="31">
        <f t="shared" si="95"/>
        <v>0</v>
      </c>
      <c r="M657" s="20">
        <f t="shared" si="96"/>
        <v>0</v>
      </c>
      <c r="N657" s="32" t="s">
        <v>48</v>
      </c>
      <c r="O657" s="22" t="e">
        <f>VLOOKUP(N657,#REF!,2,FALSE)</f>
        <v>#REF!</v>
      </c>
      <c r="P657" s="23" t="str">
        <f t="shared" si="97"/>
        <v>M</v>
      </c>
      <c r="Q657" s="24" t="str">
        <f t="shared" si="98"/>
        <v/>
      </c>
    </row>
    <row r="658" spans="1:17">
      <c r="A658" s="11">
        <f t="shared" si="90"/>
        <v>657</v>
      </c>
      <c r="B658" s="12">
        <v>3073</v>
      </c>
      <c r="C658" s="13" t="str">
        <f t="shared" si="91"/>
        <v>Efrén Piñeiro G.</v>
      </c>
      <c r="D658" s="13" t="s">
        <v>153</v>
      </c>
      <c r="E658" s="14">
        <f t="shared" si="92"/>
        <v>20</v>
      </c>
      <c r="F658" s="26">
        <v>10</v>
      </c>
      <c r="G658" s="27">
        <v>10</v>
      </c>
      <c r="H658" s="28">
        <f t="shared" si="93"/>
        <v>75</v>
      </c>
      <c r="I658" s="26">
        <v>37</v>
      </c>
      <c r="J658" s="29">
        <v>38</v>
      </c>
      <c r="K658" s="30">
        <f t="shared" si="94"/>
        <v>0.5</v>
      </c>
      <c r="L658" s="31">
        <f t="shared" si="95"/>
        <v>0.49333333333333335</v>
      </c>
      <c r="M658" s="20">
        <f t="shared" si="96"/>
        <v>46.9</v>
      </c>
      <c r="N658" s="32" t="s">
        <v>56</v>
      </c>
      <c r="O658" s="22" t="e">
        <f>VLOOKUP(N658,#REF!,2,FALSE)</f>
        <v>#REF!</v>
      </c>
      <c r="P658" s="23" t="str">
        <f t="shared" si="97"/>
        <v>M</v>
      </c>
      <c r="Q658" s="24" t="e">
        <f t="shared" si="98"/>
        <v>#REF!</v>
      </c>
    </row>
    <row r="659" spans="1:17">
      <c r="A659" s="11">
        <f t="shared" si="90"/>
        <v>658</v>
      </c>
      <c r="B659" s="12">
        <v>5679</v>
      </c>
      <c r="C659" s="13" t="str">
        <f t="shared" si="91"/>
        <v>Ishaí Piñeiro G.</v>
      </c>
      <c r="D659" s="13" t="s">
        <v>159</v>
      </c>
      <c r="E659" s="14">
        <f t="shared" si="92"/>
        <v>32</v>
      </c>
      <c r="F659" s="26">
        <v>20</v>
      </c>
      <c r="G659" s="27">
        <v>12</v>
      </c>
      <c r="H659" s="28">
        <f t="shared" si="93"/>
        <v>125</v>
      </c>
      <c r="I659" s="26">
        <v>71</v>
      </c>
      <c r="J659" s="29">
        <v>54</v>
      </c>
      <c r="K659" s="30">
        <f t="shared" si="94"/>
        <v>0.625</v>
      </c>
      <c r="L659" s="31">
        <f t="shared" si="95"/>
        <v>0.56799999999999995</v>
      </c>
      <c r="M659" s="20">
        <f t="shared" si="96"/>
        <v>57.4</v>
      </c>
      <c r="N659" s="32" t="s">
        <v>56</v>
      </c>
      <c r="O659" s="22" t="e">
        <f>VLOOKUP(N659,#REF!,2,FALSE)</f>
        <v>#REF!</v>
      </c>
      <c r="P659" s="23" t="str">
        <f t="shared" si="97"/>
        <v>M</v>
      </c>
      <c r="Q659" s="24" t="e">
        <f t="shared" si="98"/>
        <v>#REF!</v>
      </c>
    </row>
    <row r="660" spans="1:17">
      <c r="A660" s="11">
        <f t="shared" si="90"/>
        <v>659</v>
      </c>
      <c r="B660" s="12">
        <v>5679</v>
      </c>
      <c r="C660" s="13" t="str">
        <f t="shared" si="91"/>
        <v>Ishaí Piñeiro G.</v>
      </c>
      <c r="D660" s="13" t="s">
        <v>146</v>
      </c>
      <c r="E660" s="14">
        <f t="shared" si="92"/>
        <v>3</v>
      </c>
      <c r="F660" s="26">
        <v>1</v>
      </c>
      <c r="G660" s="27">
        <v>2</v>
      </c>
      <c r="H660" s="28">
        <f t="shared" si="93"/>
        <v>12</v>
      </c>
      <c r="I660" s="26">
        <v>5</v>
      </c>
      <c r="J660" s="29">
        <v>7</v>
      </c>
      <c r="K660" s="30">
        <f t="shared" si="94"/>
        <v>0.33333333333333331</v>
      </c>
      <c r="L660" s="31">
        <f t="shared" si="95"/>
        <v>0.41666666666666669</v>
      </c>
      <c r="M660" s="20">
        <f t="shared" si="96"/>
        <v>29.2</v>
      </c>
      <c r="N660" s="32" t="s">
        <v>47</v>
      </c>
      <c r="O660" s="22" t="e">
        <f>VLOOKUP(N660,#REF!,2,FALSE)</f>
        <v>#REF!</v>
      </c>
      <c r="P660" s="23" t="str">
        <f t="shared" si="97"/>
        <v>M</v>
      </c>
      <c r="Q660" s="24" t="str">
        <f t="shared" si="98"/>
        <v/>
      </c>
    </row>
    <row r="661" spans="1:17">
      <c r="A661" s="11">
        <f t="shared" si="90"/>
        <v>660</v>
      </c>
      <c r="B661" s="12">
        <v>15621</v>
      </c>
      <c r="C661" s="13" t="str">
        <f t="shared" si="91"/>
        <v>Daniel Piñeiro G.</v>
      </c>
      <c r="D661" s="13" t="s">
        <v>161</v>
      </c>
      <c r="E661" s="14">
        <f t="shared" si="92"/>
        <v>32</v>
      </c>
      <c r="F661" s="26">
        <v>12</v>
      </c>
      <c r="G661" s="27">
        <v>20</v>
      </c>
      <c r="H661" s="28">
        <f t="shared" si="93"/>
        <v>123</v>
      </c>
      <c r="I661" s="26">
        <v>49</v>
      </c>
      <c r="J661" s="29">
        <v>74</v>
      </c>
      <c r="K661" s="30">
        <f t="shared" si="94"/>
        <v>0.375</v>
      </c>
      <c r="L661" s="31">
        <f t="shared" si="95"/>
        <v>0.3983739837398374</v>
      </c>
      <c r="M661" s="20">
        <f t="shared" si="96"/>
        <v>37.299999999999997</v>
      </c>
      <c r="N661" s="32" t="s">
        <v>48</v>
      </c>
      <c r="O661" s="22" t="e">
        <f>VLOOKUP(N661,#REF!,2,FALSE)</f>
        <v>#REF!</v>
      </c>
      <c r="P661" s="23" t="str">
        <f t="shared" si="97"/>
        <v>M</v>
      </c>
      <c r="Q661" s="24" t="e">
        <f t="shared" si="98"/>
        <v>#REF!</v>
      </c>
    </row>
    <row r="662" spans="1:17">
      <c r="A662" s="11">
        <f t="shared" si="90"/>
        <v>661</v>
      </c>
      <c r="B662" s="12">
        <v>927</v>
      </c>
      <c r="C662" s="13" t="str">
        <f t="shared" si="91"/>
        <v>José Piñeiro S.</v>
      </c>
      <c r="D662" s="13" t="s">
        <v>152</v>
      </c>
      <c r="E662" s="14">
        <f t="shared" si="92"/>
        <v>42</v>
      </c>
      <c r="F662" s="26">
        <v>27</v>
      </c>
      <c r="G662" s="27">
        <v>15</v>
      </c>
      <c r="H662" s="28">
        <f t="shared" si="93"/>
        <v>159</v>
      </c>
      <c r="I662" s="26">
        <v>94</v>
      </c>
      <c r="J662" s="29">
        <v>65</v>
      </c>
      <c r="K662" s="30">
        <f t="shared" si="94"/>
        <v>0.6428571428571429</v>
      </c>
      <c r="L662" s="31">
        <f t="shared" si="95"/>
        <v>0.5911949685534591</v>
      </c>
      <c r="M662" s="20">
        <f t="shared" si="96"/>
        <v>59.9</v>
      </c>
      <c r="N662" s="32" t="s">
        <v>56</v>
      </c>
      <c r="O662" s="22" t="e">
        <f>VLOOKUP(N662,#REF!,2,FALSE)</f>
        <v>#REF!</v>
      </c>
      <c r="P662" s="23" t="str">
        <f t="shared" si="97"/>
        <v>M</v>
      </c>
      <c r="Q662" s="24" t="e">
        <f t="shared" si="98"/>
        <v>#REF!</v>
      </c>
    </row>
    <row r="663" spans="1:17">
      <c r="A663" s="11">
        <f t="shared" si="90"/>
        <v>662</v>
      </c>
      <c r="B663" s="12">
        <v>20567</v>
      </c>
      <c r="C663" s="13" t="str">
        <f t="shared" si="91"/>
        <v>José L. Piñón M.</v>
      </c>
      <c r="D663" s="13" t="s">
        <v>194</v>
      </c>
      <c r="E663" s="14">
        <f t="shared" si="92"/>
        <v>2</v>
      </c>
      <c r="F663" s="26">
        <v>2</v>
      </c>
      <c r="G663" s="27">
        <v>0</v>
      </c>
      <c r="H663" s="28">
        <f t="shared" si="93"/>
        <v>6</v>
      </c>
      <c r="I663" s="26">
        <v>6</v>
      </c>
      <c r="J663" s="29">
        <v>0</v>
      </c>
      <c r="K663" s="30">
        <f t="shared" si="94"/>
        <v>1</v>
      </c>
      <c r="L663" s="31">
        <f t="shared" si="95"/>
        <v>1</v>
      </c>
      <c r="M663" s="20">
        <f t="shared" si="96"/>
        <v>68.900000000000006</v>
      </c>
      <c r="N663" s="32" t="s">
        <v>49</v>
      </c>
      <c r="O663" s="22" t="e">
        <f>VLOOKUP(N663,#REF!,2,FALSE)</f>
        <v>#REF!</v>
      </c>
      <c r="P663" s="23" t="str">
        <f t="shared" si="97"/>
        <v>M</v>
      </c>
      <c r="Q663" s="24" t="str">
        <f t="shared" si="98"/>
        <v/>
      </c>
    </row>
    <row r="664" spans="1:17">
      <c r="A664" s="11">
        <f t="shared" si="90"/>
        <v>663</v>
      </c>
      <c r="B664" s="12">
        <v>19230</v>
      </c>
      <c r="C664" s="13" t="str">
        <f t="shared" si="91"/>
        <v>Yago Pita L.</v>
      </c>
      <c r="D664" s="13" t="s">
        <v>128</v>
      </c>
      <c r="E664" s="14">
        <f t="shared" si="92"/>
        <v>18</v>
      </c>
      <c r="F664" s="26">
        <v>9</v>
      </c>
      <c r="G664" s="27">
        <v>9</v>
      </c>
      <c r="H664" s="28">
        <f t="shared" si="93"/>
        <v>69</v>
      </c>
      <c r="I664" s="26">
        <v>34</v>
      </c>
      <c r="J664" s="29">
        <v>35</v>
      </c>
      <c r="K664" s="30">
        <f t="shared" si="94"/>
        <v>0.5</v>
      </c>
      <c r="L664" s="31">
        <f t="shared" si="95"/>
        <v>0.49275362318840582</v>
      </c>
      <c r="M664" s="20">
        <f t="shared" si="96"/>
        <v>46.6</v>
      </c>
      <c r="N664" s="32" t="s">
        <v>58</v>
      </c>
      <c r="O664" s="22" t="e">
        <f>VLOOKUP(N664,#REF!,2,FALSE)</f>
        <v>#REF!</v>
      </c>
      <c r="P664" s="23" t="str">
        <f t="shared" si="97"/>
        <v>M</v>
      </c>
      <c r="Q664" s="24" t="e">
        <f t="shared" si="98"/>
        <v>#REF!</v>
      </c>
    </row>
    <row r="665" spans="1:17">
      <c r="A665" s="11">
        <f t="shared" si="90"/>
        <v>664</v>
      </c>
      <c r="B665" s="12">
        <v>19230</v>
      </c>
      <c r="C665" s="13" t="str">
        <f t="shared" si="91"/>
        <v>Yago Pita L.</v>
      </c>
      <c r="D665" s="13" t="s">
        <v>81</v>
      </c>
      <c r="E665" s="14">
        <f t="shared" si="92"/>
        <v>12</v>
      </c>
      <c r="F665" s="26">
        <v>2</v>
      </c>
      <c r="G665" s="27">
        <v>10</v>
      </c>
      <c r="H665" s="28">
        <f t="shared" si="93"/>
        <v>46</v>
      </c>
      <c r="I665" s="26">
        <v>13</v>
      </c>
      <c r="J665" s="29">
        <v>33</v>
      </c>
      <c r="K665" s="30">
        <f t="shared" si="94"/>
        <v>0.16666666666666666</v>
      </c>
      <c r="L665" s="31">
        <f t="shared" si="95"/>
        <v>0.28260869565217389</v>
      </c>
      <c r="M665" s="20">
        <f t="shared" si="96"/>
        <v>20.8</v>
      </c>
      <c r="N665" s="32" t="s">
        <v>48</v>
      </c>
      <c r="O665" s="22" t="e">
        <f>VLOOKUP(N665,#REF!,2,FALSE)</f>
        <v>#REF!</v>
      </c>
      <c r="P665" s="23" t="str">
        <f t="shared" si="97"/>
        <v>M</v>
      </c>
      <c r="Q665" s="24" t="e">
        <f t="shared" si="98"/>
        <v>#REF!</v>
      </c>
    </row>
    <row r="666" spans="1:17">
      <c r="A666" s="11">
        <f t="shared" si="90"/>
        <v>665</v>
      </c>
      <c r="B666" s="12">
        <v>20529</v>
      </c>
      <c r="C666" s="13" t="str">
        <f t="shared" si="91"/>
        <v>Antía Pita M.</v>
      </c>
      <c r="D666" s="13" t="s">
        <v>197</v>
      </c>
      <c r="E666" s="14">
        <f t="shared" si="92"/>
        <v>8</v>
      </c>
      <c r="F666" s="26">
        <v>4</v>
      </c>
      <c r="G666" s="27">
        <v>4</v>
      </c>
      <c r="H666" s="28">
        <f t="shared" si="93"/>
        <v>27</v>
      </c>
      <c r="I666" s="26">
        <v>14</v>
      </c>
      <c r="J666" s="29">
        <v>13</v>
      </c>
      <c r="K666" s="30">
        <f t="shared" si="94"/>
        <v>0.5</v>
      </c>
      <c r="L666" s="31">
        <f t="shared" si="95"/>
        <v>0.51851851851851849</v>
      </c>
      <c r="M666" s="20">
        <f t="shared" si="96"/>
        <v>44.7</v>
      </c>
      <c r="N666" s="32" t="s">
        <v>49</v>
      </c>
      <c r="O666" s="22" t="e">
        <f>VLOOKUP(N666,#REF!,2,FALSE)</f>
        <v>#REF!</v>
      </c>
      <c r="P666" s="23" t="str">
        <f t="shared" si="97"/>
        <v>M</v>
      </c>
      <c r="Q666" s="24" t="str">
        <f t="shared" si="98"/>
        <v/>
      </c>
    </row>
    <row r="667" spans="1:17">
      <c r="A667" s="11">
        <f t="shared" si="90"/>
        <v>666</v>
      </c>
      <c r="B667" s="12">
        <v>20529</v>
      </c>
      <c r="C667" s="13" t="str">
        <f t="shared" si="91"/>
        <v>Antía Pita M.</v>
      </c>
      <c r="D667" s="13" t="s">
        <v>207</v>
      </c>
      <c r="E667" s="14">
        <f t="shared" si="92"/>
        <v>7</v>
      </c>
      <c r="F667" s="26">
        <v>4</v>
      </c>
      <c r="G667" s="27">
        <v>3</v>
      </c>
      <c r="H667" s="28">
        <f t="shared" si="93"/>
        <v>23</v>
      </c>
      <c r="I667" s="26">
        <v>13</v>
      </c>
      <c r="J667" s="29">
        <v>10</v>
      </c>
      <c r="K667" s="30">
        <f t="shared" si="94"/>
        <v>0.5714285714285714</v>
      </c>
      <c r="L667" s="31">
        <f t="shared" si="95"/>
        <v>0.56521739130434778</v>
      </c>
      <c r="M667" s="20">
        <f t="shared" si="96"/>
        <v>48.9</v>
      </c>
      <c r="N667" s="32" t="s">
        <v>60</v>
      </c>
      <c r="O667" s="22" t="e">
        <f>VLOOKUP(N667,#REF!,2,FALSE)</f>
        <v>#REF!</v>
      </c>
      <c r="P667" s="23" t="str">
        <f t="shared" si="97"/>
        <v>F</v>
      </c>
      <c r="Q667" s="24" t="str">
        <f t="shared" si="98"/>
        <v/>
      </c>
    </row>
    <row r="668" spans="1:17">
      <c r="A668" s="11">
        <f t="shared" si="90"/>
        <v>667</v>
      </c>
      <c r="B668" s="12">
        <v>19605</v>
      </c>
      <c r="C668" s="13" t="str">
        <f t="shared" si="91"/>
        <v>Marcos Pita M.</v>
      </c>
      <c r="D668" s="13" t="s">
        <v>198</v>
      </c>
      <c r="E668" s="14">
        <f t="shared" si="92"/>
        <v>24</v>
      </c>
      <c r="F668" s="26">
        <v>21</v>
      </c>
      <c r="G668" s="27">
        <v>3</v>
      </c>
      <c r="H668" s="28">
        <f t="shared" si="93"/>
        <v>82</v>
      </c>
      <c r="I668" s="26">
        <v>64</v>
      </c>
      <c r="J668" s="29">
        <v>18</v>
      </c>
      <c r="K668" s="30">
        <f t="shared" si="94"/>
        <v>0.875</v>
      </c>
      <c r="L668" s="31">
        <f t="shared" si="95"/>
        <v>0.78048780487804881</v>
      </c>
      <c r="M668" s="20">
        <f t="shared" si="96"/>
        <v>78.599999999999994</v>
      </c>
      <c r="N668" s="32" t="s">
        <v>49</v>
      </c>
      <c r="O668" s="22" t="e">
        <f>VLOOKUP(N668,#REF!,2,FALSE)</f>
        <v>#REF!</v>
      </c>
      <c r="P668" s="23" t="str">
        <f t="shared" si="97"/>
        <v>M</v>
      </c>
      <c r="Q668" s="24" t="e">
        <f t="shared" si="98"/>
        <v>#REF!</v>
      </c>
    </row>
    <row r="669" spans="1:17">
      <c r="A669" s="11">
        <f t="shared" si="90"/>
        <v>668</v>
      </c>
      <c r="B669" s="12">
        <v>15964</v>
      </c>
      <c r="C669" s="13" t="str">
        <f t="shared" si="91"/>
        <v>Ludo Polders</v>
      </c>
      <c r="D669" s="13" t="s">
        <v>119</v>
      </c>
      <c r="E669" s="14">
        <f t="shared" si="92"/>
        <v>6</v>
      </c>
      <c r="F669" s="26">
        <v>1</v>
      </c>
      <c r="G669" s="27">
        <v>5</v>
      </c>
      <c r="H669" s="28">
        <f t="shared" si="93"/>
        <v>19</v>
      </c>
      <c r="I669" s="26">
        <v>3</v>
      </c>
      <c r="J669" s="29">
        <v>16</v>
      </c>
      <c r="K669" s="30">
        <f t="shared" si="94"/>
        <v>0.16666666666666666</v>
      </c>
      <c r="L669" s="31">
        <f t="shared" si="95"/>
        <v>0.15789473684210525</v>
      </c>
      <c r="M669" s="20">
        <f t="shared" si="96"/>
        <v>13.7</v>
      </c>
      <c r="N669" s="32" t="s">
        <v>58</v>
      </c>
      <c r="O669" s="22" t="e">
        <f>VLOOKUP(N669,#REF!,2,FALSE)</f>
        <v>#REF!</v>
      </c>
      <c r="P669" s="23" t="str">
        <f t="shared" si="97"/>
        <v>M</v>
      </c>
      <c r="Q669" s="24" t="str">
        <f t="shared" si="98"/>
        <v/>
      </c>
    </row>
    <row r="670" spans="1:17">
      <c r="A670" s="11">
        <f t="shared" si="90"/>
        <v>669</v>
      </c>
      <c r="B670" s="12">
        <v>4449</v>
      </c>
      <c r="C670" s="13" t="str">
        <f t="shared" si="91"/>
        <v>Fernando Pombo M.</v>
      </c>
      <c r="D670" s="13" t="s">
        <v>86</v>
      </c>
      <c r="E670" s="14">
        <f t="shared" si="92"/>
        <v>34</v>
      </c>
      <c r="F670" s="26">
        <v>12</v>
      </c>
      <c r="G670" s="27">
        <v>22</v>
      </c>
      <c r="H670" s="28">
        <f t="shared" si="93"/>
        <v>127</v>
      </c>
      <c r="I670" s="26">
        <v>52</v>
      </c>
      <c r="J670" s="29">
        <v>75</v>
      </c>
      <c r="K670" s="30">
        <f t="shared" si="94"/>
        <v>0.35294117647058826</v>
      </c>
      <c r="L670" s="31">
        <f t="shared" si="95"/>
        <v>0.40944881889763779</v>
      </c>
      <c r="M670" s="20">
        <f t="shared" si="96"/>
        <v>36.9</v>
      </c>
      <c r="N670" s="32" t="s">
        <v>48</v>
      </c>
      <c r="O670" s="22" t="e">
        <f>VLOOKUP(N670,#REF!,2,FALSE)</f>
        <v>#REF!</v>
      </c>
      <c r="P670" s="23" t="str">
        <f t="shared" si="97"/>
        <v>M</v>
      </c>
      <c r="Q670" s="24" t="e">
        <f t="shared" si="98"/>
        <v>#REF!</v>
      </c>
    </row>
    <row r="671" spans="1:17">
      <c r="A671" s="11">
        <f t="shared" si="90"/>
        <v>670</v>
      </c>
      <c r="B671" s="12">
        <v>9994</v>
      </c>
      <c r="C671" s="13" t="str">
        <f t="shared" si="91"/>
        <v>Jesús Porto G.</v>
      </c>
      <c r="D671" s="13" t="s">
        <v>170</v>
      </c>
      <c r="E671" s="14">
        <f t="shared" si="92"/>
        <v>9</v>
      </c>
      <c r="F671" s="26">
        <v>7</v>
      </c>
      <c r="G671" s="27">
        <v>2</v>
      </c>
      <c r="H671" s="28">
        <f t="shared" si="93"/>
        <v>31</v>
      </c>
      <c r="I671" s="26">
        <v>22</v>
      </c>
      <c r="J671" s="29">
        <v>9</v>
      </c>
      <c r="K671" s="30">
        <f t="shared" si="94"/>
        <v>0.77777777777777779</v>
      </c>
      <c r="L671" s="31">
        <f t="shared" si="95"/>
        <v>0.70967741935483875</v>
      </c>
      <c r="M671" s="20">
        <f t="shared" si="96"/>
        <v>65.8</v>
      </c>
      <c r="N671" s="32" t="s">
        <v>58</v>
      </c>
      <c r="O671" s="22" t="e">
        <f>VLOOKUP(N671,#REF!,2,FALSE)</f>
        <v>#REF!</v>
      </c>
      <c r="P671" s="23" t="str">
        <f t="shared" si="97"/>
        <v>M</v>
      </c>
      <c r="Q671" s="24" t="str">
        <f t="shared" si="98"/>
        <v/>
      </c>
    </row>
    <row r="672" spans="1:17">
      <c r="A672" s="11">
        <f t="shared" si="90"/>
        <v>671</v>
      </c>
      <c r="B672" s="12">
        <v>9994</v>
      </c>
      <c r="C672" s="13" t="str">
        <f t="shared" si="91"/>
        <v>Jesús Porto G.</v>
      </c>
      <c r="D672" s="13" t="s">
        <v>162</v>
      </c>
      <c r="E672" s="14">
        <f t="shared" si="92"/>
        <v>2</v>
      </c>
      <c r="F672" s="26">
        <v>0</v>
      </c>
      <c r="G672" s="27">
        <v>2</v>
      </c>
      <c r="H672" s="28">
        <f t="shared" si="93"/>
        <v>8</v>
      </c>
      <c r="I672" s="26">
        <v>2</v>
      </c>
      <c r="J672" s="29">
        <v>6</v>
      </c>
      <c r="K672" s="30">
        <f t="shared" si="94"/>
        <v>0</v>
      </c>
      <c r="L672" s="31">
        <f t="shared" si="95"/>
        <v>0.25</v>
      </c>
      <c r="M672" s="20">
        <f t="shared" si="96"/>
        <v>10.199999999999999</v>
      </c>
      <c r="N672" s="32" t="s">
        <v>48</v>
      </c>
      <c r="O672" s="22" t="e">
        <f>VLOOKUP(N672,#REF!,2,FALSE)</f>
        <v>#REF!</v>
      </c>
      <c r="P672" s="23" t="str">
        <f t="shared" si="97"/>
        <v>M</v>
      </c>
      <c r="Q672" s="24" t="str">
        <f t="shared" si="98"/>
        <v/>
      </c>
    </row>
    <row r="673" spans="1:17">
      <c r="A673" s="11">
        <f t="shared" si="90"/>
        <v>672</v>
      </c>
      <c r="B673" s="12">
        <v>9994</v>
      </c>
      <c r="C673" s="13" t="str">
        <f t="shared" si="91"/>
        <v>Jesús Porto G.</v>
      </c>
      <c r="D673" s="13" t="s">
        <v>154</v>
      </c>
      <c r="E673" s="14">
        <f t="shared" si="92"/>
        <v>2</v>
      </c>
      <c r="F673" s="26">
        <v>0</v>
      </c>
      <c r="G673" s="27">
        <v>2</v>
      </c>
      <c r="H673" s="28">
        <f t="shared" si="93"/>
        <v>7</v>
      </c>
      <c r="I673" s="26">
        <v>1</v>
      </c>
      <c r="J673" s="29">
        <v>6</v>
      </c>
      <c r="K673" s="30">
        <f t="shared" si="94"/>
        <v>0</v>
      </c>
      <c r="L673" s="31">
        <f t="shared" si="95"/>
        <v>0.14285714285714285</v>
      </c>
      <c r="M673" s="20">
        <f t="shared" si="96"/>
        <v>5.7</v>
      </c>
      <c r="N673" s="32" t="s">
        <v>56</v>
      </c>
      <c r="O673" s="22" t="e">
        <f>VLOOKUP(N673,#REF!,2,FALSE)</f>
        <v>#REF!</v>
      </c>
      <c r="P673" s="23" t="str">
        <f t="shared" si="97"/>
        <v>M</v>
      </c>
      <c r="Q673" s="24" t="str">
        <f t="shared" si="98"/>
        <v/>
      </c>
    </row>
    <row r="674" spans="1:17">
      <c r="A674" s="11">
        <f t="shared" si="90"/>
        <v>673</v>
      </c>
      <c r="B674" s="12">
        <v>50252</v>
      </c>
      <c r="C674" s="13" t="str">
        <f t="shared" si="91"/>
        <v>Alberto Posada G.</v>
      </c>
      <c r="D674" s="13" t="s">
        <v>121</v>
      </c>
      <c r="E674" s="14">
        <f t="shared" si="92"/>
        <v>22</v>
      </c>
      <c r="F674" s="26">
        <v>14</v>
      </c>
      <c r="G674" s="27">
        <v>8</v>
      </c>
      <c r="H674" s="28">
        <f t="shared" si="93"/>
        <v>79</v>
      </c>
      <c r="I674" s="26">
        <v>47</v>
      </c>
      <c r="J674" s="29">
        <v>32</v>
      </c>
      <c r="K674" s="30">
        <f t="shared" si="94"/>
        <v>0.63636363636363635</v>
      </c>
      <c r="L674" s="31">
        <f t="shared" si="95"/>
        <v>0.59493670886075944</v>
      </c>
      <c r="M674" s="20">
        <f t="shared" si="96"/>
        <v>58.3</v>
      </c>
      <c r="N674" s="32" t="s">
        <v>48</v>
      </c>
      <c r="O674" s="22" t="e">
        <f>VLOOKUP(N674,#REF!,2,FALSE)</f>
        <v>#REF!</v>
      </c>
      <c r="P674" s="23" t="str">
        <f t="shared" si="97"/>
        <v>M</v>
      </c>
      <c r="Q674" s="24" t="e">
        <f t="shared" si="98"/>
        <v>#REF!</v>
      </c>
    </row>
    <row r="675" spans="1:17">
      <c r="A675" s="11">
        <f t="shared" si="90"/>
        <v>674</v>
      </c>
      <c r="B675" s="12">
        <v>50542</v>
      </c>
      <c r="C675" s="13" t="str">
        <f t="shared" si="91"/>
        <v>María Pose C.</v>
      </c>
      <c r="D675" s="13" t="s">
        <v>214</v>
      </c>
      <c r="E675" s="14">
        <f t="shared" si="92"/>
        <v>1</v>
      </c>
      <c r="F675" s="26">
        <v>0</v>
      </c>
      <c r="G675" s="27">
        <v>1</v>
      </c>
      <c r="H675" s="28">
        <f t="shared" si="93"/>
        <v>4</v>
      </c>
      <c r="I675" s="26">
        <v>1</v>
      </c>
      <c r="J675" s="29">
        <v>3</v>
      </c>
      <c r="K675" s="30">
        <f t="shared" si="94"/>
        <v>0</v>
      </c>
      <c r="L675" s="31">
        <f t="shared" si="95"/>
        <v>0.25</v>
      </c>
      <c r="M675" s="20">
        <f t="shared" si="96"/>
        <v>8.9</v>
      </c>
      <c r="N675" s="32" t="s">
        <v>60</v>
      </c>
      <c r="O675" s="22" t="e">
        <f>VLOOKUP(N675,#REF!,2,FALSE)</f>
        <v>#REF!</v>
      </c>
      <c r="P675" s="23" t="str">
        <f t="shared" si="97"/>
        <v>F</v>
      </c>
      <c r="Q675" s="24" t="str">
        <f t="shared" si="98"/>
        <v/>
      </c>
    </row>
    <row r="676" spans="1:17">
      <c r="A676" s="11">
        <f t="shared" si="90"/>
        <v>675</v>
      </c>
      <c r="B676" s="12">
        <v>50504</v>
      </c>
      <c r="C676" s="13" t="str">
        <f t="shared" si="91"/>
        <v>Pablo Pose V.</v>
      </c>
      <c r="D676" s="13" t="s">
        <v>185</v>
      </c>
      <c r="E676" s="14">
        <f t="shared" si="92"/>
        <v>3</v>
      </c>
      <c r="F676" s="26">
        <v>0</v>
      </c>
      <c r="G676" s="27">
        <v>3</v>
      </c>
      <c r="H676" s="28">
        <f t="shared" si="93"/>
        <v>9</v>
      </c>
      <c r="I676" s="26">
        <v>0</v>
      </c>
      <c r="J676" s="29">
        <v>9</v>
      </c>
      <c r="K676" s="30">
        <f t="shared" si="94"/>
        <v>0</v>
      </c>
      <c r="L676" s="31">
        <f t="shared" si="95"/>
        <v>0</v>
      </c>
      <c r="M676" s="20">
        <f t="shared" si="96"/>
        <v>0</v>
      </c>
      <c r="N676" s="32" t="s">
        <v>49</v>
      </c>
      <c r="O676" s="22" t="e">
        <f>VLOOKUP(N676,#REF!,2,FALSE)</f>
        <v>#REF!</v>
      </c>
      <c r="P676" s="23" t="str">
        <f t="shared" si="97"/>
        <v>M</v>
      </c>
      <c r="Q676" s="24" t="str">
        <f t="shared" si="98"/>
        <v/>
      </c>
    </row>
    <row r="677" spans="1:17">
      <c r="A677" s="11">
        <f t="shared" si="90"/>
        <v>676</v>
      </c>
      <c r="B677" s="12">
        <v>23292</v>
      </c>
      <c r="C677" s="13" t="str">
        <f t="shared" si="91"/>
        <v>David Pozo D.</v>
      </c>
      <c r="D677" s="13" t="s">
        <v>191</v>
      </c>
      <c r="E677" s="14">
        <f t="shared" si="92"/>
        <v>8</v>
      </c>
      <c r="F677" s="26">
        <v>0</v>
      </c>
      <c r="G677" s="27">
        <v>8</v>
      </c>
      <c r="H677" s="28">
        <f t="shared" si="93"/>
        <v>26</v>
      </c>
      <c r="I677" s="26">
        <v>2</v>
      </c>
      <c r="J677" s="29">
        <v>24</v>
      </c>
      <c r="K677" s="30">
        <f t="shared" si="94"/>
        <v>0</v>
      </c>
      <c r="L677" s="31">
        <f t="shared" si="95"/>
        <v>7.6923076923076927E-2</v>
      </c>
      <c r="M677" s="20">
        <f t="shared" si="96"/>
        <v>3.6</v>
      </c>
      <c r="N677" s="32" t="s">
        <v>49</v>
      </c>
      <c r="O677" s="22" t="e">
        <f>VLOOKUP(N677,#REF!,2,FALSE)</f>
        <v>#REF!</v>
      </c>
      <c r="P677" s="23" t="str">
        <f t="shared" si="97"/>
        <v>M</v>
      </c>
      <c r="Q677" s="24" t="str">
        <f t="shared" si="98"/>
        <v/>
      </c>
    </row>
    <row r="678" spans="1:17">
      <c r="A678" s="11">
        <f t="shared" si="90"/>
        <v>677</v>
      </c>
      <c r="B678" s="12">
        <v>24182</v>
      </c>
      <c r="C678" s="13" t="str">
        <f t="shared" si="91"/>
        <v>Sergio Prado R.</v>
      </c>
      <c r="D678" s="13" t="s">
        <v>72</v>
      </c>
      <c r="E678" s="14">
        <f t="shared" si="92"/>
        <v>4</v>
      </c>
      <c r="F678" s="26">
        <v>2</v>
      </c>
      <c r="G678" s="27">
        <v>2</v>
      </c>
      <c r="H678" s="28">
        <f t="shared" si="93"/>
        <v>14</v>
      </c>
      <c r="I678" s="26">
        <v>6</v>
      </c>
      <c r="J678" s="29">
        <v>8</v>
      </c>
      <c r="K678" s="30">
        <f t="shared" si="94"/>
        <v>0.5</v>
      </c>
      <c r="L678" s="31">
        <f t="shared" si="95"/>
        <v>0.42857142857142855</v>
      </c>
      <c r="M678" s="20">
        <f t="shared" si="96"/>
        <v>36.799999999999997</v>
      </c>
      <c r="N678" s="32" t="s">
        <v>49</v>
      </c>
      <c r="O678" s="22" t="e">
        <f>VLOOKUP(N678,#REF!,2,FALSE)</f>
        <v>#REF!</v>
      </c>
      <c r="P678" s="23" t="str">
        <f t="shared" si="97"/>
        <v>M</v>
      </c>
      <c r="Q678" s="24" t="str">
        <f t="shared" si="98"/>
        <v/>
      </c>
    </row>
    <row r="679" spans="1:17">
      <c r="A679" s="11">
        <f t="shared" si="90"/>
        <v>678</v>
      </c>
      <c r="B679" s="12">
        <v>7508</v>
      </c>
      <c r="C679" s="13" t="str">
        <f t="shared" si="91"/>
        <v>Santiago Prieto G.</v>
      </c>
      <c r="D679" s="13" t="s">
        <v>141</v>
      </c>
      <c r="E679" s="14">
        <f t="shared" si="92"/>
        <v>39</v>
      </c>
      <c r="F679" s="26">
        <v>17</v>
      </c>
      <c r="G679" s="27">
        <v>22</v>
      </c>
      <c r="H679" s="28">
        <f t="shared" si="93"/>
        <v>152</v>
      </c>
      <c r="I679" s="26">
        <v>72</v>
      </c>
      <c r="J679" s="29">
        <v>80</v>
      </c>
      <c r="K679" s="30">
        <f t="shared" si="94"/>
        <v>0.4358974358974359</v>
      </c>
      <c r="L679" s="31">
        <f t="shared" si="95"/>
        <v>0.47368421052631576</v>
      </c>
      <c r="M679" s="20">
        <f t="shared" si="96"/>
        <v>44.1</v>
      </c>
      <c r="N679" s="32" t="s">
        <v>53</v>
      </c>
      <c r="O679" s="22" t="e">
        <f>VLOOKUP(N679,#REF!,2,FALSE)</f>
        <v>#REF!</v>
      </c>
      <c r="P679" s="23" t="str">
        <f t="shared" si="97"/>
        <v>M</v>
      </c>
      <c r="Q679" s="24" t="e">
        <f t="shared" si="98"/>
        <v>#REF!</v>
      </c>
    </row>
    <row r="680" spans="1:17">
      <c r="A680" s="11">
        <f t="shared" si="90"/>
        <v>679</v>
      </c>
      <c r="B680" s="12">
        <v>5878</v>
      </c>
      <c r="C680" s="13" t="str">
        <f t="shared" si="91"/>
        <v>Pablo Prol R.</v>
      </c>
      <c r="D680" s="13" t="s">
        <v>116</v>
      </c>
      <c r="E680" s="14">
        <f t="shared" si="92"/>
        <v>16</v>
      </c>
      <c r="F680" s="26">
        <v>12</v>
      </c>
      <c r="G680" s="27">
        <v>4</v>
      </c>
      <c r="H680" s="28">
        <f t="shared" si="93"/>
        <v>54</v>
      </c>
      <c r="I680" s="26">
        <v>39</v>
      </c>
      <c r="J680" s="29">
        <v>15</v>
      </c>
      <c r="K680" s="30">
        <f t="shared" si="94"/>
        <v>0.75</v>
      </c>
      <c r="L680" s="31">
        <f t="shared" si="95"/>
        <v>0.72222222222222221</v>
      </c>
      <c r="M680" s="20">
        <f t="shared" si="96"/>
        <v>68.400000000000006</v>
      </c>
      <c r="N680" s="32" t="s">
        <v>48</v>
      </c>
      <c r="O680" s="22" t="e">
        <f>VLOOKUP(N680,#REF!,2,FALSE)</f>
        <v>#REF!</v>
      </c>
      <c r="P680" s="23" t="str">
        <f t="shared" si="97"/>
        <v>M</v>
      </c>
      <c r="Q680" s="24" t="e">
        <f t="shared" si="98"/>
        <v>#REF!</v>
      </c>
    </row>
    <row r="681" spans="1:17">
      <c r="A681" s="11">
        <f t="shared" si="90"/>
        <v>680</v>
      </c>
      <c r="B681" s="12">
        <v>6007</v>
      </c>
      <c r="C681" s="13" t="str">
        <f t="shared" si="91"/>
        <v>Luis A. Puga T.</v>
      </c>
      <c r="D681" s="13" t="s">
        <v>178</v>
      </c>
      <c r="E681" s="14">
        <f t="shared" si="92"/>
        <v>4</v>
      </c>
      <c r="F681" s="26">
        <v>0</v>
      </c>
      <c r="G681" s="27">
        <v>4</v>
      </c>
      <c r="H681" s="28">
        <f t="shared" si="93"/>
        <v>12</v>
      </c>
      <c r="I681" s="26">
        <v>0</v>
      </c>
      <c r="J681" s="29">
        <v>12</v>
      </c>
      <c r="K681" s="30">
        <f t="shared" si="94"/>
        <v>0</v>
      </c>
      <c r="L681" s="31">
        <f t="shared" si="95"/>
        <v>0</v>
      </c>
      <c r="M681" s="20">
        <f t="shared" si="96"/>
        <v>0</v>
      </c>
      <c r="N681" s="32" t="s">
        <v>58</v>
      </c>
      <c r="O681" s="22" t="e">
        <f>VLOOKUP(N681,#REF!,2,FALSE)</f>
        <v>#REF!</v>
      </c>
      <c r="P681" s="23" t="str">
        <f t="shared" si="97"/>
        <v>M</v>
      </c>
      <c r="Q681" s="24" t="str">
        <f t="shared" si="98"/>
        <v/>
      </c>
    </row>
    <row r="682" spans="1:17">
      <c r="A682" s="11">
        <f t="shared" si="90"/>
        <v>681</v>
      </c>
      <c r="B682" s="12">
        <v>6007</v>
      </c>
      <c r="C682" s="13" t="str">
        <f t="shared" si="91"/>
        <v>Luis A. Puga T.</v>
      </c>
      <c r="D682" s="13" t="s">
        <v>153</v>
      </c>
      <c r="E682" s="14">
        <f t="shared" si="92"/>
        <v>2</v>
      </c>
      <c r="F682" s="26">
        <v>0</v>
      </c>
      <c r="G682" s="27">
        <v>2</v>
      </c>
      <c r="H682" s="28">
        <f t="shared" si="93"/>
        <v>6</v>
      </c>
      <c r="I682" s="26">
        <v>0</v>
      </c>
      <c r="J682" s="29">
        <v>6</v>
      </c>
      <c r="K682" s="30">
        <f t="shared" si="94"/>
        <v>0</v>
      </c>
      <c r="L682" s="31">
        <f t="shared" si="95"/>
        <v>0</v>
      </c>
      <c r="M682" s="20">
        <f t="shared" si="96"/>
        <v>0</v>
      </c>
      <c r="N682" s="32" t="s">
        <v>56</v>
      </c>
      <c r="O682" s="22" t="e">
        <f>VLOOKUP(N682,#REF!,2,FALSE)</f>
        <v>#REF!</v>
      </c>
      <c r="P682" s="23" t="str">
        <f t="shared" si="97"/>
        <v>M</v>
      </c>
      <c r="Q682" s="24" t="str">
        <f t="shared" si="98"/>
        <v/>
      </c>
    </row>
    <row r="683" spans="1:17">
      <c r="A683" s="11">
        <f t="shared" si="90"/>
        <v>682</v>
      </c>
      <c r="B683" s="12">
        <v>24215</v>
      </c>
      <c r="C683" s="13" t="str">
        <f t="shared" si="91"/>
        <v>Javier Queiruga C.</v>
      </c>
      <c r="D683" s="13" t="s">
        <v>107</v>
      </c>
      <c r="E683" s="14">
        <f t="shared" si="92"/>
        <v>2</v>
      </c>
      <c r="F683" s="26">
        <v>0</v>
      </c>
      <c r="G683" s="27">
        <v>2</v>
      </c>
      <c r="H683" s="28">
        <f t="shared" si="93"/>
        <v>6</v>
      </c>
      <c r="I683" s="26">
        <v>0</v>
      </c>
      <c r="J683" s="29">
        <v>6</v>
      </c>
      <c r="K683" s="30">
        <f t="shared" si="94"/>
        <v>0</v>
      </c>
      <c r="L683" s="31">
        <f t="shared" si="95"/>
        <v>0</v>
      </c>
      <c r="M683" s="20">
        <f t="shared" si="96"/>
        <v>0</v>
      </c>
      <c r="N683" s="32" t="s">
        <v>49</v>
      </c>
      <c r="O683" s="22" t="e">
        <f>VLOOKUP(N683,#REF!,2,FALSE)</f>
        <v>#REF!</v>
      </c>
      <c r="P683" s="23" t="str">
        <f t="shared" si="97"/>
        <v>M</v>
      </c>
      <c r="Q683" s="24" t="str">
        <f t="shared" si="98"/>
        <v/>
      </c>
    </row>
    <row r="684" spans="1:17">
      <c r="A684" s="11">
        <f t="shared" si="90"/>
        <v>683</v>
      </c>
      <c r="B684" s="12">
        <v>19723</v>
      </c>
      <c r="C684" s="13" t="str">
        <f t="shared" si="91"/>
        <v>Antonio Quintana M.</v>
      </c>
      <c r="D684" s="13" t="s">
        <v>186</v>
      </c>
      <c r="E684" s="14">
        <f t="shared" si="92"/>
        <v>28</v>
      </c>
      <c r="F684" s="26">
        <v>18</v>
      </c>
      <c r="G684" s="27">
        <v>10</v>
      </c>
      <c r="H684" s="28">
        <f t="shared" si="93"/>
        <v>105</v>
      </c>
      <c r="I684" s="26">
        <v>62</v>
      </c>
      <c r="J684" s="29">
        <v>43</v>
      </c>
      <c r="K684" s="30">
        <f t="shared" si="94"/>
        <v>0.6428571428571429</v>
      </c>
      <c r="L684" s="31">
        <f t="shared" si="95"/>
        <v>0.59047619047619049</v>
      </c>
      <c r="M684" s="20">
        <f t="shared" si="96"/>
        <v>59</v>
      </c>
      <c r="N684" s="32" t="s">
        <v>49</v>
      </c>
      <c r="O684" s="22" t="e">
        <f>VLOOKUP(N684,#REF!,2,FALSE)</f>
        <v>#REF!</v>
      </c>
      <c r="P684" s="23" t="str">
        <f t="shared" si="97"/>
        <v>M</v>
      </c>
      <c r="Q684" s="24" t="e">
        <f t="shared" si="98"/>
        <v>#REF!</v>
      </c>
    </row>
    <row r="685" spans="1:17">
      <c r="A685" s="11">
        <f t="shared" si="90"/>
        <v>684</v>
      </c>
      <c r="B685" s="12">
        <v>19434</v>
      </c>
      <c r="C685" s="13" t="str">
        <f t="shared" si="91"/>
        <v>Inés Quintana R.</v>
      </c>
      <c r="D685" s="13" t="s">
        <v>186</v>
      </c>
      <c r="E685" s="14">
        <f t="shared" si="92"/>
        <v>28</v>
      </c>
      <c r="F685" s="26">
        <v>22</v>
      </c>
      <c r="G685" s="27">
        <v>6</v>
      </c>
      <c r="H685" s="28">
        <f t="shared" si="93"/>
        <v>95</v>
      </c>
      <c r="I685" s="26">
        <v>70</v>
      </c>
      <c r="J685" s="29">
        <v>25</v>
      </c>
      <c r="K685" s="30">
        <f t="shared" si="94"/>
        <v>0.7857142857142857</v>
      </c>
      <c r="L685" s="31">
        <f t="shared" si="95"/>
        <v>0.73684210526315785</v>
      </c>
      <c r="M685" s="20">
        <f t="shared" si="96"/>
        <v>72.8</v>
      </c>
      <c r="N685" s="32" t="s">
        <v>49</v>
      </c>
      <c r="O685" s="22" t="e">
        <f>VLOOKUP(N685,#REF!,2,FALSE)</f>
        <v>#REF!</v>
      </c>
      <c r="P685" s="23" t="str">
        <f t="shared" si="97"/>
        <v>M</v>
      </c>
      <c r="Q685" s="24" t="e">
        <f t="shared" si="98"/>
        <v>#REF!</v>
      </c>
    </row>
    <row r="686" spans="1:17">
      <c r="A686" s="11">
        <f t="shared" si="90"/>
        <v>685</v>
      </c>
      <c r="B686" s="12">
        <v>19434</v>
      </c>
      <c r="C686" s="13" t="str">
        <f t="shared" si="91"/>
        <v>Inés Quintana R.</v>
      </c>
      <c r="D686" s="13" t="s">
        <v>97</v>
      </c>
      <c r="E686" s="14">
        <f t="shared" si="92"/>
        <v>4</v>
      </c>
      <c r="F686" s="26">
        <v>1</v>
      </c>
      <c r="G686" s="27">
        <v>3</v>
      </c>
      <c r="H686" s="28">
        <f t="shared" si="93"/>
        <v>15</v>
      </c>
      <c r="I686" s="26">
        <v>5</v>
      </c>
      <c r="J686" s="29">
        <v>10</v>
      </c>
      <c r="K686" s="30">
        <f t="shared" si="94"/>
        <v>0.25</v>
      </c>
      <c r="L686" s="31">
        <f t="shared" si="95"/>
        <v>0.33333333333333331</v>
      </c>
      <c r="M686" s="20">
        <f t="shared" si="96"/>
        <v>23.7</v>
      </c>
      <c r="N686" s="32" t="s">
        <v>58</v>
      </c>
      <c r="O686" s="22" t="e">
        <f>VLOOKUP(N686,#REF!,2,FALSE)</f>
        <v>#REF!</v>
      </c>
      <c r="P686" s="23" t="str">
        <f t="shared" si="97"/>
        <v>M</v>
      </c>
      <c r="Q686" s="24" t="str">
        <f t="shared" si="98"/>
        <v/>
      </c>
    </row>
    <row r="687" spans="1:17">
      <c r="A687" s="11">
        <f t="shared" si="90"/>
        <v>686</v>
      </c>
      <c r="B687" s="12">
        <v>19423</v>
      </c>
      <c r="C687" s="13" t="str">
        <f t="shared" si="91"/>
        <v>Martín Quintana R.</v>
      </c>
      <c r="D687" s="13" t="s">
        <v>97</v>
      </c>
      <c r="E687" s="14">
        <f t="shared" si="92"/>
        <v>23</v>
      </c>
      <c r="F687" s="26">
        <v>5</v>
      </c>
      <c r="G687" s="27">
        <v>18</v>
      </c>
      <c r="H687" s="28">
        <f t="shared" si="93"/>
        <v>87</v>
      </c>
      <c r="I687" s="26">
        <v>30</v>
      </c>
      <c r="J687" s="29">
        <v>57</v>
      </c>
      <c r="K687" s="30">
        <f t="shared" si="94"/>
        <v>0.21739130434782608</v>
      </c>
      <c r="L687" s="31">
        <f t="shared" si="95"/>
        <v>0.34482758620689657</v>
      </c>
      <c r="M687" s="20">
        <f t="shared" si="96"/>
        <v>26.9</v>
      </c>
      <c r="N687" s="32" t="s">
        <v>58</v>
      </c>
      <c r="O687" s="22" t="e">
        <f>VLOOKUP(N687,#REF!,2,FALSE)</f>
        <v>#REF!</v>
      </c>
      <c r="P687" s="23" t="str">
        <f t="shared" si="97"/>
        <v>M</v>
      </c>
      <c r="Q687" s="24" t="e">
        <f t="shared" si="98"/>
        <v>#REF!</v>
      </c>
    </row>
    <row r="688" spans="1:17">
      <c r="A688" s="11">
        <f t="shared" si="90"/>
        <v>687</v>
      </c>
      <c r="B688" s="12">
        <v>17386</v>
      </c>
      <c r="C688" s="13" t="str">
        <f t="shared" si="91"/>
        <v>Joel Quintáns L.</v>
      </c>
      <c r="D688" s="13" t="s">
        <v>188</v>
      </c>
      <c r="E688" s="14">
        <f t="shared" si="92"/>
        <v>22</v>
      </c>
      <c r="F688" s="26">
        <v>11</v>
      </c>
      <c r="G688" s="27">
        <v>11</v>
      </c>
      <c r="H688" s="28">
        <f t="shared" si="93"/>
        <v>87</v>
      </c>
      <c r="I688" s="26">
        <v>45</v>
      </c>
      <c r="J688" s="29">
        <v>42</v>
      </c>
      <c r="K688" s="30">
        <f t="shared" si="94"/>
        <v>0.5</v>
      </c>
      <c r="L688" s="31">
        <f t="shared" si="95"/>
        <v>0.51724137931034486</v>
      </c>
      <c r="M688" s="20">
        <f t="shared" si="96"/>
        <v>48.3</v>
      </c>
      <c r="N688" s="32" t="s">
        <v>49</v>
      </c>
      <c r="O688" s="22" t="e">
        <f>VLOOKUP(N688,#REF!,2,FALSE)</f>
        <v>#REF!</v>
      </c>
      <c r="P688" s="23" t="str">
        <f t="shared" si="97"/>
        <v>M</v>
      </c>
      <c r="Q688" s="24" t="e">
        <f t="shared" si="98"/>
        <v>#REF!</v>
      </c>
    </row>
    <row r="689" spans="1:17">
      <c r="A689" s="11">
        <f t="shared" si="90"/>
        <v>688</v>
      </c>
      <c r="B689" s="12">
        <v>17346</v>
      </c>
      <c r="C689" s="13" t="str">
        <f t="shared" si="91"/>
        <v>Laura Quintáns L.</v>
      </c>
      <c r="D689" s="13" t="s">
        <v>203</v>
      </c>
      <c r="E689" s="14">
        <f t="shared" si="92"/>
        <v>17</v>
      </c>
      <c r="F689" s="26">
        <v>5</v>
      </c>
      <c r="G689" s="27">
        <v>12</v>
      </c>
      <c r="H689" s="28">
        <f t="shared" si="93"/>
        <v>61</v>
      </c>
      <c r="I689" s="26">
        <v>22</v>
      </c>
      <c r="J689" s="29">
        <v>39</v>
      </c>
      <c r="K689" s="30">
        <f t="shared" si="94"/>
        <v>0.29411764705882354</v>
      </c>
      <c r="L689" s="31">
        <f t="shared" si="95"/>
        <v>0.36065573770491804</v>
      </c>
      <c r="M689" s="20">
        <f t="shared" si="96"/>
        <v>30.7</v>
      </c>
      <c r="N689" s="32" t="s">
        <v>59</v>
      </c>
      <c r="O689" s="22" t="e">
        <f>VLOOKUP(N689,#REF!,2,FALSE)</f>
        <v>#REF!</v>
      </c>
      <c r="P689" s="23" t="str">
        <f t="shared" si="97"/>
        <v>F</v>
      </c>
      <c r="Q689" s="24" t="e">
        <f t="shared" si="98"/>
        <v>#REF!</v>
      </c>
    </row>
    <row r="690" spans="1:17">
      <c r="A690" s="11">
        <f t="shared" si="90"/>
        <v>689</v>
      </c>
      <c r="B690" s="12">
        <v>17346</v>
      </c>
      <c r="C690" s="13" t="str">
        <f t="shared" si="91"/>
        <v>Laura Quintáns L.</v>
      </c>
      <c r="D690" s="13" t="s">
        <v>184</v>
      </c>
      <c r="E690" s="14">
        <f t="shared" si="92"/>
        <v>11</v>
      </c>
      <c r="F690" s="26">
        <v>9</v>
      </c>
      <c r="G690" s="27">
        <v>2</v>
      </c>
      <c r="H690" s="28">
        <f t="shared" si="93"/>
        <v>44</v>
      </c>
      <c r="I690" s="26">
        <v>31</v>
      </c>
      <c r="J690" s="29">
        <v>13</v>
      </c>
      <c r="K690" s="30">
        <f t="shared" si="94"/>
        <v>0.81818181818181823</v>
      </c>
      <c r="L690" s="31">
        <f t="shared" si="95"/>
        <v>0.70454545454545459</v>
      </c>
      <c r="M690" s="20">
        <f t="shared" si="96"/>
        <v>68.8</v>
      </c>
      <c r="N690" s="32" t="s">
        <v>49</v>
      </c>
      <c r="O690" s="22" t="e">
        <f>VLOOKUP(N690,#REF!,2,FALSE)</f>
        <v>#REF!</v>
      </c>
      <c r="P690" s="23" t="str">
        <f t="shared" si="97"/>
        <v>M</v>
      </c>
      <c r="Q690" s="24" t="e">
        <f t="shared" si="98"/>
        <v>#REF!</v>
      </c>
    </row>
    <row r="691" spans="1:17">
      <c r="A691" s="11">
        <f t="shared" si="90"/>
        <v>690</v>
      </c>
      <c r="B691" s="12">
        <v>17346</v>
      </c>
      <c r="C691" s="13" t="str">
        <f t="shared" si="91"/>
        <v>Laura Quintáns L.</v>
      </c>
      <c r="D691" s="13" t="s">
        <v>104</v>
      </c>
      <c r="E691" s="14">
        <f t="shared" si="92"/>
        <v>2</v>
      </c>
      <c r="F691" s="26">
        <v>0</v>
      </c>
      <c r="G691" s="27">
        <v>2</v>
      </c>
      <c r="H691" s="28">
        <f t="shared" si="93"/>
        <v>6</v>
      </c>
      <c r="I691" s="26">
        <v>0</v>
      </c>
      <c r="J691" s="29">
        <v>6</v>
      </c>
      <c r="K691" s="30">
        <f t="shared" si="94"/>
        <v>0</v>
      </c>
      <c r="L691" s="31">
        <f t="shared" si="95"/>
        <v>0</v>
      </c>
      <c r="M691" s="20">
        <f t="shared" si="96"/>
        <v>0</v>
      </c>
      <c r="N691" s="32" t="s">
        <v>48</v>
      </c>
      <c r="O691" s="22" t="e">
        <f>VLOOKUP(N691,#REF!,2,FALSE)</f>
        <v>#REF!</v>
      </c>
      <c r="P691" s="23" t="str">
        <f t="shared" si="97"/>
        <v>M</v>
      </c>
      <c r="Q691" s="24" t="str">
        <f t="shared" si="98"/>
        <v/>
      </c>
    </row>
    <row r="692" spans="1:17">
      <c r="A692" s="11">
        <f t="shared" si="90"/>
        <v>691</v>
      </c>
      <c r="B692" s="12">
        <v>18680</v>
      </c>
      <c r="C692" s="13" t="str">
        <f t="shared" si="91"/>
        <v>Antonio Quintela G.</v>
      </c>
      <c r="D692" s="13" t="s">
        <v>195</v>
      </c>
      <c r="E692" s="14">
        <f t="shared" si="92"/>
        <v>15</v>
      </c>
      <c r="F692" s="26">
        <v>5</v>
      </c>
      <c r="G692" s="27">
        <v>10</v>
      </c>
      <c r="H692" s="28">
        <f t="shared" si="93"/>
        <v>60</v>
      </c>
      <c r="I692" s="26">
        <v>25</v>
      </c>
      <c r="J692" s="29">
        <v>35</v>
      </c>
      <c r="K692" s="30">
        <f t="shared" si="94"/>
        <v>0.33333333333333331</v>
      </c>
      <c r="L692" s="31">
        <f t="shared" si="95"/>
        <v>0.41666666666666669</v>
      </c>
      <c r="M692" s="20">
        <f t="shared" si="96"/>
        <v>35</v>
      </c>
      <c r="N692" s="32" t="s">
        <v>49</v>
      </c>
      <c r="O692" s="22" t="e">
        <f>VLOOKUP(N692,#REF!,2,FALSE)</f>
        <v>#REF!</v>
      </c>
      <c r="P692" s="23" t="str">
        <f t="shared" si="97"/>
        <v>M</v>
      </c>
      <c r="Q692" s="24" t="e">
        <f t="shared" si="98"/>
        <v>#REF!</v>
      </c>
    </row>
    <row r="693" spans="1:17">
      <c r="A693" s="11">
        <f t="shared" si="90"/>
        <v>692</v>
      </c>
      <c r="B693" s="12">
        <v>18671</v>
      </c>
      <c r="C693" s="13" t="str">
        <f t="shared" si="91"/>
        <v>Fortunato Quintela R.</v>
      </c>
      <c r="D693" s="13" t="s">
        <v>195</v>
      </c>
      <c r="E693" s="14">
        <f t="shared" si="92"/>
        <v>2</v>
      </c>
      <c r="F693" s="26">
        <v>0</v>
      </c>
      <c r="G693" s="27">
        <v>2</v>
      </c>
      <c r="H693" s="28">
        <f t="shared" si="93"/>
        <v>7</v>
      </c>
      <c r="I693" s="26">
        <v>1</v>
      </c>
      <c r="J693" s="29">
        <v>6</v>
      </c>
      <c r="K693" s="30">
        <f t="shared" si="94"/>
        <v>0</v>
      </c>
      <c r="L693" s="31">
        <f t="shared" si="95"/>
        <v>0.14285714285714285</v>
      </c>
      <c r="M693" s="20">
        <f t="shared" si="96"/>
        <v>5.7</v>
      </c>
      <c r="N693" s="32" t="s">
        <v>49</v>
      </c>
      <c r="O693" s="22" t="e">
        <f>VLOOKUP(N693,#REF!,2,FALSE)</f>
        <v>#REF!</v>
      </c>
      <c r="P693" s="23" t="str">
        <f t="shared" si="97"/>
        <v>M</v>
      </c>
      <c r="Q693" s="24" t="str">
        <f t="shared" si="98"/>
        <v/>
      </c>
    </row>
    <row r="694" spans="1:17">
      <c r="A694" s="11">
        <f t="shared" si="90"/>
        <v>693</v>
      </c>
      <c r="B694" s="12">
        <v>2967</v>
      </c>
      <c r="C694" s="13" t="str">
        <f t="shared" si="91"/>
        <v>Diego Quintero B.</v>
      </c>
      <c r="D694" s="13" t="s">
        <v>153</v>
      </c>
      <c r="E694" s="14">
        <f t="shared" si="92"/>
        <v>8</v>
      </c>
      <c r="F694" s="26">
        <v>7</v>
      </c>
      <c r="G694" s="27">
        <v>1</v>
      </c>
      <c r="H694" s="28">
        <f t="shared" si="93"/>
        <v>29</v>
      </c>
      <c r="I694" s="26">
        <v>23</v>
      </c>
      <c r="J694" s="29">
        <v>6</v>
      </c>
      <c r="K694" s="30">
        <f t="shared" si="94"/>
        <v>0.875</v>
      </c>
      <c r="L694" s="31">
        <f t="shared" si="95"/>
        <v>0.7931034482758621</v>
      </c>
      <c r="M694" s="20">
        <f t="shared" si="96"/>
        <v>73</v>
      </c>
      <c r="N694" s="32" t="s">
        <v>56</v>
      </c>
      <c r="O694" s="22" t="e">
        <f>VLOOKUP(N694,#REF!,2,FALSE)</f>
        <v>#REF!</v>
      </c>
      <c r="P694" s="23" t="str">
        <f t="shared" si="97"/>
        <v>M</v>
      </c>
      <c r="Q694" s="24" t="str">
        <f t="shared" si="98"/>
        <v/>
      </c>
    </row>
    <row r="695" spans="1:17">
      <c r="A695" s="11">
        <f t="shared" si="90"/>
        <v>694</v>
      </c>
      <c r="B695" s="12">
        <v>50184</v>
      </c>
      <c r="C695" s="13" t="str">
        <f t="shared" si="91"/>
        <v>Zaida Quiñoá T.</v>
      </c>
      <c r="D695" s="13" t="s">
        <v>134</v>
      </c>
      <c r="E695" s="14">
        <f t="shared" si="92"/>
        <v>2</v>
      </c>
      <c r="F695" s="26">
        <v>2</v>
      </c>
      <c r="G695" s="27">
        <v>0</v>
      </c>
      <c r="H695" s="28">
        <f t="shared" si="93"/>
        <v>7</v>
      </c>
      <c r="I695" s="26">
        <v>6</v>
      </c>
      <c r="J695" s="29">
        <v>1</v>
      </c>
      <c r="K695" s="30">
        <f t="shared" si="94"/>
        <v>1</v>
      </c>
      <c r="L695" s="31">
        <f t="shared" si="95"/>
        <v>0.8571428571428571</v>
      </c>
      <c r="M695" s="20">
        <f t="shared" si="96"/>
        <v>64.3</v>
      </c>
      <c r="N695" s="32" t="s">
        <v>49</v>
      </c>
      <c r="O695" s="22" t="e">
        <f>VLOOKUP(N695,#REF!,2,FALSE)</f>
        <v>#REF!</v>
      </c>
      <c r="P695" s="23" t="str">
        <f t="shared" si="97"/>
        <v>M</v>
      </c>
      <c r="Q695" s="24" t="str">
        <f t="shared" si="98"/>
        <v/>
      </c>
    </row>
    <row r="696" spans="1:17">
      <c r="A696" s="11">
        <f t="shared" si="90"/>
        <v>695</v>
      </c>
      <c r="B696" s="12">
        <v>23283</v>
      </c>
      <c r="C696" s="13" t="str">
        <f t="shared" si="91"/>
        <v>Gonzalo Quirós C.</v>
      </c>
      <c r="D696" s="13" t="s">
        <v>194</v>
      </c>
      <c r="E696" s="14">
        <f t="shared" si="92"/>
        <v>26</v>
      </c>
      <c r="F696" s="26">
        <v>19</v>
      </c>
      <c r="G696" s="27">
        <v>7</v>
      </c>
      <c r="H696" s="28">
        <f t="shared" si="93"/>
        <v>86</v>
      </c>
      <c r="I696" s="26">
        <v>61</v>
      </c>
      <c r="J696" s="29">
        <v>25</v>
      </c>
      <c r="K696" s="30">
        <f t="shared" si="94"/>
        <v>0.73076923076923073</v>
      </c>
      <c r="L696" s="31">
        <f t="shared" si="95"/>
        <v>0.70930232558139539</v>
      </c>
      <c r="M696" s="20">
        <f t="shared" si="96"/>
        <v>68.7</v>
      </c>
      <c r="N696" s="32" t="s">
        <v>49</v>
      </c>
      <c r="O696" s="22" t="e">
        <f>VLOOKUP(N696,#REF!,2,FALSE)</f>
        <v>#REF!</v>
      </c>
      <c r="P696" s="23" t="str">
        <f t="shared" si="97"/>
        <v>M</v>
      </c>
      <c r="Q696" s="24" t="e">
        <f t="shared" si="98"/>
        <v>#REF!</v>
      </c>
    </row>
    <row r="697" spans="1:17">
      <c r="A697" s="11">
        <f t="shared" si="90"/>
        <v>696</v>
      </c>
      <c r="B697" s="12">
        <v>50123</v>
      </c>
      <c r="C697" s="13" t="str">
        <f t="shared" si="91"/>
        <v>Dan Radulescu</v>
      </c>
      <c r="D697" s="13" t="s">
        <v>166</v>
      </c>
      <c r="E697" s="14">
        <f t="shared" si="92"/>
        <v>16</v>
      </c>
      <c r="F697" s="26">
        <v>16</v>
      </c>
      <c r="G697" s="27">
        <v>0</v>
      </c>
      <c r="H697" s="28">
        <f t="shared" si="93"/>
        <v>49</v>
      </c>
      <c r="I697" s="26">
        <v>48</v>
      </c>
      <c r="J697" s="29">
        <v>1</v>
      </c>
      <c r="K697" s="30">
        <f t="shared" si="94"/>
        <v>1</v>
      </c>
      <c r="L697" s="31">
        <f t="shared" si="95"/>
        <v>0.97959183673469385</v>
      </c>
      <c r="M697" s="20">
        <f t="shared" si="96"/>
        <v>91.8</v>
      </c>
      <c r="N697" s="32" t="s">
        <v>48</v>
      </c>
      <c r="O697" s="22" t="e">
        <f>VLOOKUP(N697,#REF!,2,FALSE)</f>
        <v>#REF!</v>
      </c>
      <c r="P697" s="23" t="str">
        <f t="shared" si="97"/>
        <v>M</v>
      </c>
      <c r="Q697" s="24" t="e">
        <f t="shared" si="98"/>
        <v>#REF!</v>
      </c>
    </row>
    <row r="698" spans="1:17">
      <c r="A698" s="11">
        <f t="shared" si="90"/>
        <v>697</v>
      </c>
      <c r="B698" s="12">
        <v>18156</v>
      </c>
      <c r="C698" s="13" t="str">
        <f t="shared" si="91"/>
        <v>Brais Rajo P.</v>
      </c>
      <c r="D698" s="13" t="s">
        <v>198</v>
      </c>
      <c r="E698" s="14">
        <f t="shared" si="92"/>
        <v>18</v>
      </c>
      <c r="F698" s="26">
        <v>14</v>
      </c>
      <c r="G698" s="27">
        <v>4</v>
      </c>
      <c r="H698" s="28">
        <f t="shared" si="93"/>
        <v>63</v>
      </c>
      <c r="I698" s="26">
        <v>47</v>
      </c>
      <c r="J698" s="29">
        <v>16</v>
      </c>
      <c r="K698" s="30">
        <f t="shared" si="94"/>
        <v>0.77777777777777779</v>
      </c>
      <c r="L698" s="31">
        <f t="shared" si="95"/>
        <v>0.74603174603174605</v>
      </c>
      <c r="M698" s="20">
        <f t="shared" si="96"/>
        <v>71.400000000000006</v>
      </c>
      <c r="N698" s="32" t="s">
        <v>49</v>
      </c>
      <c r="O698" s="22" t="e">
        <f>VLOOKUP(N698,#REF!,2,FALSE)</f>
        <v>#REF!</v>
      </c>
      <c r="P698" s="23" t="str">
        <f t="shared" si="97"/>
        <v>M</v>
      </c>
      <c r="Q698" s="24" t="e">
        <f t="shared" si="98"/>
        <v>#REF!</v>
      </c>
    </row>
    <row r="699" spans="1:17">
      <c r="A699" s="11">
        <f t="shared" si="90"/>
        <v>698</v>
      </c>
      <c r="B699" s="12">
        <v>17317</v>
      </c>
      <c r="C699" s="13" t="str">
        <f t="shared" si="91"/>
        <v>José M. Rama G.</v>
      </c>
      <c r="D699" s="13" t="s">
        <v>96</v>
      </c>
      <c r="E699" s="14">
        <f t="shared" si="92"/>
        <v>20</v>
      </c>
      <c r="F699" s="26">
        <v>10</v>
      </c>
      <c r="G699" s="27">
        <v>10</v>
      </c>
      <c r="H699" s="28">
        <f t="shared" si="93"/>
        <v>82</v>
      </c>
      <c r="I699" s="26">
        <v>44</v>
      </c>
      <c r="J699" s="29">
        <v>38</v>
      </c>
      <c r="K699" s="30">
        <f t="shared" si="94"/>
        <v>0.5</v>
      </c>
      <c r="L699" s="31">
        <f t="shared" si="95"/>
        <v>0.53658536585365857</v>
      </c>
      <c r="M699" s="20">
        <f t="shared" si="96"/>
        <v>49</v>
      </c>
      <c r="N699" s="32" t="s">
        <v>58</v>
      </c>
      <c r="O699" s="22" t="e">
        <f>VLOOKUP(N699,#REF!,2,FALSE)</f>
        <v>#REF!</v>
      </c>
      <c r="P699" s="23" t="str">
        <f t="shared" si="97"/>
        <v>M</v>
      </c>
      <c r="Q699" s="24" t="e">
        <f t="shared" si="98"/>
        <v>#REF!</v>
      </c>
    </row>
    <row r="700" spans="1:17">
      <c r="A700" s="11">
        <f t="shared" si="90"/>
        <v>699</v>
      </c>
      <c r="B700" s="12">
        <v>17317</v>
      </c>
      <c r="C700" s="13" t="str">
        <f t="shared" si="91"/>
        <v>José M. Rama G.</v>
      </c>
      <c r="D700" s="13" t="s">
        <v>90</v>
      </c>
      <c r="E700" s="14">
        <f t="shared" si="92"/>
        <v>3</v>
      </c>
      <c r="F700" s="26">
        <v>0</v>
      </c>
      <c r="G700" s="27">
        <v>3</v>
      </c>
      <c r="H700" s="28">
        <f t="shared" si="93"/>
        <v>9</v>
      </c>
      <c r="I700" s="26">
        <v>0</v>
      </c>
      <c r="J700" s="29">
        <v>9</v>
      </c>
      <c r="K700" s="30">
        <f t="shared" si="94"/>
        <v>0</v>
      </c>
      <c r="L700" s="31">
        <f t="shared" si="95"/>
        <v>0</v>
      </c>
      <c r="M700" s="20">
        <f t="shared" si="96"/>
        <v>0</v>
      </c>
      <c r="N700" s="32" t="s">
        <v>48</v>
      </c>
      <c r="O700" s="22" t="e">
        <f>VLOOKUP(N700,#REF!,2,FALSE)</f>
        <v>#REF!</v>
      </c>
      <c r="P700" s="23" t="str">
        <f t="shared" si="97"/>
        <v>M</v>
      </c>
      <c r="Q700" s="24" t="str">
        <f t="shared" si="98"/>
        <v/>
      </c>
    </row>
    <row r="701" spans="1:17">
      <c r="A701" s="11">
        <f t="shared" si="90"/>
        <v>700</v>
      </c>
      <c r="B701" s="12">
        <v>18410</v>
      </c>
      <c r="C701" s="13" t="str">
        <f t="shared" si="91"/>
        <v>Antía Rama V.</v>
      </c>
      <c r="D701" s="13" t="s">
        <v>128</v>
      </c>
      <c r="E701" s="14">
        <f t="shared" si="92"/>
        <v>28</v>
      </c>
      <c r="F701" s="26">
        <v>13</v>
      </c>
      <c r="G701" s="27">
        <v>15</v>
      </c>
      <c r="H701" s="28">
        <f t="shared" si="93"/>
        <v>106</v>
      </c>
      <c r="I701" s="26">
        <v>51</v>
      </c>
      <c r="J701" s="29">
        <v>55</v>
      </c>
      <c r="K701" s="30">
        <f t="shared" si="94"/>
        <v>0.4642857142857143</v>
      </c>
      <c r="L701" s="31">
        <f t="shared" si="95"/>
        <v>0.48113207547169812</v>
      </c>
      <c r="M701" s="20">
        <f t="shared" si="96"/>
        <v>45.3</v>
      </c>
      <c r="N701" s="32" t="s">
        <v>58</v>
      </c>
      <c r="O701" s="22" t="e">
        <f>VLOOKUP(N701,#REF!,2,FALSE)</f>
        <v>#REF!</v>
      </c>
      <c r="P701" s="23" t="str">
        <f t="shared" si="97"/>
        <v>M</v>
      </c>
      <c r="Q701" s="24" t="e">
        <f t="shared" si="98"/>
        <v>#REF!</v>
      </c>
    </row>
    <row r="702" spans="1:17">
      <c r="A702" s="11">
        <f t="shared" si="90"/>
        <v>701</v>
      </c>
      <c r="B702" s="12">
        <v>22459</v>
      </c>
      <c r="C702" s="13" t="str">
        <f t="shared" si="91"/>
        <v>Mauro Rama V.</v>
      </c>
      <c r="D702" s="13" t="s">
        <v>200</v>
      </c>
      <c r="E702" s="14">
        <f t="shared" si="92"/>
        <v>14</v>
      </c>
      <c r="F702" s="26">
        <v>0</v>
      </c>
      <c r="G702" s="27">
        <v>14</v>
      </c>
      <c r="H702" s="28">
        <f t="shared" si="93"/>
        <v>43</v>
      </c>
      <c r="I702" s="26">
        <v>1</v>
      </c>
      <c r="J702" s="29">
        <v>42</v>
      </c>
      <c r="K702" s="30">
        <f t="shared" si="94"/>
        <v>0</v>
      </c>
      <c r="L702" s="31">
        <f t="shared" si="95"/>
        <v>2.3255813953488372E-2</v>
      </c>
      <c r="M702" s="20">
        <f t="shared" si="96"/>
        <v>1.1000000000000001</v>
      </c>
      <c r="N702" s="32" t="s">
        <v>49</v>
      </c>
      <c r="O702" s="22" t="e">
        <f>VLOOKUP(N702,#REF!,2,FALSE)</f>
        <v>#REF!</v>
      </c>
      <c r="P702" s="23" t="str">
        <f t="shared" si="97"/>
        <v>M</v>
      </c>
      <c r="Q702" s="24" t="e">
        <f t="shared" si="98"/>
        <v>#REF!</v>
      </c>
    </row>
    <row r="703" spans="1:17">
      <c r="A703" s="11">
        <f t="shared" si="90"/>
        <v>702</v>
      </c>
      <c r="B703" s="12">
        <v>18482</v>
      </c>
      <c r="C703" s="13" t="str">
        <f t="shared" si="91"/>
        <v>Francisco J. Ramallo R.</v>
      </c>
      <c r="D703" s="13" t="s">
        <v>160</v>
      </c>
      <c r="E703" s="14">
        <f t="shared" si="92"/>
        <v>30</v>
      </c>
      <c r="F703" s="26">
        <v>23</v>
      </c>
      <c r="G703" s="27">
        <v>7</v>
      </c>
      <c r="H703" s="28">
        <f t="shared" si="93"/>
        <v>108</v>
      </c>
      <c r="I703" s="26">
        <v>77</v>
      </c>
      <c r="J703" s="29">
        <v>31</v>
      </c>
      <c r="K703" s="30">
        <f t="shared" si="94"/>
        <v>0.76666666666666672</v>
      </c>
      <c r="L703" s="31">
        <f t="shared" si="95"/>
        <v>0.71296296296296291</v>
      </c>
      <c r="M703" s="20">
        <f t="shared" si="96"/>
        <v>71</v>
      </c>
      <c r="N703" s="32" t="s">
        <v>48</v>
      </c>
      <c r="O703" s="22" t="e">
        <f>VLOOKUP(N703,#REF!,2,FALSE)</f>
        <v>#REF!</v>
      </c>
      <c r="P703" s="23" t="str">
        <f t="shared" si="97"/>
        <v>M</v>
      </c>
      <c r="Q703" s="24" t="e">
        <f t="shared" si="98"/>
        <v>#REF!</v>
      </c>
    </row>
    <row r="704" spans="1:17">
      <c r="A704" s="11">
        <f t="shared" si="90"/>
        <v>703</v>
      </c>
      <c r="B704" s="12">
        <v>18482</v>
      </c>
      <c r="C704" s="13" t="str">
        <f t="shared" si="91"/>
        <v>Francisco J. Ramallo R.</v>
      </c>
      <c r="D704" s="13" t="s">
        <v>158</v>
      </c>
      <c r="E704" s="14">
        <f t="shared" si="92"/>
        <v>2</v>
      </c>
      <c r="F704" s="26">
        <v>1</v>
      </c>
      <c r="G704" s="27">
        <v>1</v>
      </c>
      <c r="H704" s="28">
        <f t="shared" si="93"/>
        <v>7</v>
      </c>
      <c r="I704" s="26">
        <v>4</v>
      </c>
      <c r="J704" s="29">
        <v>3</v>
      </c>
      <c r="K704" s="30">
        <f t="shared" si="94"/>
        <v>0.5</v>
      </c>
      <c r="L704" s="31">
        <f t="shared" si="95"/>
        <v>0.5714285714285714</v>
      </c>
      <c r="M704" s="20">
        <f t="shared" si="96"/>
        <v>37.9</v>
      </c>
      <c r="N704" s="32" t="s">
        <v>56</v>
      </c>
      <c r="O704" s="22" t="e">
        <f>VLOOKUP(N704,#REF!,2,FALSE)</f>
        <v>#REF!</v>
      </c>
      <c r="P704" s="23" t="str">
        <f t="shared" si="97"/>
        <v>M</v>
      </c>
      <c r="Q704" s="24" t="str">
        <f t="shared" si="98"/>
        <v/>
      </c>
    </row>
    <row r="705" spans="1:17">
      <c r="A705" s="11">
        <f t="shared" si="90"/>
        <v>704</v>
      </c>
      <c r="B705" s="12">
        <v>24127</v>
      </c>
      <c r="C705" s="13" t="str">
        <f t="shared" si="91"/>
        <v>Adrián Ramallo L.</v>
      </c>
      <c r="D705" s="13" t="s">
        <v>122</v>
      </c>
      <c r="E705" s="14">
        <f t="shared" si="92"/>
        <v>16</v>
      </c>
      <c r="F705" s="26">
        <v>4</v>
      </c>
      <c r="G705" s="27">
        <v>12</v>
      </c>
      <c r="H705" s="28">
        <f t="shared" si="93"/>
        <v>50</v>
      </c>
      <c r="I705" s="26">
        <v>16</v>
      </c>
      <c r="J705" s="29">
        <v>34</v>
      </c>
      <c r="K705" s="30">
        <f t="shared" si="94"/>
        <v>0.25</v>
      </c>
      <c r="L705" s="31">
        <f t="shared" si="95"/>
        <v>0.32</v>
      </c>
      <c r="M705" s="20">
        <f t="shared" si="96"/>
        <v>26.6</v>
      </c>
      <c r="N705" s="32" t="s">
        <v>49</v>
      </c>
      <c r="O705" s="22" t="e">
        <f>VLOOKUP(N705,#REF!,2,FALSE)</f>
        <v>#REF!</v>
      </c>
      <c r="P705" s="23" t="str">
        <f t="shared" si="97"/>
        <v>M</v>
      </c>
      <c r="Q705" s="24" t="e">
        <f t="shared" si="98"/>
        <v>#REF!</v>
      </c>
    </row>
    <row r="706" spans="1:17">
      <c r="A706" s="11">
        <f t="shared" ref="A706:A769" si="99">ROW(A706)-1</f>
        <v>705</v>
      </c>
      <c r="B706" s="12">
        <v>6679</v>
      </c>
      <c r="C706" s="13" t="str">
        <f t="shared" ref="C706:C769" si="100">VLOOKUP(B706,Jugadores,10,0)</f>
        <v>Fernando Ramírez M.</v>
      </c>
      <c r="D706" s="13" t="s">
        <v>90</v>
      </c>
      <c r="E706" s="14">
        <f t="shared" ref="E706:E769" si="101">F706+G706</f>
        <v>26</v>
      </c>
      <c r="F706" s="26">
        <v>16</v>
      </c>
      <c r="G706" s="27">
        <v>10</v>
      </c>
      <c r="H706" s="28">
        <f t="shared" ref="H706:H769" si="102">I706+J706</f>
        <v>94</v>
      </c>
      <c r="I706" s="26">
        <v>53</v>
      </c>
      <c r="J706" s="29">
        <v>41</v>
      </c>
      <c r="K706" s="30">
        <f t="shared" ref="K706:K769" si="103">IF(E706=0,0,F706/E706)</f>
        <v>0.61538461538461542</v>
      </c>
      <c r="L706" s="31">
        <f t="shared" ref="L706:L769" si="104">IF(H706=0,0,I706/H706)</f>
        <v>0.56382978723404253</v>
      </c>
      <c r="M706" s="20">
        <f t="shared" ref="M706:M769" si="105">ROUND( ($K706*($E706+1)/($E706+3)+$L706*($H706+1)/($H706+3))*50, 1)</f>
        <v>56.3</v>
      </c>
      <c r="N706" s="32" t="s">
        <v>48</v>
      </c>
      <c r="O706" s="22" t="e">
        <f>VLOOKUP(N706,#REF!,2,FALSE)</f>
        <v>#REF!</v>
      </c>
      <c r="P706" s="23" t="str">
        <f t="shared" ref="P706:P769" si="106">RIGHT(N706,1)</f>
        <v>M</v>
      </c>
      <c r="Q706" s="24" t="e">
        <f t="shared" ref="Q706:Q769" si="107">IF(E706&lt;10,"", ROUND((O706-1)*150+(M706*5),0) )</f>
        <v>#REF!</v>
      </c>
    </row>
    <row r="707" spans="1:17">
      <c r="A707" s="11">
        <f t="shared" si="99"/>
        <v>706</v>
      </c>
      <c r="B707" s="12">
        <v>83</v>
      </c>
      <c r="C707" s="13" t="str">
        <f t="shared" si="100"/>
        <v>Elías Ramos C.</v>
      </c>
      <c r="D707" s="13" t="s">
        <v>71</v>
      </c>
      <c r="E707" s="14">
        <f t="shared" si="101"/>
        <v>20</v>
      </c>
      <c r="F707" s="26">
        <v>13</v>
      </c>
      <c r="G707" s="27">
        <v>7</v>
      </c>
      <c r="H707" s="28">
        <f t="shared" si="102"/>
        <v>74</v>
      </c>
      <c r="I707" s="26">
        <v>45</v>
      </c>
      <c r="J707" s="29">
        <v>29</v>
      </c>
      <c r="K707" s="30">
        <f t="shared" si="103"/>
        <v>0.65</v>
      </c>
      <c r="L707" s="31">
        <f t="shared" si="104"/>
        <v>0.60810810810810811</v>
      </c>
      <c r="M707" s="20">
        <f t="shared" si="105"/>
        <v>59.3</v>
      </c>
      <c r="N707" s="32" t="s">
        <v>58</v>
      </c>
      <c r="O707" s="22" t="e">
        <f>VLOOKUP(N707,#REF!,2,FALSE)</f>
        <v>#REF!</v>
      </c>
      <c r="P707" s="23" t="str">
        <f t="shared" si="106"/>
        <v>M</v>
      </c>
      <c r="Q707" s="24" t="e">
        <f t="shared" si="107"/>
        <v>#REF!</v>
      </c>
    </row>
    <row r="708" spans="1:17">
      <c r="A708" s="11">
        <f t="shared" si="99"/>
        <v>707</v>
      </c>
      <c r="B708" s="12">
        <v>20104</v>
      </c>
      <c r="C708" s="13" t="str">
        <f t="shared" si="100"/>
        <v>Andrés Ramos F.</v>
      </c>
      <c r="D708" s="13" t="s">
        <v>177</v>
      </c>
      <c r="E708" s="14">
        <f t="shared" si="101"/>
        <v>12</v>
      </c>
      <c r="F708" s="26">
        <v>3</v>
      </c>
      <c r="G708" s="27">
        <v>9</v>
      </c>
      <c r="H708" s="28">
        <f t="shared" si="102"/>
        <v>45</v>
      </c>
      <c r="I708" s="26">
        <v>15</v>
      </c>
      <c r="J708" s="29">
        <v>30</v>
      </c>
      <c r="K708" s="30">
        <f t="shared" si="103"/>
        <v>0.25</v>
      </c>
      <c r="L708" s="31">
        <f t="shared" si="104"/>
        <v>0.33333333333333331</v>
      </c>
      <c r="M708" s="20">
        <f t="shared" si="105"/>
        <v>26.8</v>
      </c>
      <c r="N708" s="32" t="s">
        <v>58</v>
      </c>
      <c r="O708" s="22" t="e">
        <f>VLOOKUP(N708,#REF!,2,FALSE)</f>
        <v>#REF!</v>
      </c>
      <c r="P708" s="23" t="str">
        <f t="shared" si="106"/>
        <v>M</v>
      </c>
      <c r="Q708" s="24" t="e">
        <f t="shared" si="107"/>
        <v>#REF!</v>
      </c>
    </row>
    <row r="709" spans="1:17">
      <c r="A709" s="11">
        <f t="shared" si="99"/>
        <v>708</v>
      </c>
      <c r="B709" s="12">
        <v>2071</v>
      </c>
      <c r="C709" s="13" t="str">
        <f t="shared" si="100"/>
        <v>Edgar M. Ramos P.</v>
      </c>
      <c r="D709" s="13" t="s">
        <v>151</v>
      </c>
      <c r="E709" s="14">
        <f t="shared" si="101"/>
        <v>44</v>
      </c>
      <c r="F709" s="26">
        <v>30</v>
      </c>
      <c r="G709" s="27">
        <v>14</v>
      </c>
      <c r="H709" s="28">
        <f t="shared" si="102"/>
        <v>171</v>
      </c>
      <c r="I709" s="26">
        <v>106</v>
      </c>
      <c r="J709" s="29">
        <v>65</v>
      </c>
      <c r="K709" s="30">
        <f t="shared" si="103"/>
        <v>0.68181818181818177</v>
      </c>
      <c r="L709" s="31">
        <f t="shared" si="104"/>
        <v>0.61988304093567248</v>
      </c>
      <c r="M709" s="20">
        <f t="shared" si="105"/>
        <v>63.3</v>
      </c>
      <c r="N709" s="32" t="s">
        <v>56</v>
      </c>
      <c r="O709" s="22" t="e">
        <f>VLOOKUP(N709,#REF!,2,FALSE)</f>
        <v>#REF!</v>
      </c>
      <c r="P709" s="23" t="str">
        <f t="shared" si="106"/>
        <v>M</v>
      </c>
      <c r="Q709" s="24" t="e">
        <f t="shared" si="107"/>
        <v>#REF!</v>
      </c>
    </row>
    <row r="710" spans="1:17">
      <c r="A710" s="11">
        <f t="shared" si="99"/>
        <v>709</v>
      </c>
      <c r="B710" s="12">
        <v>20548</v>
      </c>
      <c r="C710" s="13" t="str">
        <f t="shared" si="100"/>
        <v>Ana Ramos S.</v>
      </c>
      <c r="D710" s="13" t="s">
        <v>210</v>
      </c>
      <c r="E710" s="14">
        <f t="shared" si="101"/>
        <v>20</v>
      </c>
      <c r="F710" s="26">
        <v>14</v>
      </c>
      <c r="G710" s="27">
        <v>6</v>
      </c>
      <c r="H710" s="28">
        <f t="shared" si="102"/>
        <v>74</v>
      </c>
      <c r="I710" s="26">
        <v>48</v>
      </c>
      <c r="J710" s="29">
        <v>26</v>
      </c>
      <c r="K710" s="30">
        <f t="shared" si="103"/>
        <v>0.7</v>
      </c>
      <c r="L710" s="31">
        <f t="shared" si="104"/>
        <v>0.64864864864864868</v>
      </c>
      <c r="M710" s="20">
        <f t="shared" si="105"/>
        <v>63.5</v>
      </c>
      <c r="N710" s="32" t="s">
        <v>60</v>
      </c>
      <c r="O710" s="22" t="e">
        <f>VLOOKUP(N710,#REF!,2,FALSE)</f>
        <v>#REF!</v>
      </c>
      <c r="P710" s="23" t="str">
        <f t="shared" si="106"/>
        <v>F</v>
      </c>
      <c r="Q710" s="24" t="e">
        <f t="shared" si="107"/>
        <v>#REF!</v>
      </c>
    </row>
    <row r="711" spans="1:17">
      <c r="A711" s="11">
        <f t="shared" si="99"/>
        <v>710</v>
      </c>
      <c r="B711" s="12">
        <v>20548</v>
      </c>
      <c r="C711" s="13" t="str">
        <f t="shared" si="100"/>
        <v>Ana Ramos S.</v>
      </c>
      <c r="D711" s="13" t="s">
        <v>200</v>
      </c>
      <c r="E711" s="14">
        <f t="shared" si="101"/>
        <v>18</v>
      </c>
      <c r="F711" s="26">
        <v>3</v>
      </c>
      <c r="G711" s="27">
        <v>15</v>
      </c>
      <c r="H711" s="28">
        <f t="shared" si="102"/>
        <v>63</v>
      </c>
      <c r="I711" s="26">
        <v>18</v>
      </c>
      <c r="J711" s="29">
        <v>45</v>
      </c>
      <c r="K711" s="30">
        <f t="shared" si="103"/>
        <v>0.16666666666666666</v>
      </c>
      <c r="L711" s="31">
        <f t="shared" si="104"/>
        <v>0.2857142857142857</v>
      </c>
      <c r="M711" s="20">
        <f t="shared" si="105"/>
        <v>21.4</v>
      </c>
      <c r="N711" s="32" t="s">
        <v>49</v>
      </c>
      <c r="O711" s="22" t="e">
        <f>VLOOKUP(N711,#REF!,2,FALSE)</f>
        <v>#REF!</v>
      </c>
      <c r="P711" s="23" t="str">
        <f t="shared" si="106"/>
        <v>M</v>
      </c>
      <c r="Q711" s="24" t="e">
        <f t="shared" si="107"/>
        <v>#REF!</v>
      </c>
    </row>
    <row r="712" spans="1:17">
      <c r="A712" s="11">
        <f t="shared" si="99"/>
        <v>711</v>
      </c>
      <c r="B712" s="12">
        <v>26519</v>
      </c>
      <c r="C712" s="13" t="str">
        <f t="shared" si="100"/>
        <v>María S. Rebollo P.</v>
      </c>
      <c r="D712" s="13" t="s">
        <v>182</v>
      </c>
      <c r="E712" s="14">
        <f t="shared" si="101"/>
        <v>10</v>
      </c>
      <c r="F712" s="26">
        <v>3</v>
      </c>
      <c r="G712" s="27">
        <v>7</v>
      </c>
      <c r="H712" s="28">
        <f t="shared" si="102"/>
        <v>36</v>
      </c>
      <c r="I712" s="26">
        <v>14</v>
      </c>
      <c r="J712" s="29">
        <v>22</v>
      </c>
      <c r="K712" s="30">
        <f t="shared" si="103"/>
        <v>0.3</v>
      </c>
      <c r="L712" s="31">
        <f t="shared" si="104"/>
        <v>0.3888888888888889</v>
      </c>
      <c r="M712" s="20">
        <f t="shared" si="105"/>
        <v>31.1</v>
      </c>
      <c r="N712" s="32" t="s">
        <v>49</v>
      </c>
      <c r="O712" s="22" t="e">
        <f>VLOOKUP(N712,#REF!,2,FALSE)</f>
        <v>#REF!</v>
      </c>
      <c r="P712" s="23" t="str">
        <f t="shared" si="106"/>
        <v>M</v>
      </c>
      <c r="Q712" s="24" t="e">
        <f t="shared" si="107"/>
        <v>#REF!</v>
      </c>
    </row>
    <row r="713" spans="1:17">
      <c r="A713" s="11">
        <f t="shared" si="99"/>
        <v>712</v>
      </c>
      <c r="B713" s="12">
        <v>50050</v>
      </c>
      <c r="C713" s="13" t="str">
        <f t="shared" si="100"/>
        <v>Diego Reboredo V.</v>
      </c>
      <c r="D713" s="13" t="s">
        <v>111</v>
      </c>
      <c r="E713" s="14">
        <f t="shared" si="101"/>
        <v>19</v>
      </c>
      <c r="F713" s="26">
        <v>9</v>
      </c>
      <c r="G713" s="27">
        <v>10</v>
      </c>
      <c r="H713" s="28">
        <f t="shared" si="102"/>
        <v>67</v>
      </c>
      <c r="I713" s="26">
        <v>33</v>
      </c>
      <c r="J713" s="29">
        <v>34</v>
      </c>
      <c r="K713" s="30">
        <f t="shared" si="103"/>
        <v>0.47368421052631576</v>
      </c>
      <c r="L713" s="31">
        <f t="shared" si="104"/>
        <v>0.4925373134328358</v>
      </c>
      <c r="M713" s="20">
        <f t="shared" si="105"/>
        <v>45.5</v>
      </c>
      <c r="N713" s="32" t="s">
        <v>49</v>
      </c>
      <c r="O713" s="22" t="e">
        <f>VLOOKUP(N713,#REF!,2,FALSE)</f>
        <v>#REF!</v>
      </c>
      <c r="P713" s="23" t="str">
        <f t="shared" si="106"/>
        <v>M</v>
      </c>
      <c r="Q713" s="24" t="e">
        <f t="shared" si="107"/>
        <v>#REF!</v>
      </c>
    </row>
    <row r="714" spans="1:17">
      <c r="A714" s="11">
        <f t="shared" si="99"/>
        <v>713</v>
      </c>
      <c r="B714" s="12">
        <v>22667</v>
      </c>
      <c r="C714" s="13" t="str">
        <f t="shared" si="100"/>
        <v>Tatiana Recarey R.</v>
      </c>
      <c r="D714" s="13" t="s">
        <v>215</v>
      </c>
      <c r="E714" s="14">
        <f t="shared" si="101"/>
        <v>16</v>
      </c>
      <c r="F714" s="26">
        <v>4</v>
      </c>
      <c r="G714" s="27">
        <v>12</v>
      </c>
      <c r="H714" s="28">
        <f t="shared" si="102"/>
        <v>60</v>
      </c>
      <c r="I714" s="26">
        <v>20</v>
      </c>
      <c r="J714" s="29">
        <v>40</v>
      </c>
      <c r="K714" s="30">
        <f t="shared" si="103"/>
        <v>0.25</v>
      </c>
      <c r="L714" s="31">
        <f t="shared" si="104"/>
        <v>0.33333333333333331</v>
      </c>
      <c r="M714" s="20">
        <f t="shared" si="105"/>
        <v>27.3</v>
      </c>
      <c r="N714" s="32" t="s">
        <v>60</v>
      </c>
      <c r="O714" s="22" t="e">
        <f>VLOOKUP(N714,#REF!,2,FALSE)</f>
        <v>#REF!</v>
      </c>
      <c r="P714" s="23" t="str">
        <f t="shared" si="106"/>
        <v>F</v>
      </c>
      <c r="Q714" s="24" t="e">
        <f t="shared" si="107"/>
        <v>#REF!</v>
      </c>
    </row>
    <row r="715" spans="1:17">
      <c r="A715" s="11">
        <f t="shared" si="99"/>
        <v>714</v>
      </c>
      <c r="B715" s="12">
        <v>22667</v>
      </c>
      <c r="C715" s="13" t="str">
        <f t="shared" si="100"/>
        <v>Tatiana Recarey R.</v>
      </c>
      <c r="D715" s="13" t="s">
        <v>203</v>
      </c>
      <c r="E715" s="14">
        <f t="shared" si="101"/>
        <v>6</v>
      </c>
      <c r="F715" s="26">
        <v>0</v>
      </c>
      <c r="G715" s="27">
        <v>6</v>
      </c>
      <c r="H715" s="28">
        <f t="shared" si="102"/>
        <v>18</v>
      </c>
      <c r="I715" s="26">
        <v>0</v>
      </c>
      <c r="J715" s="29">
        <v>18</v>
      </c>
      <c r="K715" s="30">
        <f t="shared" si="103"/>
        <v>0</v>
      </c>
      <c r="L715" s="31">
        <f t="shared" si="104"/>
        <v>0</v>
      </c>
      <c r="M715" s="20">
        <f t="shared" si="105"/>
        <v>0</v>
      </c>
      <c r="N715" s="32" t="s">
        <v>59</v>
      </c>
      <c r="O715" s="22" t="e">
        <f>VLOOKUP(N715,#REF!,2,FALSE)</f>
        <v>#REF!</v>
      </c>
      <c r="P715" s="23" t="str">
        <f t="shared" si="106"/>
        <v>F</v>
      </c>
      <c r="Q715" s="24" t="str">
        <f t="shared" si="107"/>
        <v/>
      </c>
    </row>
    <row r="716" spans="1:17">
      <c r="A716" s="11">
        <f t="shared" si="99"/>
        <v>715</v>
      </c>
      <c r="B716" s="12">
        <v>17836</v>
      </c>
      <c r="C716" s="13" t="str">
        <f t="shared" si="100"/>
        <v>Jesús Recio B.</v>
      </c>
      <c r="D716" s="13" t="s">
        <v>124</v>
      </c>
      <c r="E716" s="14">
        <f t="shared" si="101"/>
        <v>6</v>
      </c>
      <c r="F716" s="26">
        <v>2</v>
      </c>
      <c r="G716" s="27">
        <v>4</v>
      </c>
      <c r="H716" s="28">
        <f t="shared" si="102"/>
        <v>23</v>
      </c>
      <c r="I716" s="26">
        <v>9</v>
      </c>
      <c r="J716" s="29">
        <v>14</v>
      </c>
      <c r="K716" s="30">
        <f t="shared" si="103"/>
        <v>0.33333333333333331</v>
      </c>
      <c r="L716" s="31">
        <f t="shared" si="104"/>
        <v>0.39130434782608697</v>
      </c>
      <c r="M716" s="20">
        <f t="shared" si="105"/>
        <v>31</v>
      </c>
      <c r="N716" s="32" t="s">
        <v>58</v>
      </c>
      <c r="O716" s="22" t="e">
        <f>VLOOKUP(N716,#REF!,2,FALSE)</f>
        <v>#REF!</v>
      </c>
      <c r="P716" s="23" t="str">
        <f t="shared" si="106"/>
        <v>M</v>
      </c>
      <c r="Q716" s="24" t="str">
        <f t="shared" si="107"/>
        <v/>
      </c>
    </row>
    <row r="717" spans="1:17">
      <c r="A717" s="11">
        <f t="shared" si="99"/>
        <v>716</v>
      </c>
      <c r="B717" s="12">
        <v>7949</v>
      </c>
      <c r="C717" s="13" t="str">
        <f t="shared" si="100"/>
        <v>Gonzalo Recuna C.</v>
      </c>
      <c r="D717" s="13" t="s">
        <v>156</v>
      </c>
      <c r="E717" s="14">
        <f t="shared" si="101"/>
        <v>42</v>
      </c>
      <c r="F717" s="26">
        <v>9</v>
      </c>
      <c r="G717" s="27">
        <v>33</v>
      </c>
      <c r="H717" s="28">
        <f t="shared" si="102"/>
        <v>161</v>
      </c>
      <c r="I717" s="26">
        <v>57</v>
      </c>
      <c r="J717" s="29">
        <v>104</v>
      </c>
      <c r="K717" s="30">
        <f t="shared" si="103"/>
        <v>0.21428571428571427</v>
      </c>
      <c r="L717" s="31">
        <f t="shared" si="104"/>
        <v>0.35403726708074534</v>
      </c>
      <c r="M717" s="20">
        <f t="shared" si="105"/>
        <v>27.7</v>
      </c>
      <c r="N717" s="32" t="s">
        <v>56</v>
      </c>
      <c r="O717" s="22" t="e">
        <f>VLOOKUP(N717,#REF!,2,FALSE)</f>
        <v>#REF!</v>
      </c>
      <c r="P717" s="23" t="str">
        <f t="shared" si="106"/>
        <v>M</v>
      </c>
      <c r="Q717" s="24" t="e">
        <f t="shared" si="107"/>
        <v>#REF!</v>
      </c>
    </row>
    <row r="718" spans="1:17">
      <c r="A718" s="11">
        <f t="shared" si="99"/>
        <v>717</v>
      </c>
      <c r="B718" s="12">
        <v>637</v>
      </c>
      <c r="C718" s="13" t="str">
        <f t="shared" si="100"/>
        <v>José L. Recuna C.</v>
      </c>
      <c r="D718" s="13" t="s">
        <v>156</v>
      </c>
      <c r="E718" s="14">
        <f t="shared" si="101"/>
        <v>42</v>
      </c>
      <c r="F718" s="26">
        <v>23</v>
      </c>
      <c r="G718" s="27">
        <v>19</v>
      </c>
      <c r="H718" s="28">
        <f t="shared" si="102"/>
        <v>164</v>
      </c>
      <c r="I718" s="26">
        <v>89</v>
      </c>
      <c r="J718" s="29">
        <v>75</v>
      </c>
      <c r="K718" s="30">
        <f t="shared" si="103"/>
        <v>0.54761904761904767</v>
      </c>
      <c r="L718" s="31">
        <f t="shared" si="104"/>
        <v>0.54268292682926833</v>
      </c>
      <c r="M718" s="20">
        <f t="shared" si="105"/>
        <v>53</v>
      </c>
      <c r="N718" s="32" t="s">
        <v>56</v>
      </c>
      <c r="O718" s="22" t="e">
        <f>VLOOKUP(N718,#REF!,2,FALSE)</f>
        <v>#REF!</v>
      </c>
      <c r="P718" s="23" t="str">
        <f t="shared" si="106"/>
        <v>M</v>
      </c>
      <c r="Q718" s="24" t="e">
        <f t="shared" si="107"/>
        <v>#REF!</v>
      </c>
    </row>
    <row r="719" spans="1:17">
      <c r="A719" s="11">
        <f t="shared" si="99"/>
        <v>718</v>
      </c>
      <c r="B719" s="12">
        <v>16940</v>
      </c>
      <c r="C719" s="13" t="str">
        <f t="shared" si="100"/>
        <v>Marcelo Recuna P.</v>
      </c>
      <c r="D719" s="13" t="s">
        <v>124</v>
      </c>
      <c r="E719" s="14">
        <f t="shared" si="101"/>
        <v>32</v>
      </c>
      <c r="F719" s="26">
        <v>8</v>
      </c>
      <c r="G719" s="27">
        <v>24</v>
      </c>
      <c r="H719" s="28">
        <f t="shared" si="102"/>
        <v>123</v>
      </c>
      <c r="I719" s="26">
        <v>40</v>
      </c>
      <c r="J719" s="29">
        <v>83</v>
      </c>
      <c r="K719" s="30">
        <f t="shared" si="103"/>
        <v>0.25</v>
      </c>
      <c r="L719" s="31">
        <f t="shared" si="104"/>
        <v>0.32520325203252032</v>
      </c>
      <c r="M719" s="20">
        <f t="shared" si="105"/>
        <v>27.8</v>
      </c>
      <c r="N719" s="32" t="s">
        <v>58</v>
      </c>
      <c r="O719" s="22" t="e">
        <f>VLOOKUP(N719,#REF!,2,FALSE)</f>
        <v>#REF!</v>
      </c>
      <c r="P719" s="23" t="str">
        <f t="shared" si="106"/>
        <v>M</v>
      </c>
      <c r="Q719" s="24" t="e">
        <f t="shared" si="107"/>
        <v>#REF!</v>
      </c>
    </row>
    <row r="720" spans="1:17">
      <c r="A720" s="11">
        <f t="shared" si="99"/>
        <v>719</v>
      </c>
      <c r="B720" s="12">
        <v>493</v>
      </c>
      <c r="C720" s="13" t="str">
        <f t="shared" si="100"/>
        <v>Juan J. Redondo L.</v>
      </c>
      <c r="D720" s="13" t="s">
        <v>128</v>
      </c>
      <c r="E720" s="14">
        <f t="shared" si="101"/>
        <v>15</v>
      </c>
      <c r="F720" s="26">
        <v>10</v>
      </c>
      <c r="G720" s="27">
        <v>5</v>
      </c>
      <c r="H720" s="28">
        <f t="shared" si="102"/>
        <v>53</v>
      </c>
      <c r="I720" s="26">
        <v>35</v>
      </c>
      <c r="J720" s="29">
        <v>18</v>
      </c>
      <c r="K720" s="30">
        <f t="shared" si="103"/>
        <v>0.66666666666666663</v>
      </c>
      <c r="L720" s="31">
        <f t="shared" si="104"/>
        <v>0.660377358490566</v>
      </c>
      <c r="M720" s="20">
        <f t="shared" si="105"/>
        <v>61.5</v>
      </c>
      <c r="N720" s="32" t="s">
        <v>58</v>
      </c>
      <c r="O720" s="22" t="e">
        <f>VLOOKUP(N720,#REF!,2,FALSE)</f>
        <v>#REF!</v>
      </c>
      <c r="P720" s="23" t="str">
        <f t="shared" si="106"/>
        <v>M</v>
      </c>
      <c r="Q720" s="24" t="e">
        <f t="shared" si="107"/>
        <v>#REF!</v>
      </c>
    </row>
    <row r="721" spans="1:17">
      <c r="A721" s="11">
        <f t="shared" si="99"/>
        <v>720</v>
      </c>
      <c r="B721" s="12">
        <v>23082</v>
      </c>
      <c r="C721" s="13" t="str">
        <f t="shared" si="100"/>
        <v>Ariadna Rego R.</v>
      </c>
      <c r="D721" s="13" t="s">
        <v>212</v>
      </c>
      <c r="E721" s="14">
        <f t="shared" si="101"/>
        <v>13</v>
      </c>
      <c r="F721" s="26">
        <v>7</v>
      </c>
      <c r="G721" s="27">
        <v>6</v>
      </c>
      <c r="H721" s="28">
        <f t="shared" si="102"/>
        <v>43</v>
      </c>
      <c r="I721" s="26">
        <v>22</v>
      </c>
      <c r="J721" s="29">
        <v>21</v>
      </c>
      <c r="K721" s="30">
        <f t="shared" si="103"/>
        <v>0.53846153846153844</v>
      </c>
      <c r="L721" s="31">
        <f t="shared" si="104"/>
        <v>0.51162790697674421</v>
      </c>
      <c r="M721" s="20">
        <f t="shared" si="105"/>
        <v>48</v>
      </c>
      <c r="N721" s="32" t="s">
        <v>60</v>
      </c>
      <c r="O721" s="22" t="e">
        <f>VLOOKUP(N721,#REF!,2,FALSE)</f>
        <v>#REF!</v>
      </c>
      <c r="P721" s="23" t="str">
        <f t="shared" si="106"/>
        <v>F</v>
      </c>
      <c r="Q721" s="24" t="e">
        <f t="shared" si="107"/>
        <v>#REF!</v>
      </c>
    </row>
    <row r="722" spans="1:17">
      <c r="A722" s="11">
        <f t="shared" si="99"/>
        <v>721</v>
      </c>
      <c r="B722" s="12">
        <v>5669</v>
      </c>
      <c r="C722" s="13" t="str">
        <f t="shared" si="100"/>
        <v>Antonio Á. Regueiro M.</v>
      </c>
      <c r="D722" s="13" t="s">
        <v>163</v>
      </c>
      <c r="E722" s="14">
        <f t="shared" si="101"/>
        <v>26</v>
      </c>
      <c r="F722" s="26">
        <v>16</v>
      </c>
      <c r="G722" s="27">
        <v>10</v>
      </c>
      <c r="H722" s="28">
        <f t="shared" si="102"/>
        <v>94</v>
      </c>
      <c r="I722" s="26">
        <v>54</v>
      </c>
      <c r="J722" s="29">
        <v>40</v>
      </c>
      <c r="K722" s="30">
        <f t="shared" si="103"/>
        <v>0.61538461538461542</v>
      </c>
      <c r="L722" s="31">
        <f t="shared" si="104"/>
        <v>0.57446808510638303</v>
      </c>
      <c r="M722" s="20">
        <f t="shared" si="105"/>
        <v>56.8</v>
      </c>
      <c r="N722" s="32" t="s">
        <v>48</v>
      </c>
      <c r="O722" s="22" t="e">
        <f>VLOOKUP(N722,#REF!,2,FALSE)</f>
        <v>#REF!</v>
      </c>
      <c r="P722" s="23" t="str">
        <f t="shared" si="106"/>
        <v>M</v>
      </c>
      <c r="Q722" s="24" t="e">
        <f t="shared" si="107"/>
        <v>#REF!</v>
      </c>
    </row>
    <row r="723" spans="1:17">
      <c r="A723" s="11">
        <f t="shared" si="99"/>
        <v>722</v>
      </c>
      <c r="B723" s="12">
        <v>5668</v>
      </c>
      <c r="C723" s="13" t="str">
        <f t="shared" si="100"/>
        <v>Julio Regueiro M.</v>
      </c>
      <c r="D723" s="13" t="s">
        <v>163</v>
      </c>
      <c r="E723" s="14">
        <f t="shared" si="101"/>
        <v>30</v>
      </c>
      <c r="F723" s="26">
        <v>19</v>
      </c>
      <c r="G723" s="27">
        <v>11</v>
      </c>
      <c r="H723" s="28">
        <f t="shared" si="102"/>
        <v>118</v>
      </c>
      <c r="I723" s="26">
        <v>69</v>
      </c>
      <c r="J723" s="29">
        <v>49</v>
      </c>
      <c r="K723" s="30">
        <f t="shared" si="103"/>
        <v>0.6333333333333333</v>
      </c>
      <c r="L723" s="31">
        <f t="shared" si="104"/>
        <v>0.5847457627118644</v>
      </c>
      <c r="M723" s="20">
        <f t="shared" si="105"/>
        <v>58.5</v>
      </c>
      <c r="N723" s="32" t="s">
        <v>48</v>
      </c>
      <c r="O723" s="22" t="e">
        <f>VLOOKUP(N723,#REF!,2,FALSE)</f>
        <v>#REF!</v>
      </c>
      <c r="P723" s="23" t="str">
        <f t="shared" si="106"/>
        <v>M</v>
      </c>
      <c r="Q723" s="24" t="e">
        <f t="shared" si="107"/>
        <v>#REF!</v>
      </c>
    </row>
    <row r="724" spans="1:17">
      <c r="A724" s="11">
        <f t="shared" si="99"/>
        <v>723</v>
      </c>
      <c r="B724" s="12">
        <v>10001</v>
      </c>
      <c r="C724" s="13" t="str">
        <f t="shared" si="100"/>
        <v>Pablo U. Regueiro N.</v>
      </c>
      <c r="D724" s="13" t="s">
        <v>125</v>
      </c>
      <c r="E724" s="14">
        <f t="shared" si="101"/>
        <v>18</v>
      </c>
      <c r="F724" s="26">
        <v>18</v>
      </c>
      <c r="G724" s="27">
        <v>0</v>
      </c>
      <c r="H724" s="28">
        <f t="shared" si="102"/>
        <v>62</v>
      </c>
      <c r="I724" s="26">
        <v>54</v>
      </c>
      <c r="J724" s="29">
        <v>8</v>
      </c>
      <c r="K724" s="30">
        <f t="shared" si="103"/>
        <v>1</v>
      </c>
      <c r="L724" s="31">
        <f t="shared" si="104"/>
        <v>0.87096774193548387</v>
      </c>
      <c r="M724" s="20">
        <f t="shared" si="105"/>
        <v>87.4</v>
      </c>
      <c r="N724" s="32" t="s">
        <v>48</v>
      </c>
      <c r="O724" s="22" t="e">
        <f>VLOOKUP(N724,#REF!,2,FALSE)</f>
        <v>#REF!</v>
      </c>
      <c r="P724" s="23" t="str">
        <f t="shared" si="106"/>
        <v>M</v>
      </c>
      <c r="Q724" s="24" t="e">
        <f t="shared" si="107"/>
        <v>#REF!</v>
      </c>
    </row>
    <row r="725" spans="1:17">
      <c r="A725" s="11">
        <f t="shared" si="99"/>
        <v>724</v>
      </c>
      <c r="B725" s="12">
        <v>10001</v>
      </c>
      <c r="C725" s="13" t="str">
        <f t="shared" si="100"/>
        <v>Pablo U. Regueiro N.</v>
      </c>
      <c r="D725" s="13" t="s">
        <v>142</v>
      </c>
      <c r="E725" s="14">
        <f t="shared" si="101"/>
        <v>5</v>
      </c>
      <c r="F725" s="26">
        <v>0</v>
      </c>
      <c r="G725" s="27">
        <v>5</v>
      </c>
      <c r="H725" s="28">
        <f t="shared" si="102"/>
        <v>17</v>
      </c>
      <c r="I725" s="26">
        <v>2</v>
      </c>
      <c r="J725" s="29">
        <v>15</v>
      </c>
      <c r="K725" s="30">
        <f t="shared" si="103"/>
        <v>0</v>
      </c>
      <c r="L725" s="31">
        <f t="shared" si="104"/>
        <v>0.11764705882352941</v>
      </c>
      <c r="M725" s="20">
        <f t="shared" si="105"/>
        <v>5.3</v>
      </c>
      <c r="N725" s="32" t="s">
        <v>53</v>
      </c>
      <c r="O725" s="22" t="e">
        <f>VLOOKUP(N725,#REF!,2,FALSE)</f>
        <v>#REF!</v>
      </c>
      <c r="P725" s="23" t="str">
        <f t="shared" si="106"/>
        <v>M</v>
      </c>
      <c r="Q725" s="24" t="str">
        <f t="shared" si="107"/>
        <v/>
      </c>
    </row>
    <row r="726" spans="1:17">
      <c r="A726" s="11">
        <f t="shared" si="99"/>
        <v>725</v>
      </c>
      <c r="B726" s="12">
        <v>7469</v>
      </c>
      <c r="C726" s="13" t="str">
        <f t="shared" si="100"/>
        <v>Martín Regueiro P.</v>
      </c>
      <c r="D726" s="13" t="s">
        <v>76</v>
      </c>
      <c r="E726" s="14">
        <f t="shared" si="101"/>
        <v>27</v>
      </c>
      <c r="F726" s="26">
        <v>6</v>
      </c>
      <c r="G726" s="27">
        <v>21</v>
      </c>
      <c r="H726" s="28">
        <f t="shared" si="102"/>
        <v>105</v>
      </c>
      <c r="I726" s="26">
        <v>40</v>
      </c>
      <c r="J726" s="29">
        <v>65</v>
      </c>
      <c r="K726" s="30">
        <f t="shared" si="103"/>
        <v>0.22222222222222221</v>
      </c>
      <c r="L726" s="31">
        <f t="shared" si="104"/>
        <v>0.38095238095238093</v>
      </c>
      <c r="M726" s="20">
        <f t="shared" si="105"/>
        <v>29.1</v>
      </c>
      <c r="N726" s="32" t="s">
        <v>47</v>
      </c>
      <c r="O726" s="22" t="e">
        <f>VLOOKUP(N726,#REF!,2,FALSE)</f>
        <v>#REF!</v>
      </c>
      <c r="P726" s="23" t="str">
        <f t="shared" si="106"/>
        <v>M</v>
      </c>
      <c r="Q726" s="24" t="e">
        <f t="shared" si="107"/>
        <v>#REF!</v>
      </c>
    </row>
    <row r="727" spans="1:17">
      <c r="A727" s="11">
        <f t="shared" si="99"/>
        <v>726</v>
      </c>
      <c r="B727" s="12">
        <v>15605</v>
      </c>
      <c r="C727" s="13" t="str">
        <f t="shared" si="100"/>
        <v>José M. Regueiro R.</v>
      </c>
      <c r="D727" s="13" t="s">
        <v>126</v>
      </c>
      <c r="E727" s="14">
        <f t="shared" si="101"/>
        <v>12</v>
      </c>
      <c r="F727" s="26">
        <v>5</v>
      </c>
      <c r="G727" s="27">
        <v>7</v>
      </c>
      <c r="H727" s="28">
        <f t="shared" si="102"/>
        <v>44</v>
      </c>
      <c r="I727" s="26">
        <v>19</v>
      </c>
      <c r="J727" s="29">
        <v>25</v>
      </c>
      <c r="K727" s="30">
        <f t="shared" si="103"/>
        <v>0.41666666666666669</v>
      </c>
      <c r="L727" s="31">
        <f t="shared" si="104"/>
        <v>0.43181818181818182</v>
      </c>
      <c r="M727" s="20">
        <f t="shared" si="105"/>
        <v>38.700000000000003</v>
      </c>
      <c r="N727" s="32" t="s">
        <v>58</v>
      </c>
      <c r="O727" s="22" t="e">
        <f>VLOOKUP(N727,#REF!,2,FALSE)</f>
        <v>#REF!</v>
      </c>
      <c r="P727" s="23" t="str">
        <f t="shared" si="106"/>
        <v>M</v>
      </c>
      <c r="Q727" s="24" t="e">
        <f t="shared" si="107"/>
        <v>#REF!</v>
      </c>
    </row>
    <row r="728" spans="1:17">
      <c r="A728" s="11">
        <f t="shared" si="99"/>
        <v>727</v>
      </c>
      <c r="B728" s="12">
        <v>7798</v>
      </c>
      <c r="C728" s="13" t="str">
        <f t="shared" si="100"/>
        <v>Miguel Á. Rey A.</v>
      </c>
      <c r="D728" s="13" t="s">
        <v>184</v>
      </c>
      <c r="E728" s="14">
        <f t="shared" si="101"/>
        <v>17</v>
      </c>
      <c r="F728" s="26">
        <v>17</v>
      </c>
      <c r="G728" s="27">
        <v>0</v>
      </c>
      <c r="H728" s="28">
        <f t="shared" si="102"/>
        <v>52</v>
      </c>
      <c r="I728" s="26">
        <v>51</v>
      </c>
      <c r="J728" s="29">
        <v>1</v>
      </c>
      <c r="K728" s="30">
        <f t="shared" si="103"/>
        <v>1</v>
      </c>
      <c r="L728" s="31">
        <f t="shared" si="104"/>
        <v>0.98076923076923073</v>
      </c>
      <c r="M728" s="20">
        <f t="shared" si="105"/>
        <v>92.3</v>
      </c>
      <c r="N728" s="32" t="s">
        <v>49</v>
      </c>
      <c r="O728" s="22" t="e">
        <f>VLOOKUP(N728,#REF!,2,FALSE)</f>
        <v>#REF!</v>
      </c>
      <c r="P728" s="23" t="str">
        <f t="shared" si="106"/>
        <v>M</v>
      </c>
      <c r="Q728" s="24" t="e">
        <f t="shared" si="107"/>
        <v>#REF!</v>
      </c>
    </row>
    <row r="729" spans="1:17">
      <c r="A729" s="11">
        <f t="shared" si="99"/>
        <v>728</v>
      </c>
      <c r="B729" s="12">
        <v>7798</v>
      </c>
      <c r="C729" s="13" t="str">
        <f t="shared" si="100"/>
        <v>Miguel Á. Rey A.</v>
      </c>
      <c r="D729" s="13" t="s">
        <v>104</v>
      </c>
      <c r="E729" s="14">
        <f t="shared" si="101"/>
        <v>6</v>
      </c>
      <c r="F729" s="26">
        <v>5</v>
      </c>
      <c r="G729" s="27">
        <v>1</v>
      </c>
      <c r="H729" s="28">
        <f t="shared" si="102"/>
        <v>21</v>
      </c>
      <c r="I729" s="26">
        <v>15</v>
      </c>
      <c r="J729" s="29">
        <v>6</v>
      </c>
      <c r="K729" s="30">
        <f t="shared" si="103"/>
        <v>0.83333333333333337</v>
      </c>
      <c r="L729" s="31">
        <f t="shared" si="104"/>
        <v>0.7142857142857143</v>
      </c>
      <c r="M729" s="20">
        <f t="shared" si="105"/>
        <v>65.099999999999994</v>
      </c>
      <c r="N729" s="32" t="s">
        <v>48</v>
      </c>
      <c r="O729" s="22" t="e">
        <f>VLOOKUP(N729,#REF!,2,FALSE)</f>
        <v>#REF!</v>
      </c>
      <c r="P729" s="23" t="str">
        <f t="shared" si="106"/>
        <v>M</v>
      </c>
      <c r="Q729" s="24" t="str">
        <f t="shared" si="107"/>
        <v/>
      </c>
    </row>
    <row r="730" spans="1:17">
      <c r="A730" s="11">
        <f t="shared" si="99"/>
        <v>729</v>
      </c>
      <c r="B730" s="12">
        <v>22448</v>
      </c>
      <c r="C730" s="13" t="str">
        <f t="shared" si="100"/>
        <v>Jaime Rey F.</v>
      </c>
      <c r="D730" s="13" t="s">
        <v>200</v>
      </c>
      <c r="E730" s="14">
        <f t="shared" si="101"/>
        <v>10</v>
      </c>
      <c r="F730" s="26">
        <v>0</v>
      </c>
      <c r="G730" s="27">
        <v>10</v>
      </c>
      <c r="H730" s="28">
        <f t="shared" si="102"/>
        <v>33</v>
      </c>
      <c r="I730" s="26">
        <v>3</v>
      </c>
      <c r="J730" s="29">
        <v>30</v>
      </c>
      <c r="K730" s="30">
        <f t="shared" si="103"/>
        <v>0</v>
      </c>
      <c r="L730" s="31">
        <f t="shared" si="104"/>
        <v>9.0909090909090912E-2</v>
      </c>
      <c r="M730" s="20">
        <f t="shared" si="105"/>
        <v>4.3</v>
      </c>
      <c r="N730" s="32" t="s">
        <v>49</v>
      </c>
      <c r="O730" s="22" t="e">
        <f>VLOOKUP(N730,#REF!,2,FALSE)</f>
        <v>#REF!</v>
      </c>
      <c r="P730" s="23" t="str">
        <f t="shared" si="106"/>
        <v>M</v>
      </c>
      <c r="Q730" s="24" t="e">
        <f t="shared" si="107"/>
        <v>#REF!</v>
      </c>
    </row>
    <row r="731" spans="1:17">
      <c r="A731" s="11">
        <f t="shared" si="99"/>
        <v>730</v>
      </c>
      <c r="B731" s="12">
        <v>3855</v>
      </c>
      <c r="C731" s="13" t="str">
        <f t="shared" si="100"/>
        <v>Julio J. Reyes H.</v>
      </c>
      <c r="D731" s="13" t="s">
        <v>140</v>
      </c>
      <c r="E731" s="14">
        <f t="shared" si="101"/>
        <v>44</v>
      </c>
      <c r="F731" s="26">
        <v>26</v>
      </c>
      <c r="G731" s="27">
        <v>18</v>
      </c>
      <c r="H731" s="28">
        <f t="shared" si="102"/>
        <v>169</v>
      </c>
      <c r="I731" s="26">
        <v>95</v>
      </c>
      <c r="J731" s="29">
        <v>74</v>
      </c>
      <c r="K731" s="30">
        <f t="shared" si="103"/>
        <v>0.59090909090909094</v>
      </c>
      <c r="L731" s="31">
        <f t="shared" si="104"/>
        <v>0.56213017751479288</v>
      </c>
      <c r="M731" s="20">
        <f t="shared" si="105"/>
        <v>56.1</v>
      </c>
      <c r="N731" s="32" t="s">
        <v>53</v>
      </c>
      <c r="O731" s="22" t="e">
        <f>VLOOKUP(N731,#REF!,2,FALSE)</f>
        <v>#REF!</v>
      </c>
      <c r="P731" s="23" t="str">
        <f t="shared" si="106"/>
        <v>M</v>
      </c>
      <c r="Q731" s="24" t="e">
        <f t="shared" si="107"/>
        <v>#REF!</v>
      </c>
    </row>
    <row r="732" spans="1:17">
      <c r="A732" s="11">
        <f t="shared" si="99"/>
        <v>731</v>
      </c>
      <c r="B732" s="12">
        <v>15530</v>
      </c>
      <c r="C732" s="13" t="str">
        <f t="shared" si="100"/>
        <v>Sara Rial G.</v>
      </c>
      <c r="D732" s="13" t="s">
        <v>98</v>
      </c>
      <c r="E732" s="14">
        <f t="shared" si="101"/>
        <v>28</v>
      </c>
      <c r="F732" s="26">
        <v>18</v>
      </c>
      <c r="G732" s="27">
        <v>10</v>
      </c>
      <c r="H732" s="28">
        <f t="shared" si="102"/>
        <v>110</v>
      </c>
      <c r="I732" s="26">
        <v>63</v>
      </c>
      <c r="J732" s="29">
        <v>47</v>
      </c>
      <c r="K732" s="30">
        <f t="shared" si="103"/>
        <v>0.6428571428571429</v>
      </c>
      <c r="L732" s="31">
        <f t="shared" si="104"/>
        <v>0.57272727272727275</v>
      </c>
      <c r="M732" s="20">
        <f t="shared" si="105"/>
        <v>58.2</v>
      </c>
      <c r="N732" s="32" t="s">
        <v>59</v>
      </c>
      <c r="O732" s="22" t="e">
        <f>VLOOKUP(N732,#REF!,2,FALSE)</f>
        <v>#REF!</v>
      </c>
      <c r="P732" s="23" t="str">
        <f t="shared" si="106"/>
        <v>F</v>
      </c>
      <c r="Q732" s="24" t="e">
        <f t="shared" si="107"/>
        <v>#REF!</v>
      </c>
    </row>
    <row r="733" spans="1:17">
      <c r="A733" s="11">
        <f t="shared" si="99"/>
        <v>732</v>
      </c>
      <c r="B733" s="12">
        <v>15530</v>
      </c>
      <c r="C733" s="13" t="str">
        <f t="shared" si="100"/>
        <v>Sara Rial G.</v>
      </c>
      <c r="D733" s="13" t="s">
        <v>97</v>
      </c>
      <c r="E733" s="14">
        <f t="shared" si="101"/>
        <v>4</v>
      </c>
      <c r="F733" s="26">
        <v>2</v>
      </c>
      <c r="G733" s="27">
        <v>2</v>
      </c>
      <c r="H733" s="28">
        <f t="shared" si="102"/>
        <v>12</v>
      </c>
      <c r="I733" s="26">
        <v>6</v>
      </c>
      <c r="J733" s="29">
        <v>6</v>
      </c>
      <c r="K733" s="30">
        <f t="shared" si="103"/>
        <v>0.5</v>
      </c>
      <c r="L733" s="31">
        <f t="shared" si="104"/>
        <v>0.5</v>
      </c>
      <c r="M733" s="20">
        <f t="shared" si="105"/>
        <v>39.5</v>
      </c>
      <c r="N733" s="32" t="s">
        <v>58</v>
      </c>
      <c r="O733" s="22" t="e">
        <f>VLOOKUP(N733,#REF!,2,FALSE)</f>
        <v>#REF!</v>
      </c>
      <c r="P733" s="23" t="str">
        <f t="shared" si="106"/>
        <v>M</v>
      </c>
      <c r="Q733" s="24" t="str">
        <f t="shared" si="107"/>
        <v/>
      </c>
    </row>
    <row r="734" spans="1:17">
      <c r="A734" s="11">
        <f t="shared" si="99"/>
        <v>733</v>
      </c>
      <c r="B734" s="12">
        <v>15530</v>
      </c>
      <c r="C734" s="13" t="str">
        <f t="shared" si="100"/>
        <v>Sara Rial G.</v>
      </c>
      <c r="D734" s="13" t="s">
        <v>95</v>
      </c>
      <c r="E734" s="14">
        <f t="shared" si="101"/>
        <v>2</v>
      </c>
      <c r="F734" s="26">
        <v>0</v>
      </c>
      <c r="G734" s="27">
        <v>2</v>
      </c>
      <c r="H734" s="28">
        <f t="shared" si="102"/>
        <v>6</v>
      </c>
      <c r="I734" s="26">
        <v>0</v>
      </c>
      <c r="J734" s="29">
        <v>6</v>
      </c>
      <c r="K734" s="30">
        <f t="shared" si="103"/>
        <v>0</v>
      </c>
      <c r="L734" s="31">
        <f t="shared" si="104"/>
        <v>0</v>
      </c>
      <c r="M734" s="20">
        <f t="shared" si="105"/>
        <v>0</v>
      </c>
      <c r="N734" s="32" t="s">
        <v>57</v>
      </c>
      <c r="O734" s="22" t="e">
        <f>VLOOKUP(N734,#REF!,2,FALSE)</f>
        <v>#REF!</v>
      </c>
      <c r="P734" s="23" t="str">
        <f t="shared" si="106"/>
        <v>F</v>
      </c>
      <c r="Q734" s="24" t="str">
        <f t="shared" si="107"/>
        <v/>
      </c>
    </row>
    <row r="735" spans="1:17">
      <c r="A735" s="11">
        <f t="shared" si="99"/>
        <v>734</v>
      </c>
      <c r="B735" s="12">
        <v>22679</v>
      </c>
      <c r="C735" s="13" t="str">
        <f t="shared" si="100"/>
        <v>Adán Rico B.</v>
      </c>
      <c r="D735" s="13" t="s">
        <v>114</v>
      </c>
      <c r="E735" s="14">
        <f t="shared" si="101"/>
        <v>6</v>
      </c>
      <c r="F735" s="26">
        <v>0</v>
      </c>
      <c r="G735" s="27">
        <v>6</v>
      </c>
      <c r="H735" s="28">
        <f t="shared" si="102"/>
        <v>18</v>
      </c>
      <c r="I735" s="26">
        <v>0</v>
      </c>
      <c r="J735" s="29">
        <v>18</v>
      </c>
      <c r="K735" s="30">
        <f t="shared" si="103"/>
        <v>0</v>
      </c>
      <c r="L735" s="31">
        <f t="shared" si="104"/>
        <v>0</v>
      </c>
      <c r="M735" s="20">
        <f t="shared" si="105"/>
        <v>0</v>
      </c>
      <c r="N735" s="32" t="s">
        <v>58</v>
      </c>
      <c r="O735" s="22" t="e">
        <f>VLOOKUP(N735,#REF!,2,FALSE)</f>
        <v>#REF!</v>
      </c>
      <c r="P735" s="23" t="str">
        <f t="shared" si="106"/>
        <v>M</v>
      </c>
      <c r="Q735" s="24" t="str">
        <f t="shared" si="107"/>
        <v/>
      </c>
    </row>
    <row r="736" spans="1:17">
      <c r="A736" s="11">
        <f t="shared" si="99"/>
        <v>735</v>
      </c>
      <c r="B736" s="12">
        <v>24122</v>
      </c>
      <c r="C736" s="13" t="str">
        <f t="shared" si="100"/>
        <v>André Rico N.</v>
      </c>
      <c r="D736" s="13" t="s">
        <v>122</v>
      </c>
      <c r="E736" s="14">
        <f t="shared" si="101"/>
        <v>9</v>
      </c>
      <c r="F736" s="26">
        <v>1</v>
      </c>
      <c r="G736" s="27">
        <v>8</v>
      </c>
      <c r="H736" s="28">
        <f t="shared" si="102"/>
        <v>25</v>
      </c>
      <c r="I736" s="26">
        <v>4</v>
      </c>
      <c r="J736" s="29">
        <v>21</v>
      </c>
      <c r="K736" s="30">
        <f t="shared" si="103"/>
        <v>0.1111111111111111</v>
      </c>
      <c r="L736" s="31">
        <f t="shared" si="104"/>
        <v>0.16</v>
      </c>
      <c r="M736" s="20">
        <f t="shared" si="105"/>
        <v>12.1</v>
      </c>
      <c r="N736" s="32" t="s">
        <v>49</v>
      </c>
      <c r="O736" s="22" t="e">
        <f>VLOOKUP(N736,#REF!,2,FALSE)</f>
        <v>#REF!</v>
      </c>
      <c r="P736" s="23" t="str">
        <f t="shared" si="106"/>
        <v>M</v>
      </c>
      <c r="Q736" s="24" t="str">
        <f t="shared" si="107"/>
        <v/>
      </c>
    </row>
    <row r="737" spans="1:17">
      <c r="A737" s="11">
        <f t="shared" si="99"/>
        <v>736</v>
      </c>
      <c r="B737" s="12">
        <v>3715</v>
      </c>
      <c r="C737" s="13" t="str">
        <f t="shared" si="100"/>
        <v>Nadina Riera C.</v>
      </c>
      <c r="D737" s="13" t="s">
        <v>113</v>
      </c>
      <c r="E737" s="14">
        <f t="shared" si="101"/>
        <v>12</v>
      </c>
      <c r="F737" s="26">
        <v>9</v>
      </c>
      <c r="G737" s="27">
        <v>3</v>
      </c>
      <c r="H737" s="28">
        <f t="shared" si="102"/>
        <v>41</v>
      </c>
      <c r="I737" s="26">
        <v>30</v>
      </c>
      <c r="J737" s="29">
        <v>11</v>
      </c>
      <c r="K737" s="30">
        <f t="shared" si="103"/>
        <v>0.75</v>
      </c>
      <c r="L737" s="31">
        <f t="shared" si="104"/>
        <v>0.73170731707317072</v>
      </c>
      <c r="M737" s="20">
        <f t="shared" si="105"/>
        <v>67.400000000000006</v>
      </c>
      <c r="N737" s="32" t="s">
        <v>57</v>
      </c>
      <c r="O737" s="22" t="e">
        <f>VLOOKUP(N737,#REF!,2,FALSE)</f>
        <v>#REF!</v>
      </c>
      <c r="P737" s="23" t="str">
        <f t="shared" si="106"/>
        <v>F</v>
      </c>
      <c r="Q737" s="24" t="e">
        <f t="shared" si="107"/>
        <v>#REF!</v>
      </c>
    </row>
    <row r="738" spans="1:17">
      <c r="A738" s="11">
        <f t="shared" si="99"/>
        <v>737</v>
      </c>
      <c r="B738" s="12">
        <v>15949</v>
      </c>
      <c r="C738" s="13" t="str">
        <f t="shared" si="100"/>
        <v>José M. Ríos Á.</v>
      </c>
      <c r="D738" s="13" t="s">
        <v>119</v>
      </c>
      <c r="E738" s="14">
        <f t="shared" si="101"/>
        <v>30</v>
      </c>
      <c r="F738" s="26">
        <v>14</v>
      </c>
      <c r="G738" s="27">
        <v>16</v>
      </c>
      <c r="H738" s="28">
        <f t="shared" si="102"/>
        <v>114</v>
      </c>
      <c r="I738" s="26">
        <v>54</v>
      </c>
      <c r="J738" s="29">
        <v>60</v>
      </c>
      <c r="K738" s="30">
        <f t="shared" si="103"/>
        <v>0.46666666666666667</v>
      </c>
      <c r="L738" s="31">
        <f t="shared" si="104"/>
        <v>0.47368421052631576</v>
      </c>
      <c r="M738" s="20">
        <f t="shared" si="105"/>
        <v>45.2</v>
      </c>
      <c r="N738" s="32" t="s">
        <v>58</v>
      </c>
      <c r="O738" s="22" t="e">
        <f>VLOOKUP(N738,#REF!,2,FALSE)</f>
        <v>#REF!</v>
      </c>
      <c r="P738" s="23" t="str">
        <f t="shared" si="106"/>
        <v>M</v>
      </c>
      <c r="Q738" s="24" t="e">
        <f t="shared" si="107"/>
        <v>#REF!</v>
      </c>
    </row>
    <row r="739" spans="1:17">
      <c r="A739" s="11">
        <f t="shared" si="99"/>
        <v>738</v>
      </c>
      <c r="B739" s="12">
        <v>22264</v>
      </c>
      <c r="C739" s="13" t="str">
        <f t="shared" si="100"/>
        <v>Mar Rivas P.</v>
      </c>
      <c r="D739" s="13" t="s">
        <v>98</v>
      </c>
      <c r="E739" s="14">
        <f t="shared" si="101"/>
        <v>2</v>
      </c>
      <c r="F739" s="26">
        <v>0</v>
      </c>
      <c r="G739" s="27">
        <v>2</v>
      </c>
      <c r="H739" s="28">
        <f t="shared" si="102"/>
        <v>6</v>
      </c>
      <c r="I739" s="26">
        <v>0</v>
      </c>
      <c r="J739" s="29">
        <v>6</v>
      </c>
      <c r="K739" s="30">
        <f t="shared" si="103"/>
        <v>0</v>
      </c>
      <c r="L739" s="31">
        <f t="shared" si="104"/>
        <v>0</v>
      </c>
      <c r="M739" s="20">
        <f t="shared" si="105"/>
        <v>0</v>
      </c>
      <c r="N739" s="32" t="s">
        <v>59</v>
      </c>
      <c r="O739" s="22" t="e">
        <f>VLOOKUP(N739,#REF!,2,FALSE)</f>
        <v>#REF!</v>
      </c>
      <c r="P739" s="23" t="str">
        <f t="shared" si="106"/>
        <v>F</v>
      </c>
      <c r="Q739" s="24" t="str">
        <f t="shared" si="107"/>
        <v/>
      </c>
    </row>
    <row r="740" spans="1:17">
      <c r="A740" s="11">
        <f t="shared" si="99"/>
        <v>739</v>
      </c>
      <c r="B740" s="12">
        <v>22336</v>
      </c>
      <c r="C740" s="13" t="str">
        <f t="shared" si="100"/>
        <v>Adrián Riveiro O.</v>
      </c>
      <c r="D740" s="13" t="s">
        <v>185</v>
      </c>
      <c r="E740" s="14">
        <f t="shared" si="101"/>
        <v>16</v>
      </c>
      <c r="F740" s="26">
        <v>8</v>
      </c>
      <c r="G740" s="27">
        <v>8</v>
      </c>
      <c r="H740" s="28">
        <f t="shared" si="102"/>
        <v>60</v>
      </c>
      <c r="I740" s="26">
        <v>33</v>
      </c>
      <c r="J740" s="29">
        <v>27</v>
      </c>
      <c r="K740" s="30">
        <f t="shared" si="103"/>
        <v>0.5</v>
      </c>
      <c r="L740" s="31">
        <f t="shared" si="104"/>
        <v>0.55000000000000004</v>
      </c>
      <c r="M740" s="20">
        <f t="shared" si="105"/>
        <v>49</v>
      </c>
      <c r="N740" s="32" t="s">
        <v>49</v>
      </c>
      <c r="O740" s="22" t="e">
        <f>VLOOKUP(N740,#REF!,2,FALSE)</f>
        <v>#REF!</v>
      </c>
      <c r="P740" s="23" t="str">
        <f t="shared" si="106"/>
        <v>M</v>
      </c>
      <c r="Q740" s="24" t="e">
        <f t="shared" si="107"/>
        <v>#REF!</v>
      </c>
    </row>
    <row r="741" spans="1:17">
      <c r="A741" s="11">
        <f t="shared" si="99"/>
        <v>740</v>
      </c>
      <c r="B741" s="12">
        <v>22336</v>
      </c>
      <c r="C741" s="13" t="str">
        <f t="shared" si="100"/>
        <v>Adrián Riveiro O.</v>
      </c>
      <c r="D741" s="13" t="s">
        <v>104</v>
      </c>
      <c r="E741" s="14">
        <f t="shared" si="101"/>
        <v>2</v>
      </c>
      <c r="F741" s="26">
        <v>0</v>
      </c>
      <c r="G741" s="27">
        <v>2</v>
      </c>
      <c r="H741" s="28">
        <f t="shared" si="102"/>
        <v>7</v>
      </c>
      <c r="I741" s="26">
        <v>1</v>
      </c>
      <c r="J741" s="29">
        <v>6</v>
      </c>
      <c r="K741" s="30">
        <f t="shared" si="103"/>
        <v>0</v>
      </c>
      <c r="L741" s="31">
        <f t="shared" si="104"/>
        <v>0.14285714285714285</v>
      </c>
      <c r="M741" s="20">
        <f t="shared" si="105"/>
        <v>5.7</v>
      </c>
      <c r="N741" s="32" t="s">
        <v>48</v>
      </c>
      <c r="O741" s="22" t="e">
        <f>VLOOKUP(N741,#REF!,2,FALSE)</f>
        <v>#REF!</v>
      </c>
      <c r="P741" s="23" t="str">
        <f t="shared" si="106"/>
        <v>M</v>
      </c>
      <c r="Q741" s="24" t="str">
        <f t="shared" si="107"/>
        <v/>
      </c>
    </row>
    <row r="742" spans="1:17">
      <c r="A742" s="11">
        <f t="shared" si="99"/>
        <v>741</v>
      </c>
      <c r="B742" s="12">
        <v>3021</v>
      </c>
      <c r="C742" s="13" t="str">
        <f t="shared" si="100"/>
        <v>Aleixo Rivera S.</v>
      </c>
      <c r="D742" s="13" t="s">
        <v>153</v>
      </c>
      <c r="E742" s="14">
        <f t="shared" si="101"/>
        <v>33</v>
      </c>
      <c r="F742" s="26">
        <v>5</v>
      </c>
      <c r="G742" s="27">
        <v>28</v>
      </c>
      <c r="H742" s="28">
        <f t="shared" si="102"/>
        <v>123</v>
      </c>
      <c r="I742" s="26">
        <v>33</v>
      </c>
      <c r="J742" s="29">
        <v>90</v>
      </c>
      <c r="K742" s="30">
        <f t="shared" si="103"/>
        <v>0.15151515151515152</v>
      </c>
      <c r="L742" s="31">
        <f t="shared" si="104"/>
        <v>0.26829268292682928</v>
      </c>
      <c r="M742" s="20">
        <f t="shared" si="105"/>
        <v>20.399999999999999</v>
      </c>
      <c r="N742" s="32" t="s">
        <v>56</v>
      </c>
      <c r="O742" s="22" t="e">
        <f>VLOOKUP(N742,#REF!,2,FALSE)</f>
        <v>#REF!</v>
      </c>
      <c r="P742" s="23" t="str">
        <f t="shared" si="106"/>
        <v>M</v>
      </c>
      <c r="Q742" s="24" t="e">
        <f t="shared" si="107"/>
        <v>#REF!</v>
      </c>
    </row>
    <row r="743" spans="1:17">
      <c r="A743" s="11">
        <f t="shared" si="99"/>
        <v>742</v>
      </c>
      <c r="B743" s="12">
        <v>3292</v>
      </c>
      <c r="C743" s="13" t="str">
        <f t="shared" si="100"/>
        <v>Isaac Rivera S.</v>
      </c>
      <c r="D743" s="13" t="s">
        <v>146</v>
      </c>
      <c r="E743" s="14">
        <f t="shared" si="101"/>
        <v>37</v>
      </c>
      <c r="F743" s="26">
        <v>15</v>
      </c>
      <c r="G743" s="27">
        <v>22</v>
      </c>
      <c r="H743" s="28">
        <f t="shared" si="102"/>
        <v>141</v>
      </c>
      <c r="I743" s="26">
        <v>59</v>
      </c>
      <c r="J743" s="29">
        <v>82</v>
      </c>
      <c r="K743" s="30">
        <f t="shared" si="103"/>
        <v>0.40540540540540543</v>
      </c>
      <c r="L743" s="31">
        <f t="shared" si="104"/>
        <v>0.41843971631205673</v>
      </c>
      <c r="M743" s="20">
        <f t="shared" si="105"/>
        <v>39.9</v>
      </c>
      <c r="N743" s="32" t="s">
        <v>47</v>
      </c>
      <c r="O743" s="22" t="e">
        <f>VLOOKUP(N743,#REF!,2,FALSE)</f>
        <v>#REF!</v>
      </c>
      <c r="P743" s="23" t="str">
        <f t="shared" si="106"/>
        <v>M</v>
      </c>
      <c r="Q743" s="24" t="e">
        <f t="shared" si="107"/>
        <v>#REF!</v>
      </c>
    </row>
    <row r="744" spans="1:17">
      <c r="A744" s="11">
        <f t="shared" si="99"/>
        <v>743</v>
      </c>
      <c r="B744" s="12">
        <v>19956</v>
      </c>
      <c r="C744" s="13" t="str">
        <f t="shared" si="100"/>
        <v>Alberte Roca P.</v>
      </c>
      <c r="D744" s="13" t="s">
        <v>195</v>
      </c>
      <c r="E744" s="14">
        <f t="shared" si="101"/>
        <v>2</v>
      </c>
      <c r="F744" s="26">
        <v>0</v>
      </c>
      <c r="G744" s="27">
        <v>2</v>
      </c>
      <c r="H744" s="28">
        <f t="shared" si="102"/>
        <v>8</v>
      </c>
      <c r="I744" s="26">
        <v>2</v>
      </c>
      <c r="J744" s="29">
        <v>6</v>
      </c>
      <c r="K744" s="30">
        <f t="shared" si="103"/>
        <v>0</v>
      </c>
      <c r="L744" s="31">
        <f t="shared" si="104"/>
        <v>0.25</v>
      </c>
      <c r="M744" s="20">
        <f t="shared" si="105"/>
        <v>10.199999999999999</v>
      </c>
      <c r="N744" s="32" t="s">
        <v>49</v>
      </c>
      <c r="O744" s="22" t="e">
        <f>VLOOKUP(N744,#REF!,2,FALSE)</f>
        <v>#REF!</v>
      </c>
      <c r="P744" s="23" t="str">
        <f t="shared" si="106"/>
        <v>M</v>
      </c>
      <c r="Q744" s="24" t="str">
        <f t="shared" si="107"/>
        <v/>
      </c>
    </row>
    <row r="745" spans="1:17">
      <c r="A745" s="11">
        <f t="shared" si="99"/>
        <v>744</v>
      </c>
      <c r="B745" s="12">
        <v>3184</v>
      </c>
      <c r="C745" s="13" t="str">
        <f t="shared" si="100"/>
        <v>Miguel Á. Roca P.</v>
      </c>
      <c r="D745" s="13" t="s">
        <v>159</v>
      </c>
      <c r="E745" s="14">
        <f t="shared" si="101"/>
        <v>2</v>
      </c>
      <c r="F745" s="26">
        <v>1</v>
      </c>
      <c r="G745" s="27">
        <v>1</v>
      </c>
      <c r="H745" s="28">
        <f t="shared" si="102"/>
        <v>8</v>
      </c>
      <c r="I745" s="26">
        <v>5</v>
      </c>
      <c r="J745" s="29">
        <v>3</v>
      </c>
      <c r="K745" s="30">
        <f t="shared" si="103"/>
        <v>0.5</v>
      </c>
      <c r="L745" s="31">
        <f t="shared" si="104"/>
        <v>0.625</v>
      </c>
      <c r="M745" s="20">
        <f t="shared" si="105"/>
        <v>40.6</v>
      </c>
      <c r="N745" s="32" t="s">
        <v>56</v>
      </c>
      <c r="O745" s="22" t="e">
        <f>VLOOKUP(N745,#REF!,2,FALSE)</f>
        <v>#REF!</v>
      </c>
      <c r="P745" s="23" t="str">
        <f t="shared" si="106"/>
        <v>M</v>
      </c>
      <c r="Q745" s="24" t="str">
        <f t="shared" si="107"/>
        <v/>
      </c>
    </row>
    <row r="746" spans="1:17">
      <c r="A746" s="11">
        <f t="shared" si="99"/>
        <v>745</v>
      </c>
      <c r="B746" s="12">
        <v>18464</v>
      </c>
      <c r="C746" s="13" t="str">
        <f t="shared" si="100"/>
        <v>Eloy Rodal A.</v>
      </c>
      <c r="D746" s="13" t="s">
        <v>108</v>
      </c>
      <c r="E746" s="14">
        <f t="shared" si="101"/>
        <v>5</v>
      </c>
      <c r="F746" s="26">
        <v>2</v>
      </c>
      <c r="G746" s="27">
        <v>3</v>
      </c>
      <c r="H746" s="28">
        <f t="shared" si="102"/>
        <v>22</v>
      </c>
      <c r="I746" s="26">
        <v>10</v>
      </c>
      <c r="J746" s="29">
        <v>12</v>
      </c>
      <c r="K746" s="30">
        <f t="shared" si="103"/>
        <v>0.4</v>
      </c>
      <c r="L746" s="31">
        <f t="shared" si="104"/>
        <v>0.45454545454545453</v>
      </c>
      <c r="M746" s="20">
        <f t="shared" si="105"/>
        <v>35.9</v>
      </c>
      <c r="N746" s="32" t="s">
        <v>58</v>
      </c>
      <c r="O746" s="22" t="e">
        <f>VLOOKUP(N746,#REF!,2,FALSE)</f>
        <v>#REF!</v>
      </c>
      <c r="P746" s="23" t="str">
        <f t="shared" si="106"/>
        <v>M</v>
      </c>
      <c r="Q746" s="24" t="str">
        <f t="shared" si="107"/>
        <v/>
      </c>
    </row>
    <row r="747" spans="1:17">
      <c r="A747" s="11">
        <f t="shared" si="99"/>
        <v>746</v>
      </c>
      <c r="B747" s="12">
        <v>15710</v>
      </c>
      <c r="C747" s="13" t="str">
        <f t="shared" si="100"/>
        <v>Miguel Á. Rodal A.</v>
      </c>
      <c r="D747" s="13" t="s">
        <v>108</v>
      </c>
      <c r="E747" s="14">
        <f t="shared" si="101"/>
        <v>29</v>
      </c>
      <c r="F747" s="26">
        <v>18</v>
      </c>
      <c r="G747" s="27">
        <v>11</v>
      </c>
      <c r="H747" s="28">
        <f t="shared" si="102"/>
        <v>119</v>
      </c>
      <c r="I747" s="26">
        <v>64</v>
      </c>
      <c r="J747" s="29">
        <v>55</v>
      </c>
      <c r="K747" s="30">
        <f t="shared" si="103"/>
        <v>0.62068965517241381</v>
      </c>
      <c r="L747" s="31">
        <f t="shared" si="104"/>
        <v>0.53781512605042014</v>
      </c>
      <c r="M747" s="20">
        <f t="shared" si="105"/>
        <v>55.5</v>
      </c>
      <c r="N747" s="32" t="s">
        <v>58</v>
      </c>
      <c r="O747" s="22" t="e">
        <f>VLOOKUP(N747,#REF!,2,FALSE)</f>
        <v>#REF!</v>
      </c>
      <c r="P747" s="23" t="str">
        <f t="shared" si="106"/>
        <v>M</v>
      </c>
      <c r="Q747" s="24" t="e">
        <f t="shared" si="107"/>
        <v>#REF!</v>
      </c>
    </row>
    <row r="748" spans="1:17">
      <c r="A748" s="11">
        <f t="shared" si="99"/>
        <v>747</v>
      </c>
      <c r="B748" s="12">
        <v>50583</v>
      </c>
      <c r="C748" s="13" t="str">
        <f t="shared" si="100"/>
        <v>José C. Rodiño E.</v>
      </c>
      <c r="D748" s="13" t="s">
        <v>182</v>
      </c>
      <c r="E748" s="14">
        <f t="shared" si="101"/>
        <v>6</v>
      </c>
      <c r="F748" s="26">
        <v>0</v>
      </c>
      <c r="G748" s="27">
        <v>6</v>
      </c>
      <c r="H748" s="28">
        <f t="shared" si="102"/>
        <v>18</v>
      </c>
      <c r="I748" s="26">
        <v>0</v>
      </c>
      <c r="J748" s="29">
        <v>18</v>
      </c>
      <c r="K748" s="30">
        <f t="shared" si="103"/>
        <v>0</v>
      </c>
      <c r="L748" s="31">
        <f t="shared" si="104"/>
        <v>0</v>
      </c>
      <c r="M748" s="20">
        <f t="shared" si="105"/>
        <v>0</v>
      </c>
      <c r="N748" s="32" t="s">
        <v>49</v>
      </c>
      <c r="O748" s="22" t="e">
        <f>VLOOKUP(N748,#REF!,2,FALSE)</f>
        <v>#REF!</v>
      </c>
      <c r="P748" s="23" t="str">
        <f t="shared" si="106"/>
        <v>M</v>
      </c>
      <c r="Q748" s="24" t="str">
        <f t="shared" si="107"/>
        <v/>
      </c>
    </row>
    <row r="749" spans="1:17">
      <c r="A749" s="11">
        <f t="shared" si="99"/>
        <v>748</v>
      </c>
      <c r="B749" s="12">
        <v>7492</v>
      </c>
      <c r="C749" s="13" t="str">
        <f t="shared" si="100"/>
        <v>José M. Rodríguez Á.</v>
      </c>
      <c r="D749" s="13" t="s">
        <v>160</v>
      </c>
      <c r="E749" s="14">
        <f t="shared" si="101"/>
        <v>34</v>
      </c>
      <c r="F749" s="26">
        <v>22</v>
      </c>
      <c r="G749" s="27">
        <v>12</v>
      </c>
      <c r="H749" s="28">
        <f t="shared" si="102"/>
        <v>135</v>
      </c>
      <c r="I749" s="26">
        <v>82</v>
      </c>
      <c r="J749" s="29">
        <v>53</v>
      </c>
      <c r="K749" s="30">
        <f t="shared" si="103"/>
        <v>0.6470588235294118</v>
      </c>
      <c r="L749" s="31">
        <f t="shared" si="104"/>
        <v>0.6074074074074074</v>
      </c>
      <c r="M749" s="20">
        <f t="shared" si="105"/>
        <v>60.5</v>
      </c>
      <c r="N749" s="32" t="s">
        <v>48</v>
      </c>
      <c r="O749" s="22" t="e">
        <f>VLOOKUP(N749,#REF!,2,FALSE)</f>
        <v>#REF!</v>
      </c>
      <c r="P749" s="23" t="str">
        <f t="shared" si="106"/>
        <v>M</v>
      </c>
      <c r="Q749" s="24" t="e">
        <f t="shared" si="107"/>
        <v>#REF!</v>
      </c>
    </row>
    <row r="750" spans="1:17">
      <c r="A750" s="11">
        <f t="shared" si="99"/>
        <v>749</v>
      </c>
      <c r="B750" s="12">
        <v>7473</v>
      </c>
      <c r="C750" s="13" t="str">
        <f t="shared" si="100"/>
        <v>Jesús V. Rodríguez A.</v>
      </c>
      <c r="D750" s="13" t="s">
        <v>122</v>
      </c>
      <c r="E750" s="14">
        <f t="shared" si="101"/>
        <v>11</v>
      </c>
      <c r="F750" s="26">
        <v>8</v>
      </c>
      <c r="G750" s="27">
        <v>3</v>
      </c>
      <c r="H750" s="28">
        <f t="shared" si="102"/>
        <v>42</v>
      </c>
      <c r="I750" s="26">
        <v>28</v>
      </c>
      <c r="J750" s="29">
        <v>14</v>
      </c>
      <c r="K750" s="30">
        <f t="shared" si="103"/>
        <v>0.72727272727272729</v>
      </c>
      <c r="L750" s="31">
        <f t="shared" si="104"/>
        <v>0.66666666666666663</v>
      </c>
      <c r="M750" s="20">
        <f t="shared" si="105"/>
        <v>63</v>
      </c>
      <c r="N750" s="32" t="s">
        <v>49</v>
      </c>
      <c r="O750" s="22" t="e">
        <f>VLOOKUP(N750,#REF!,2,FALSE)</f>
        <v>#REF!</v>
      </c>
      <c r="P750" s="23" t="str">
        <f t="shared" si="106"/>
        <v>M</v>
      </c>
      <c r="Q750" s="24" t="e">
        <f t="shared" si="107"/>
        <v>#REF!</v>
      </c>
    </row>
    <row r="751" spans="1:17">
      <c r="A751" s="11">
        <f t="shared" si="99"/>
        <v>750</v>
      </c>
      <c r="B751" s="12">
        <v>16610</v>
      </c>
      <c r="C751" s="13" t="str">
        <f t="shared" si="100"/>
        <v>David Rodríguez B.</v>
      </c>
      <c r="D751" s="13" t="s">
        <v>84</v>
      </c>
      <c r="E751" s="14">
        <f t="shared" si="101"/>
        <v>21</v>
      </c>
      <c r="F751" s="26">
        <v>8</v>
      </c>
      <c r="G751" s="27">
        <v>13</v>
      </c>
      <c r="H751" s="28">
        <f t="shared" si="102"/>
        <v>93</v>
      </c>
      <c r="I751" s="26">
        <v>43</v>
      </c>
      <c r="J751" s="29">
        <v>50</v>
      </c>
      <c r="K751" s="30">
        <f t="shared" si="103"/>
        <v>0.38095238095238093</v>
      </c>
      <c r="L751" s="31">
        <f t="shared" si="104"/>
        <v>0.46236559139784944</v>
      </c>
      <c r="M751" s="20">
        <f t="shared" si="105"/>
        <v>40.1</v>
      </c>
      <c r="N751" s="32" t="s">
        <v>48</v>
      </c>
      <c r="O751" s="22" t="e">
        <f>VLOOKUP(N751,#REF!,2,FALSE)</f>
        <v>#REF!</v>
      </c>
      <c r="P751" s="23" t="str">
        <f t="shared" si="106"/>
        <v>M</v>
      </c>
      <c r="Q751" s="24" t="e">
        <f t="shared" si="107"/>
        <v>#REF!</v>
      </c>
    </row>
    <row r="752" spans="1:17">
      <c r="A752" s="11">
        <f t="shared" si="99"/>
        <v>751</v>
      </c>
      <c r="B752" s="12">
        <v>19714</v>
      </c>
      <c r="C752" s="13" t="str">
        <f t="shared" si="100"/>
        <v>Laura Rodríguez B.</v>
      </c>
      <c r="D752" s="13" t="s">
        <v>144</v>
      </c>
      <c r="E752" s="14">
        <f t="shared" si="101"/>
        <v>16</v>
      </c>
      <c r="F752" s="26">
        <v>0</v>
      </c>
      <c r="G752" s="27">
        <v>16</v>
      </c>
      <c r="H752" s="28">
        <f t="shared" si="102"/>
        <v>53</v>
      </c>
      <c r="I752" s="26">
        <v>5</v>
      </c>
      <c r="J752" s="29">
        <v>48</v>
      </c>
      <c r="K752" s="30">
        <f t="shared" si="103"/>
        <v>0</v>
      </c>
      <c r="L752" s="31">
        <f t="shared" si="104"/>
        <v>9.4339622641509441E-2</v>
      </c>
      <c r="M752" s="20">
        <f t="shared" si="105"/>
        <v>4.5</v>
      </c>
      <c r="N752" s="32" t="s">
        <v>57</v>
      </c>
      <c r="O752" s="22" t="e">
        <f>VLOOKUP(N752,#REF!,2,FALSE)</f>
        <v>#REF!</v>
      </c>
      <c r="P752" s="23" t="str">
        <f t="shared" si="106"/>
        <v>F</v>
      </c>
      <c r="Q752" s="24" t="e">
        <f t="shared" si="107"/>
        <v>#REF!</v>
      </c>
    </row>
    <row r="753" spans="1:17">
      <c r="A753" s="11">
        <f t="shared" si="99"/>
        <v>752</v>
      </c>
      <c r="B753" s="12">
        <v>23692</v>
      </c>
      <c r="C753" s="13" t="str">
        <f t="shared" si="100"/>
        <v>José Rodríguez C.</v>
      </c>
      <c r="D753" s="13" t="s">
        <v>191</v>
      </c>
      <c r="E753" s="14">
        <f t="shared" si="101"/>
        <v>18</v>
      </c>
      <c r="F753" s="26">
        <v>6</v>
      </c>
      <c r="G753" s="27">
        <v>12</v>
      </c>
      <c r="H753" s="28">
        <f t="shared" si="102"/>
        <v>63</v>
      </c>
      <c r="I753" s="26">
        <v>22</v>
      </c>
      <c r="J753" s="29">
        <v>41</v>
      </c>
      <c r="K753" s="30">
        <f t="shared" si="103"/>
        <v>0.33333333333333331</v>
      </c>
      <c r="L753" s="31">
        <f t="shared" si="104"/>
        <v>0.34920634920634919</v>
      </c>
      <c r="M753" s="20">
        <f t="shared" si="105"/>
        <v>32</v>
      </c>
      <c r="N753" s="32" t="s">
        <v>49</v>
      </c>
      <c r="O753" s="22" t="e">
        <f>VLOOKUP(N753,#REF!,2,FALSE)</f>
        <v>#REF!</v>
      </c>
      <c r="P753" s="23" t="str">
        <f t="shared" si="106"/>
        <v>M</v>
      </c>
      <c r="Q753" s="24" t="e">
        <f t="shared" si="107"/>
        <v>#REF!</v>
      </c>
    </row>
    <row r="754" spans="1:17">
      <c r="A754" s="11">
        <f t="shared" si="99"/>
        <v>753</v>
      </c>
      <c r="B754" s="12">
        <v>22654</v>
      </c>
      <c r="C754" s="13" t="str">
        <f t="shared" si="100"/>
        <v>Javier Rodríguez C.</v>
      </c>
      <c r="D754" s="13" t="s">
        <v>187</v>
      </c>
      <c r="E754" s="14">
        <f t="shared" si="101"/>
        <v>23</v>
      </c>
      <c r="F754" s="26">
        <v>17</v>
      </c>
      <c r="G754" s="27">
        <v>6</v>
      </c>
      <c r="H754" s="28">
        <f t="shared" si="102"/>
        <v>83</v>
      </c>
      <c r="I754" s="26">
        <v>56</v>
      </c>
      <c r="J754" s="29">
        <v>27</v>
      </c>
      <c r="K754" s="30">
        <f t="shared" si="103"/>
        <v>0.73913043478260865</v>
      </c>
      <c r="L754" s="31">
        <f t="shared" si="104"/>
        <v>0.67469879518072284</v>
      </c>
      <c r="M754" s="20">
        <f t="shared" si="105"/>
        <v>67.099999999999994</v>
      </c>
      <c r="N754" s="32" t="s">
        <v>49</v>
      </c>
      <c r="O754" s="22" t="e">
        <f>VLOOKUP(N754,#REF!,2,FALSE)</f>
        <v>#REF!</v>
      </c>
      <c r="P754" s="23" t="str">
        <f t="shared" si="106"/>
        <v>M</v>
      </c>
      <c r="Q754" s="24" t="e">
        <f t="shared" si="107"/>
        <v>#REF!</v>
      </c>
    </row>
    <row r="755" spans="1:17">
      <c r="A755" s="11">
        <f t="shared" si="99"/>
        <v>754</v>
      </c>
      <c r="B755" s="12">
        <v>10558</v>
      </c>
      <c r="C755" s="13" t="str">
        <f t="shared" si="100"/>
        <v>Ángel Rodríguez C.</v>
      </c>
      <c r="D755" s="13" t="s">
        <v>160</v>
      </c>
      <c r="E755" s="14">
        <f t="shared" si="101"/>
        <v>16</v>
      </c>
      <c r="F755" s="26">
        <v>15</v>
      </c>
      <c r="G755" s="27">
        <v>1</v>
      </c>
      <c r="H755" s="28">
        <f t="shared" si="102"/>
        <v>58</v>
      </c>
      <c r="I755" s="26">
        <v>46</v>
      </c>
      <c r="J755" s="29">
        <v>12</v>
      </c>
      <c r="K755" s="30">
        <f t="shared" si="103"/>
        <v>0.9375</v>
      </c>
      <c r="L755" s="31">
        <f t="shared" si="104"/>
        <v>0.7931034482758621</v>
      </c>
      <c r="M755" s="20">
        <f t="shared" si="105"/>
        <v>80.3</v>
      </c>
      <c r="N755" s="32" t="s">
        <v>48</v>
      </c>
      <c r="O755" s="22" t="e">
        <f>VLOOKUP(N755,#REF!,2,FALSE)</f>
        <v>#REF!</v>
      </c>
      <c r="P755" s="23" t="str">
        <f t="shared" si="106"/>
        <v>M</v>
      </c>
      <c r="Q755" s="24" t="e">
        <f t="shared" si="107"/>
        <v>#REF!</v>
      </c>
    </row>
    <row r="756" spans="1:17">
      <c r="A756" s="11">
        <f t="shared" si="99"/>
        <v>755</v>
      </c>
      <c r="B756" s="12">
        <v>10558</v>
      </c>
      <c r="C756" s="13" t="str">
        <f t="shared" si="100"/>
        <v>Ángel Rodríguez C.</v>
      </c>
      <c r="D756" s="13" t="s">
        <v>158</v>
      </c>
      <c r="E756" s="14">
        <f t="shared" si="101"/>
        <v>14</v>
      </c>
      <c r="F756" s="26">
        <v>11</v>
      </c>
      <c r="G756" s="27">
        <v>3</v>
      </c>
      <c r="H756" s="28">
        <f t="shared" si="102"/>
        <v>54</v>
      </c>
      <c r="I756" s="26">
        <v>35</v>
      </c>
      <c r="J756" s="29">
        <v>19</v>
      </c>
      <c r="K756" s="30">
        <f t="shared" si="103"/>
        <v>0.7857142857142857</v>
      </c>
      <c r="L756" s="31">
        <f t="shared" si="104"/>
        <v>0.64814814814814814</v>
      </c>
      <c r="M756" s="20">
        <f t="shared" si="105"/>
        <v>65.900000000000006</v>
      </c>
      <c r="N756" s="32" t="s">
        <v>56</v>
      </c>
      <c r="O756" s="22" t="e">
        <f>VLOOKUP(N756,#REF!,2,FALSE)</f>
        <v>#REF!</v>
      </c>
      <c r="P756" s="23" t="str">
        <f t="shared" si="106"/>
        <v>M</v>
      </c>
      <c r="Q756" s="24" t="e">
        <f t="shared" si="107"/>
        <v>#REF!</v>
      </c>
    </row>
    <row r="757" spans="1:17">
      <c r="A757" s="11">
        <f t="shared" si="99"/>
        <v>756</v>
      </c>
      <c r="B757" s="12">
        <v>6625</v>
      </c>
      <c r="C757" s="13" t="str">
        <f t="shared" si="100"/>
        <v>Lucas Rodríguez C.</v>
      </c>
      <c r="D757" s="13" t="s">
        <v>147</v>
      </c>
      <c r="E757" s="14">
        <f t="shared" si="101"/>
        <v>40</v>
      </c>
      <c r="F757" s="26">
        <v>24</v>
      </c>
      <c r="G757" s="27">
        <v>16</v>
      </c>
      <c r="H757" s="28">
        <f t="shared" si="102"/>
        <v>159</v>
      </c>
      <c r="I757" s="26">
        <v>88</v>
      </c>
      <c r="J757" s="29">
        <v>71</v>
      </c>
      <c r="K757" s="30">
        <f t="shared" si="103"/>
        <v>0.6</v>
      </c>
      <c r="L757" s="31">
        <f t="shared" si="104"/>
        <v>0.55345911949685533</v>
      </c>
      <c r="M757" s="20">
        <f t="shared" si="105"/>
        <v>55.9</v>
      </c>
      <c r="N757" s="32" t="s">
        <v>47</v>
      </c>
      <c r="O757" s="22" t="e">
        <f>VLOOKUP(N757,#REF!,2,FALSE)</f>
        <v>#REF!</v>
      </c>
      <c r="P757" s="23" t="str">
        <f t="shared" si="106"/>
        <v>M</v>
      </c>
      <c r="Q757" s="24" t="e">
        <f t="shared" si="107"/>
        <v>#REF!</v>
      </c>
    </row>
    <row r="758" spans="1:17">
      <c r="A758" s="11">
        <f t="shared" si="99"/>
        <v>757</v>
      </c>
      <c r="B758" s="12">
        <v>23287</v>
      </c>
      <c r="C758" s="13" t="str">
        <f t="shared" si="100"/>
        <v>Daniel Rodríguez D.</v>
      </c>
      <c r="D758" s="13" t="s">
        <v>191</v>
      </c>
      <c r="E758" s="14">
        <f t="shared" si="101"/>
        <v>8</v>
      </c>
      <c r="F758" s="26">
        <v>4</v>
      </c>
      <c r="G758" s="27">
        <v>4</v>
      </c>
      <c r="H758" s="28">
        <f t="shared" si="102"/>
        <v>33</v>
      </c>
      <c r="I758" s="26">
        <v>16</v>
      </c>
      <c r="J758" s="29">
        <v>17</v>
      </c>
      <c r="K758" s="30">
        <f t="shared" si="103"/>
        <v>0.5</v>
      </c>
      <c r="L758" s="31">
        <f t="shared" si="104"/>
        <v>0.48484848484848486</v>
      </c>
      <c r="M758" s="20">
        <f t="shared" si="105"/>
        <v>43.4</v>
      </c>
      <c r="N758" s="32" t="s">
        <v>49</v>
      </c>
      <c r="O758" s="22" t="e">
        <f>VLOOKUP(N758,#REF!,2,FALSE)</f>
        <v>#REF!</v>
      </c>
      <c r="P758" s="23" t="str">
        <f t="shared" si="106"/>
        <v>M</v>
      </c>
      <c r="Q758" s="24" t="str">
        <f t="shared" si="107"/>
        <v/>
      </c>
    </row>
    <row r="759" spans="1:17">
      <c r="A759" s="11">
        <f t="shared" si="99"/>
        <v>758</v>
      </c>
      <c r="B759" s="12">
        <v>24036</v>
      </c>
      <c r="C759" s="13" t="str">
        <f t="shared" si="100"/>
        <v>Gabriela Rodríguez D.</v>
      </c>
      <c r="D759" s="13" t="s">
        <v>196</v>
      </c>
      <c r="E759" s="14">
        <f t="shared" si="101"/>
        <v>4</v>
      </c>
      <c r="F759" s="26">
        <v>2</v>
      </c>
      <c r="G759" s="27">
        <v>2</v>
      </c>
      <c r="H759" s="28">
        <f t="shared" si="102"/>
        <v>12</v>
      </c>
      <c r="I759" s="26">
        <v>6</v>
      </c>
      <c r="J759" s="29">
        <v>6</v>
      </c>
      <c r="K759" s="30">
        <f t="shared" si="103"/>
        <v>0.5</v>
      </c>
      <c r="L759" s="31">
        <f t="shared" si="104"/>
        <v>0.5</v>
      </c>
      <c r="M759" s="20">
        <f t="shared" si="105"/>
        <v>39.5</v>
      </c>
      <c r="N759" s="32" t="s">
        <v>49</v>
      </c>
      <c r="O759" s="22" t="e">
        <f>VLOOKUP(N759,#REF!,2,FALSE)</f>
        <v>#REF!</v>
      </c>
      <c r="P759" s="23" t="str">
        <f t="shared" si="106"/>
        <v>M</v>
      </c>
      <c r="Q759" s="24" t="str">
        <f t="shared" si="107"/>
        <v/>
      </c>
    </row>
    <row r="760" spans="1:17">
      <c r="A760" s="11">
        <f t="shared" si="99"/>
        <v>759</v>
      </c>
      <c r="B760" s="12">
        <v>1811</v>
      </c>
      <c r="C760" s="13" t="str">
        <f t="shared" si="100"/>
        <v>Óscar Rodríguez G.</v>
      </c>
      <c r="D760" s="13" t="s">
        <v>97</v>
      </c>
      <c r="E760" s="14">
        <f t="shared" si="101"/>
        <v>8</v>
      </c>
      <c r="F760" s="26">
        <v>7</v>
      </c>
      <c r="G760" s="27">
        <v>1</v>
      </c>
      <c r="H760" s="28">
        <f t="shared" si="102"/>
        <v>30</v>
      </c>
      <c r="I760" s="26">
        <v>23</v>
      </c>
      <c r="J760" s="29">
        <v>7</v>
      </c>
      <c r="K760" s="30">
        <f t="shared" si="103"/>
        <v>0.875</v>
      </c>
      <c r="L760" s="31">
        <f t="shared" si="104"/>
        <v>0.76666666666666672</v>
      </c>
      <c r="M760" s="20">
        <f t="shared" si="105"/>
        <v>71.8</v>
      </c>
      <c r="N760" s="32" t="s">
        <v>58</v>
      </c>
      <c r="O760" s="22" t="e">
        <f>VLOOKUP(N760,#REF!,2,FALSE)</f>
        <v>#REF!</v>
      </c>
      <c r="P760" s="23" t="str">
        <f t="shared" si="106"/>
        <v>M</v>
      </c>
      <c r="Q760" s="24" t="str">
        <f t="shared" si="107"/>
        <v/>
      </c>
    </row>
    <row r="761" spans="1:17">
      <c r="A761" s="11">
        <f t="shared" si="99"/>
        <v>760</v>
      </c>
      <c r="B761" s="12">
        <v>50256</v>
      </c>
      <c r="C761" s="13" t="str">
        <f t="shared" si="100"/>
        <v>Xian Rodríguez I.</v>
      </c>
      <c r="D761" s="13" t="s">
        <v>189</v>
      </c>
      <c r="E761" s="14">
        <f t="shared" si="101"/>
        <v>4</v>
      </c>
      <c r="F761" s="26">
        <v>1</v>
      </c>
      <c r="G761" s="27">
        <v>3</v>
      </c>
      <c r="H761" s="28">
        <f t="shared" si="102"/>
        <v>15</v>
      </c>
      <c r="I761" s="26">
        <v>5</v>
      </c>
      <c r="J761" s="29">
        <v>10</v>
      </c>
      <c r="K761" s="30">
        <f t="shared" si="103"/>
        <v>0.25</v>
      </c>
      <c r="L761" s="31">
        <f t="shared" si="104"/>
        <v>0.33333333333333331</v>
      </c>
      <c r="M761" s="20">
        <f t="shared" si="105"/>
        <v>23.7</v>
      </c>
      <c r="N761" s="32" t="s">
        <v>49</v>
      </c>
      <c r="O761" s="22" t="e">
        <f>VLOOKUP(N761,#REF!,2,FALSE)</f>
        <v>#REF!</v>
      </c>
      <c r="P761" s="23" t="str">
        <f t="shared" si="106"/>
        <v>M</v>
      </c>
      <c r="Q761" s="24" t="str">
        <f t="shared" si="107"/>
        <v/>
      </c>
    </row>
    <row r="762" spans="1:17">
      <c r="A762" s="11">
        <f t="shared" si="99"/>
        <v>761</v>
      </c>
      <c r="B762" s="12">
        <v>23234</v>
      </c>
      <c r="C762" s="13" t="str">
        <f t="shared" si="100"/>
        <v>Pedro Rodríguez L.</v>
      </c>
      <c r="D762" s="13" t="s">
        <v>132</v>
      </c>
      <c r="E762" s="14">
        <f t="shared" si="101"/>
        <v>26</v>
      </c>
      <c r="F762" s="26">
        <v>20</v>
      </c>
      <c r="G762" s="27">
        <v>6</v>
      </c>
      <c r="H762" s="28">
        <f t="shared" si="102"/>
        <v>94</v>
      </c>
      <c r="I762" s="26">
        <v>64</v>
      </c>
      <c r="J762" s="29">
        <v>30</v>
      </c>
      <c r="K762" s="30">
        <f t="shared" si="103"/>
        <v>0.76923076923076927</v>
      </c>
      <c r="L762" s="31">
        <f t="shared" si="104"/>
        <v>0.68085106382978722</v>
      </c>
      <c r="M762" s="20">
        <f t="shared" si="105"/>
        <v>69.099999999999994</v>
      </c>
      <c r="N762" s="32" t="s">
        <v>49</v>
      </c>
      <c r="O762" s="22" t="e">
        <f>VLOOKUP(N762,#REF!,2,FALSE)</f>
        <v>#REF!</v>
      </c>
      <c r="P762" s="23" t="str">
        <f t="shared" si="106"/>
        <v>M</v>
      </c>
      <c r="Q762" s="24" t="e">
        <f t="shared" si="107"/>
        <v>#REF!</v>
      </c>
    </row>
    <row r="763" spans="1:17">
      <c r="A763" s="11">
        <f t="shared" si="99"/>
        <v>762</v>
      </c>
      <c r="B763" s="12">
        <v>23234</v>
      </c>
      <c r="C763" s="13" t="str">
        <f t="shared" si="100"/>
        <v>Pedro Rodríguez L.</v>
      </c>
      <c r="D763" s="13" t="s">
        <v>173</v>
      </c>
      <c r="E763" s="14">
        <f t="shared" si="101"/>
        <v>2</v>
      </c>
      <c r="F763" s="26">
        <v>1</v>
      </c>
      <c r="G763" s="27">
        <v>1</v>
      </c>
      <c r="H763" s="28">
        <f t="shared" si="102"/>
        <v>9</v>
      </c>
      <c r="I763" s="26">
        <v>4</v>
      </c>
      <c r="J763" s="29">
        <v>5</v>
      </c>
      <c r="K763" s="30">
        <f t="shared" si="103"/>
        <v>0.5</v>
      </c>
      <c r="L763" s="31">
        <f t="shared" si="104"/>
        <v>0.44444444444444442</v>
      </c>
      <c r="M763" s="20">
        <f t="shared" si="105"/>
        <v>33.5</v>
      </c>
      <c r="N763" s="32" t="s">
        <v>58</v>
      </c>
      <c r="O763" s="22" t="e">
        <f>VLOOKUP(N763,#REF!,2,FALSE)</f>
        <v>#REF!</v>
      </c>
      <c r="P763" s="23" t="str">
        <f t="shared" si="106"/>
        <v>M</v>
      </c>
      <c r="Q763" s="24" t="str">
        <f t="shared" si="107"/>
        <v/>
      </c>
    </row>
    <row r="764" spans="1:17">
      <c r="A764" s="11">
        <f t="shared" si="99"/>
        <v>763</v>
      </c>
      <c r="B764" s="12">
        <v>23234</v>
      </c>
      <c r="C764" s="13" t="str">
        <f t="shared" si="100"/>
        <v>Pedro Rodríguez L.</v>
      </c>
      <c r="D764" s="13" t="s">
        <v>165</v>
      </c>
      <c r="E764" s="14">
        <f t="shared" si="101"/>
        <v>2</v>
      </c>
      <c r="F764" s="26">
        <v>0</v>
      </c>
      <c r="G764" s="27">
        <v>2</v>
      </c>
      <c r="H764" s="28">
        <f t="shared" si="102"/>
        <v>6</v>
      </c>
      <c r="I764" s="26">
        <v>0</v>
      </c>
      <c r="J764" s="29">
        <v>6</v>
      </c>
      <c r="K764" s="30">
        <f t="shared" si="103"/>
        <v>0</v>
      </c>
      <c r="L764" s="31">
        <f t="shared" si="104"/>
        <v>0</v>
      </c>
      <c r="M764" s="20">
        <f t="shared" si="105"/>
        <v>0</v>
      </c>
      <c r="N764" s="32" t="s">
        <v>48</v>
      </c>
      <c r="O764" s="22" t="e">
        <f>VLOOKUP(N764,#REF!,2,FALSE)</f>
        <v>#REF!</v>
      </c>
      <c r="P764" s="23" t="str">
        <f t="shared" si="106"/>
        <v>M</v>
      </c>
      <c r="Q764" s="24" t="str">
        <f t="shared" si="107"/>
        <v/>
      </c>
    </row>
    <row r="765" spans="1:17">
      <c r="A765" s="11">
        <f t="shared" si="99"/>
        <v>764</v>
      </c>
      <c r="B765" s="12">
        <v>9947</v>
      </c>
      <c r="C765" s="13" t="str">
        <f t="shared" si="100"/>
        <v>Laura Rodríguez M.</v>
      </c>
      <c r="D765" s="13" t="s">
        <v>102</v>
      </c>
      <c r="E765" s="14">
        <f t="shared" si="101"/>
        <v>16</v>
      </c>
      <c r="F765" s="26">
        <v>9</v>
      </c>
      <c r="G765" s="27">
        <v>7</v>
      </c>
      <c r="H765" s="28">
        <f t="shared" si="102"/>
        <v>59</v>
      </c>
      <c r="I765" s="26">
        <v>32</v>
      </c>
      <c r="J765" s="29">
        <v>27</v>
      </c>
      <c r="K765" s="30">
        <f t="shared" si="103"/>
        <v>0.5625</v>
      </c>
      <c r="L765" s="31">
        <f t="shared" si="104"/>
        <v>0.5423728813559322</v>
      </c>
      <c r="M765" s="20">
        <f t="shared" si="105"/>
        <v>51.4</v>
      </c>
      <c r="N765" s="32" t="s">
        <v>58</v>
      </c>
      <c r="O765" s="22" t="e">
        <f>VLOOKUP(N765,#REF!,2,FALSE)</f>
        <v>#REF!</v>
      </c>
      <c r="P765" s="23" t="str">
        <f t="shared" si="106"/>
        <v>M</v>
      </c>
      <c r="Q765" s="24" t="e">
        <f t="shared" si="107"/>
        <v>#REF!</v>
      </c>
    </row>
    <row r="766" spans="1:17">
      <c r="A766" s="11">
        <f t="shared" si="99"/>
        <v>765</v>
      </c>
      <c r="B766" s="12">
        <v>21946</v>
      </c>
      <c r="C766" s="13" t="str">
        <f t="shared" si="100"/>
        <v>Edgar Rodríguez P.</v>
      </c>
      <c r="D766" s="13" t="s">
        <v>148</v>
      </c>
      <c r="E766" s="14">
        <f t="shared" si="101"/>
        <v>14</v>
      </c>
      <c r="F766" s="26">
        <v>9</v>
      </c>
      <c r="G766" s="27">
        <v>5</v>
      </c>
      <c r="H766" s="28">
        <f t="shared" si="102"/>
        <v>48</v>
      </c>
      <c r="I766" s="26">
        <v>30</v>
      </c>
      <c r="J766" s="29">
        <v>18</v>
      </c>
      <c r="K766" s="30">
        <f t="shared" si="103"/>
        <v>0.6428571428571429</v>
      </c>
      <c r="L766" s="31">
        <f t="shared" si="104"/>
        <v>0.625</v>
      </c>
      <c r="M766" s="20">
        <f t="shared" si="105"/>
        <v>58.4</v>
      </c>
      <c r="N766" s="32" t="s">
        <v>56</v>
      </c>
      <c r="O766" s="22" t="e">
        <f>VLOOKUP(N766,#REF!,2,FALSE)</f>
        <v>#REF!</v>
      </c>
      <c r="P766" s="23" t="str">
        <f t="shared" si="106"/>
        <v>M</v>
      </c>
      <c r="Q766" s="24" t="e">
        <f t="shared" si="107"/>
        <v>#REF!</v>
      </c>
    </row>
    <row r="767" spans="1:17">
      <c r="A767" s="11">
        <f t="shared" si="99"/>
        <v>766</v>
      </c>
      <c r="B767" s="12">
        <v>21946</v>
      </c>
      <c r="C767" s="13" t="str">
        <f t="shared" si="100"/>
        <v>Edgar Rodríguez P.</v>
      </c>
      <c r="D767" s="13" t="s">
        <v>145</v>
      </c>
      <c r="E767" s="14">
        <f t="shared" si="101"/>
        <v>6</v>
      </c>
      <c r="F767" s="26">
        <v>3</v>
      </c>
      <c r="G767" s="27">
        <v>3</v>
      </c>
      <c r="H767" s="28">
        <f t="shared" si="102"/>
        <v>21</v>
      </c>
      <c r="I767" s="26">
        <v>10</v>
      </c>
      <c r="J767" s="29">
        <v>11</v>
      </c>
      <c r="K767" s="30">
        <f t="shared" si="103"/>
        <v>0.5</v>
      </c>
      <c r="L767" s="31">
        <f t="shared" si="104"/>
        <v>0.47619047619047616</v>
      </c>
      <c r="M767" s="20">
        <f t="shared" si="105"/>
        <v>41.3</v>
      </c>
      <c r="N767" s="32" t="s">
        <v>47</v>
      </c>
      <c r="O767" s="22" t="e">
        <f>VLOOKUP(N767,#REF!,2,FALSE)</f>
        <v>#REF!</v>
      </c>
      <c r="P767" s="23" t="str">
        <f t="shared" si="106"/>
        <v>M</v>
      </c>
      <c r="Q767" s="24" t="str">
        <f t="shared" si="107"/>
        <v/>
      </c>
    </row>
    <row r="768" spans="1:17">
      <c r="A768" s="11">
        <f t="shared" si="99"/>
        <v>767</v>
      </c>
      <c r="B768" s="12">
        <v>9139</v>
      </c>
      <c r="C768" s="13" t="str">
        <f t="shared" si="100"/>
        <v>Isabel Rodríguez P.</v>
      </c>
      <c r="D768" s="13" t="s">
        <v>77</v>
      </c>
      <c r="E768" s="14">
        <f t="shared" si="101"/>
        <v>25</v>
      </c>
      <c r="F768" s="26">
        <v>18</v>
      </c>
      <c r="G768" s="27">
        <v>7</v>
      </c>
      <c r="H768" s="28">
        <f t="shared" si="102"/>
        <v>89</v>
      </c>
      <c r="I768" s="26">
        <v>60</v>
      </c>
      <c r="J768" s="29">
        <v>29</v>
      </c>
      <c r="K768" s="30">
        <f t="shared" si="103"/>
        <v>0.72</v>
      </c>
      <c r="L768" s="31">
        <f t="shared" si="104"/>
        <v>0.6741573033707865</v>
      </c>
      <c r="M768" s="20">
        <f t="shared" si="105"/>
        <v>66.400000000000006</v>
      </c>
      <c r="N768" s="32" t="s">
        <v>49</v>
      </c>
      <c r="O768" s="22" t="e">
        <f>VLOOKUP(N768,#REF!,2,FALSE)</f>
        <v>#REF!</v>
      </c>
      <c r="P768" s="23" t="str">
        <f t="shared" si="106"/>
        <v>M</v>
      </c>
      <c r="Q768" s="24" t="e">
        <f t="shared" si="107"/>
        <v>#REF!</v>
      </c>
    </row>
    <row r="769" spans="1:17">
      <c r="A769" s="11">
        <f t="shared" si="99"/>
        <v>768</v>
      </c>
      <c r="B769" s="12">
        <v>9139</v>
      </c>
      <c r="C769" s="13" t="str">
        <f t="shared" si="100"/>
        <v>Isabel Rodríguez P.</v>
      </c>
      <c r="D769" s="13" t="s">
        <v>202</v>
      </c>
      <c r="E769" s="14">
        <f t="shared" si="101"/>
        <v>18</v>
      </c>
      <c r="F769" s="26">
        <v>6</v>
      </c>
      <c r="G769" s="27">
        <v>12</v>
      </c>
      <c r="H769" s="28">
        <f t="shared" si="102"/>
        <v>66</v>
      </c>
      <c r="I769" s="26">
        <v>29</v>
      </c>
      <c r="J769" s="29">
        <v>37</v>
      </c>
      <c r="K769" s="30">
        <f t="shared" si="103"/>
        <v>0.33333333333333331</v>
      </c>
      <c r="L769" s="31">
        <f t="shared" si="104"/>
        <v>0.43939393939393939</v>
      </c>
      <c r="M769" s="20">
        <f t="shared" si="105"/>
        <v>36.4</v>
      </c>
      <c r="N769" s="32" t="s">
        <v>59</v>
      </c>
      <c r="O769" s="22" t="e">
        <f>VLOOKUP(N769,#REF!,2,FALSE)</f>
        <v>#REF!</v>
      </c>
      <c r="P769" s="23" t="str">
        <f t="shared" si="106"/>
        <v>F</v>
      </c>
      <c r="Q769" s="24" t="e">
        <f t="shared" si="107"/>
        <v>#REF!</v>
      </c>
    </row>
    <row r="770" spans="1:17">
      <c r="A770" s="11">
        <f t="shared" ref="A770:A833" si="108">ROW(A770)-1</f>
        <v>769</v>
      </c>
      <c r="B770" s="12">
        <v>22358</v>
      </c>
      <c r="C770" s="13" t="str">
        <f t="shared" ref="C770:C833" si="109">VLOOKUP(B770,Jugadores,10,0)</f>
        <v>Jorge Rodríguez Q.</v>
      </c>
      <c r="D770" s="13" t="s">
        <v>199</v>
      </c>
      <c r="E770" s="14">
        <f t="shared" ref="E770:E833" si="110">F770+G770</f>
        <v>18</v>
      </c>
      <c r="F770" s="26">
        <v>9</v>
      </c>
      <c r="G770" s="27">
        <v>9</v>
      </c>
      <c r="H770" s="28">
        <f t="shared" ref="H770:H833" si="111">I770+J770</f>
        <v>66</v>
      </c>
      <c r="I770" s="26">
        <v>35</v>
      </c>
      <c r="J770" s="29">
        <v>31</v>
      </c>
      <c r="K770" s="30">
        <f t="shared" ref="K770:K833" si="112">IF(E770=0,0,F770/E770)</f>
        <v>0.5</v>
      </c>
      <c r="L770" s="31">
        <f t="shared" ref="L770:L833" si="113">IF(H770=0,0,I770/H770)</f>
        <v>0.53030303030303028</v>
      </c>
      <c r="M770" s="20">
        <f t="shared" ref="M770:M833" si="114">ROUND( ($K770*($E770+1)/($E770+3)+$L770*($H770+1)/($H770+3))*50, 1)</f>
        <v>48.4</v>
      </c>
      <c r="N770" s="32" t="s">
        <v>49</v>
      </c>
      <c r="O770" s="22" t="e">
        <f>VLOOKUP(N770,#REF!,2,FALSE)</f>
        <v>#REF!</v>
      </c>
      <c r="P770" s="23" t="str">
        <f t="shared" ref="P770:P833" si="115">RIGHT(N770,1)</f>
        <v>M</v>
      </c>
      <c r="Q770" s="24" t="e">
        <f t="shared" ref="Q770:Q833" si="116">IF(E770&lt;10,"", ROUND((O770-1)*150+(M770*5),0) )</f>
        <v>#REF!</v>
      </c>
    </row>
    <row r="771" spans="1:17">
      <c r="A771" s="11">
        <f t="shared" si="108"/>
        <v>770</v>
      </c>
      <c r="B771" s="12">
        <v>50125</v>
      </c>
      <c r="C771" s="13" t="str">
        <f t="shared" si="109"/>
        <v>Hugo Rodríguez R.</v>
      </c>
      <c r="D771" s="13" t="s">
        <v>131</v>
      </c>
      <c r="E771" s="14">
        <f t="shared" si="110"/>
        <v>22</v>
      </c>
      <c r="F771" s="26">
        <v>12</v>
      </c>
      <c r="G771" s="27">
        <v>10</v>
      </c>
      <c r="H771" s="28">
        <f t="shared" si="111"/>
        <v>84</v>
      </c>
      <c r="I771" s="26">
        <v>44</v>
      </c>
      <c r="J771" s="29">
        <v>40</v>
      </c>
      <c r="K771" s="30">
        <f t="shared" si="112"/>
        <v>0.54545454545454541</v>
      </c>
      <c r="L771" s="31">
        <f t="shared" si="113"/>
        <v>0.52380952380952384</v>
      </c>
      <c r="M771" s="20">
        <f t="shared" si="114"/>
        <v>50.7</v>
      </c>
      <c r="N771" s="32" t="s">
        <v>49</v>
      </c>
      <c r="O771" s="22" t="e">
        <f>VLOOKUP(N771,#REF!,2,FALSE)</f>
        <v>#REF!</v>
      </c>
      <c r="P771" s="23" t="str">
        <f t="shared" si="115"/>
        <v>M</v>
      </c>
      <c r="Q771" s="24" t="e">
        <f t="shared" si="116"/>
        <v>#REF!</v>
      </c>
    </row>
    <row r="772" spans="1:17">
      <c r="A772" s="11">
        <f t="shared" si="108"/>
        <v>771</v>
      </c>
      <c r="B772" s="12">
        <v>50108</v>
      </c>
      <c r="C772" s="13" t="str">
        <f t="shared" si="109"/>
        <v>Samuel Rodríguez R.</v>
      </c>
      <c r="D772" s="13" t="s">
        <v>131</v>
      </c>
      <c r="E772" s="14">
        <f t="shared" si="110"/>
        <v>20</v>
      </c>
      <c r="F772" s="26">
        <v>15</v>
      </c>
      <c r="G772" s="27">
        <v>5</v>
      </c>
      <c r="H772" s="28">
        <f t="shared" si="111"/>
        <v>68</v>
      </c>
      <c r="I772" s="26">
        <v>49</v>
      </c>
      <c r="J772" s="29">
        <v>19</v>
      </c>
      <c r="K772" s="30">
        <f t="shared" si="112"/>
        <v>0.75</v>
      </c>
      <c r="L772" s="31">
        <f t="shared" si="113"/>
        <v>0.72058823529411764</v>
      </c>
      <c r="M772" s="20">
        <f t="shared" si="114"/>
        <v>69.3</v>
      </c>
      <c r="N772" s="32" t="s">
        <v>49</v>
      </c>
      <c r="O772" s="22" t="e">
        <f>VLOOKUP(N772,#REF!,2,FALSE)</f>
        <v>#REF!</v>
      </c>
      <c r="P772" s="23" t="str">
        <f t="shared" si="115"/>
        <v>M</v>
      </c>
      <c r="Q772" s="24" t="e">
        <f t="shared" si="116"/>
        <v>#REF!</v>
      </c>
    </row>
    <row r="773" spans="1:17">
      <c r="A773" s="11">
        <f t="shared" si="108"/>
        <v>772</v>
      </c>
      <c r="B773" s="12">
        <v>16037</v>
      </c>
      <c r="C773" s="13" t="e">
        <f t="shared" si="109"/>
        <v>#N/A</v>
      </c>
      <c r="D773" s="13" t="s">
        <v>104</v>
      </c>
      <c r="E773" s="14">
        <f t="shared" si="110"/>
        <v>2</v>
      </c>
      <c r="F773" s="26">
        <v>0</v>
      </c>
      <c r="G773" s="27">
        <v>2</v>
      </c>
      <c r="H773" s="28">
        <f t="shared" si="111"/>
        <v>7</v>
      </c>
      <c r="I773" s="26">
        <v>1</v>
      </c>
      <c r="J773" s="29">
        <v>6</v>
      </c>
      <c r="K773" s="30">
        <f t="shared" si="112"/>
        <v>0</v>
      </c>
      <c r="L773" s="31">
        <f t="shared" si="113"/>
        <v>0.14285714285714285</v>
      </c>
      <c r="M773" s="20">
        <f t="shared" si="114"/>
        <v>5.7</v>
      </c>
      <c r="N773" s="32" t="s">
        <v>48</v>
      </c>
      <c r="O773" s="22" t="e">
        <f>VLOOKUP(N773,#REF!,2,FALSE)</f>
        <v>#REF!</v>
      </c>
      <c r="P773" s="23" t="str">
        <f t="shared" si="115"/>
        <v>M</v>
      </c>
      <c r="Q773" s="24" t="str">
        <f t="shared" si="116"/>
        <v/>
      </c>
    </row>
    <row r="774" spans="1:17">
      <c r="A774" s="11">
        <f t="shared" si="108"/>
        <v>773</v>
      </c>
      <c r="B774" s="12">
        <v>940</v>
      </c>
      <c r="C774" s="13" t="str">
        <f t="shared" si="109"/>
        <v>Amando Rodríguez R.</v>
      </c>
      <c r="D774" s="13" t="s">
        <v>152</v>
      </c>
      <c r="E774" s="14">
        <f t="shared" si="110"/>
        <v>2</v>
      </c>
      <c r="F774" s="26">
        <v>0</v>
      </c>
      <c r="G774" s="27">
        <v>2</v>
      </c>
      <c r="H774" s="28">
        <f t="shared" si="111"/>
        <v>6</v>
      </c>
      <c r="I774" s="26">
        <v>0</v>
      </c>
      <c r="J774" s="29">
        <v>6</v>
      </c>
      <c r="K774" s="30">
        <f t="shared" si="112"/>
        <v>0</v>
      </c>
      <c r="L774" s="31">
        <f t="shared" si="113"/>
        <v>0</v>
      </c>
      <c r="M774" s="20">
        <f t="shared" si="114"/>
        <v>0</v>
      </c>
      <c r="N774" s="32" t="s">
        <v>56</v>
      </c>
      <c r="O774" s="22" t="e">
        <f>VLOOKUP(N774,#REF!,2,FALSE)</f>
        <v>#REF!</v>
      </c>
      <c r="P774" s="23" t="str">
        <f t="shared" si="115"/>
        <v>M</v>
      </c>
      <c r="Q774" s="24" t="str">
        <f t="shared" si="116"/>
        <v/>
      </c>
    </row>
    <row r="775" spans="1:17">
      <c r="A775" s="11">
        <f t="shared" si="108"/>
        <v>774</v>
      </c>
      <c r="B775" s="12">
        <v>23571</v>
      </c>
      <c r="C775" s="13" t="str">
        <f t="shared" si="109"/>
        <v>Brais Rodríguez S.</v>
      </c>
      <c r="D775" s="13" t="s">
        <v>197</v>
      </c>
      <c r="E775" s="14">
        <f t="shared" si="110"/>
        <v>10</v>
      </c>
      <c r="F775" s="26">
        <v>3</v>
      </c>
      <c r="G775" s="27">
        <v>7</v>
      </c>
      <c r="H775" s="28">
        <f t="shared" si="111"/>
        <v>35</v>
      </c>
      <c r="I775" s="26">
        <v>13</v>
      </c>
      <c r="J775" s="29">
        <v>22</v>
      </c>
      <c r="K775" s="30">
        <f t="shared" si="112"/>
        <v>0.3</v>
      </c>
      <c r="L775" s="31">
        <f t="shared" si="113"/>
        <v>0.37142857142857144</v>
      </c>
      <c r="M775" s="20">
        <f t="shared" si="114"/>
        <v>30.3</v>
      </c>
      <c r="N775" s="32" t="s">
        <v>49</v>
      </c>
      <c r="O775" s="22" t="e">
        <f>VLOOKUP(N775,#REF!,2,FALSE)</f>
        <v>#REF!</v>
      </c>
      <c r="P775" s="23" t="str">
        <f t="shared" si="115"/>
        <v>M</v>
      </c>
      <c r="Q775" s="24" t="e">
        <f t="shared" si="116"/>
        <v>#REF!</v>
      </c>
    </row>
    <row r="776" spans="1:17">
      <c r="A776" s="11">
        <f t="shared" si="108"/>
        <v>775</v>
      </c>
      <c r="B776" s="12">
        <v>20878</v>
      </c>
      <c r="C776" s="13" t="str">
        <f t="shared" si="109"/>
        <v>Santiago Rodríguez S.</v>
      </c>
      <c r="D776" s="13" t="s">
        <v>107</v>
      </c>
      <c r="E776" s="14">
        <f t="shared" si="110"/>
        <v>6</v>
      </c>
      <c r="F776" s="26">
        <v>4</v>
      </c>
      <c r="G776" s="27">
        <v>2</v>
      </c>
      <c r="H776" s="28">
        <f t="shared" si="111"/>
        <v>25</v>
      </c>
      <c r="I776" s="26">
        <v>15</v>
      </c>
      <c r="J776" s="29">
        <v>10</v>
      </c>
      <c r="K776" s="30">
        <f t="shared" si="112"/>
        <v>0.66666666666666663</v>
      </c>
      <c r="L776" s="31">
        <f t="shared" si="113"/>
        <v>0.6</v>
      </c>
      <c r="M776" s="20">
        <f t="shared" si="114"/>
        <v>53.8</v>
      </c>
      <c r="N776" s="32" t="s">
        <v>49</v>
      </c>
      <c r="O776" s="22" t="e">
        <f>VLOOKUP(N776,#REF!,2,FALSE)</f>
        <v>#REF!</v>
      </c>
      <c r="P776" s="23" t="str">
        <f t="shared" si="115"/>
        <v>M</v>
      </c>
      <c r="Q776" s="24" t="str">
        <f t="shared" si="116"/>
        <v/>
      </c>
    </row>
    <row r="777" spans="1:17">
      <c r="A777" s="11">
        <f t="shared" si="108"/>
        <v>776</v>
      </c>
      <c r="B777" s="12">
        <v>20878</v>
      </c>
      <c r="C777" s="13" t="str">
        <f t="shared" si="109"/>
        <v>Santiago Rodríguez S.</v>
      </c>
      <c r="D777" s="13" t="s">
        <v>88</v>
      </c>
      <c r="E777" s="14">
        <f t="shared" si="110"/>
        <v>4</v>
      </c>
      <c r="F777" s="26">
        <v>1</v>
      </c>
      <c r="G777" s="27">
        <v>3</v>
      </c>
      <c r="H777" s="28">
        <f t="shared" si="111"/>
        <v>14</v>
      </c>
      <c r="I777" s="26">
        <v>5</v>
      </c>
      <c r="J777" s="29">
        <v>9</v>
      </c>
      <c r="K777" s="30">
        <f t="shared" si="112"/>
        <v>0.25</v>
      </c>
      <c r="L777" s="31">
        <f t="shared" si="113"/>
        <v>0.35714285714285715</v>
      </c>
      <c r="M777" s="20">
        <f t="shared" si="114"/>
        <v>24.7</v>
      </c>
      <c r="N777" s="32" t="s">
        <v>58</v>
      </c>
      <c r="O777" s="22" t="e">
        <f>VLOOKUP(N777,#REF!,2,FALSE)</f>
        <v>#REF!</v>
      </c>
      <c r="P777" s="23" t="str">
        <f t="shared" si="115"/>
        <v>M</v>
      </c>
      <c r="Q777" s="24" t="str">
        <f t="shared" si="116"/>
        <v/>
      </c>
    </row>
    <row r="778" spans="1:17">
      <c r="A778" s="11">
        <f t="shared" si="108"/>
        <v>777</v>
      </c>
      <c r="B778" s="12">
        <v>694</v>
      </c>
      <c r="C778" s="13" t="str">
        <f t="shared" si="109"/>
        <v>Juan C. Rodríguez V.</v>
      </c>
      <c r="D778" s="13" t="s">
        <v>149</v>
      </c>
      <c r="E778" s="14">
        <f t="shared" si="110"/>
        <v>4</v>
      </c>
      <c r="F778" s="26">
        <v>3</v>
      </c>
      <c r="G778" s="27">
        <v>1</v>
      </c>
      <c r="H778" s="28">
        <f t="shared" si="111"/>
        <v>14</v>
      </c>
      <c r="I778" s="26">
        <v>9</v>
      </c>
      <c r="J778" s="29">
        <v>5</v>
      </c>
      <c r="K778" s="30">
        <f t="shared" si="112"/>
        <v>0.75</v>
      </c>
      <c r="L778" s="31">
        <f t="shared" si="113"/>
        <v>0.6428571428571429</v>
      </c>
      <c r="M778" s="20">
        <f t="shared" si="114"/>
        <v>55.1</v>
      </c>
      <c r="N778" s="32" t="s">
        <v>56</v>
      </c>
      <c r="O778" s="22" t="e">
        <f>VLOOKUP(N778,#REF!,2,FALSE)</f>
        <v>#REF!</v>
      </c>
      <c r="P778" s="23" t="str">
        <f t="shared" si="115"/>
        <v>M</v>
      </c>
      <c r="Q778" s="24" t="str">
        <f t="shared" si="116"/>
        <v/>
      </c>
    </row>
    <row r="779" spans="1:17">
      <c r="A779" s="11">
        <f t="shared" si="108"/>
        <v>778</v>
      </c>
      <c r="B779" s="12">
        <v>50143</v>
      </c>
      <c r="C779" s="13" t="str">
        <f t="shared" si="109"/>
        <v>Julián Rodríguez V.</v>
      </c>
      <c r="D779" s="13" t="s">
        <v>74</v>
      </c>
      <c r="E779" s="14">
        <f t="shared" si="110"/>
        <v>6</v>
      </c>
      <c r="F779" s="26">
        <v>0</v>
      </c>
      <c r="G779" s="27">
        <v>6</v>
      </c>
      <c r="H779" s="28">
        <f t="shared" si="111"/>
        <v>19</v>
      </c>
      <c r="I779" s="26">
        <v>1</v>
      </c>
      <c r="J779" s="29">
        <v>18</v>
      </c>
      <c r="K779" s="30">
        <f t="shared" si="112"/>
        <v>0</v>
      </c>
      <c r="L779" s="31">
        <f t="shared" si="113"/>
        <v>5.2631578947368418E-2</v>
      </c>
      <c r="M779" s="20">
        <f t="shared" si="114"/>
        <v>2.4</v>
      </c>
      <c r="N779" s="32" t="s">
        <v>58</v>
      </c>
      <c r="O779" s="22" t="e">
        <f>VLOOKUP(N779,#REF!,2,FALSE)</f>
        <v>#REF!</v>
      </c>
      <c r="P779" s="23" t="str">
        <f t="shared" si="115"/>
        <v>M</v>
      </c>
      <c r="Q779" s="24" t="str">
        <f t="shared" si="116"/>
        <v/>
      </c>
    </row>
    <row r="780" spans="1:17">
      <c r="A780" s="11">
        <f t="shared" si="108"/>
        <v>779</v>
      </c>
      <c r="B780" s="12">
        <v>50368</v>
      </c>
      <c r="C780" s="13" t="str">
        <f t="shared" si="109"/>
        <v>David Roget B.</v>
      </c>
      <c r="D780" s="13" t="s">
        <v>185</v>
      </c>
      <c r="E780" s="14">
        <f t="shared" si="110"/>
        <v>24</v>
      </c>
      <c r="F780" s="26">
        <v>20</v>
      </c>
      <c r="G780" s="27">
        <v>4</v>
      </c>
      <c r="H780" s="28">
        <f t="shared" si="111"/>
        <v>86</v>
      </c>
      <c r="I780" s="26">
        <v>63</v>
      </c>
      <c r="J780" s="29">
        <v>23</v>
      </c>
      <c r="K780" s="30">
        <f t="shared" si="112"/>
        <v>0.83333333333333337</v>
      </c>
      <c r="L780" s="31">
        <f t="shared" si="113"/>
        <v>0.73255813953488369</v>
      </c>
      <c r="M780" s="20">
        <f t="shared" si="114"/>
        <v>74.400000000000006</v>
      </c>
      <c r="N780" s="32" t="s">
        <v>49</v>
      </c>
      <c r="O780" s="22" t="e">
        <f>VLOOKUP(N780,#REF!,2,FALSE)</f>
        <v>#REF!</v>
      </c>
      <c r="P780" s="23" t="str">
        <f t="shared" si="115"/>
        <v>M</v>
      </c>
      <c r="Q780" s="24" t="e">
        <f t="shared" si="116"/>
        <v>#REF!</v>
      </c>
    </row>
    <row r="781" spans="1:17">
      <c r="A781" s="11">
        <f t="shared" si="108"/>
        <v>780</v>
      </c>
      <c r="B781" s="12">
        <v>50262</v>
      </c>
      <c r="C781" s="13" t="str">
        <f t="shared" si="109"/>
        <v>Lucía Roget B.</v>
      </c>
      <c r="D781" s="13" t="s">
        <v>185</v>
      </c>
      <c r="E781" s="14">
        <f t="shared" si="110"/>
        <v>7</v>
      </c>
      <c r="F781" s="26">
        <v>3</v>
      </c>
      <c r="G781" s="27">
        <v>4</v>
      </c>
      <c r="H781" s="28">
        <f t="shared" si="111"/>
        <v>26</v>
      </c>
      <c r="I781" s="26">
        <v>10</v>
      </c>
      <c r="J781" s="29">
        <v>16</v>
      </c>
      <c r="K781" s="30">
        <f t="shared" si="112"/>
        <v>0.42857142857142855</v>
      </c>
      <c r="L781" s="31">
        <f t="shared" si="113"/>
        <v>0.38461538461538464</v>
      </c>
      <c r="M781" s="20">
        <f t="shared" si="114"/>
        <v>35</v>
      </c>
      <c r="N781" s="32" t="s">
        <v>49</v>
      </c>
      <c r="O781" s="22" t="e">
        <f>VLOOKUP(N781,#REF!,2,FALSE)</f>
        <v>#REF!</v>
      </c>
      <c r="P781" s="23" t="str">
        <f t="shared" si="115"/>
        <v>M</v>
      </c>
      <c r="Q781" s="24" t="str">
        <f t="shared" si="116"/>
        <v/>
      </c>
    </row>
    <row r="782" spans="1:17">
      <c r="A782" s="11">
        <f t="shared" si="108"/>
        <v>781</v>
      </c>
      <c r="B782" s="12">
        <v>19711</v>
      </c>
      <c r="C782" s="13" t="str">
        <f t="shared" si="109"/>
        <v>Aarón Román B.</v>
      </c>
      <c r="D782" s="13" t="s">
        <v>109</v>
      </c>
      <c r="E782" s="14">
        <f t="shared" si="110"/>
        <v>3</v>
      </c>
      <c r="F782" s="26">
        <v>1</v>
      </c>
      <c r="G782" s="27">
        <v>2</v>
      </c>
      <c r="H782" s="28">
        <f t="shared" si="111"/>
        <v>11</v>
      </c>
      <c r="I782" s="26">
        <v>5</v>
      </c>
      <c r="J782" s="29">
        <v>6</v>
      </c>
      <c r="K782" s="30">
        <f t="shared" si="112"/>
        <v>0.33333333333333331</v>
      </c>
      <c r="L782" s="31">
        <f t="shared" si="113"/>
        <v>0.45454545454545453</v>
      </c>
      <c r="M782" s="20">
        <f t="shared" si="114"/>
        <v>30.6</v>
      </c>
      <c r="N782" s="32" t="s">
        <v>49</v>
      </c>
      <c r="O782" s="22" t="e">
        <f>VLOOKUP(N782,#REF!,2,FALSE)</f>
        <v>#REF!</v>
      </c>
      <c r="P782" s="23" t="str">
        <f t="shared" si="115"/>
        <v>M</v>
      </c>
      <c r="Q782" s="24" t="str">
        <f t="shared" si="116"/>
        <v/>
      </c>
    </row>
    <row r="783" spans="1:17">
      <c r="A783" s="11">
        <f t="shared" si="108"/>
        <v>782</v>
      </c>
      <c r="B783" s="12">
        <v>1149</v>
      </c>
      <c r="C783" s="13" t="str">
        <f t="shared" si="109"/>
        <v>Julio Román d.</v>
      </c>
      <c r="D783" s="13" t="s">
        <v>170</v>
      </c>
      <c r="E783" s="14">
        <f t="shared" si="110"/>
        <v>24</v>
      </c>
      <c r="F783" s="26">
        <v>23</v>
      </c>
      <c r="G783" s="27">
        <v>1</v>
      </c>
      <c r="H783" s="28">
        <f t="shared" si="111"/>
        <v>82</v>
      </c>
      <c r="I783" s="26">
        <v>69</v>
      </c>
      <c r="J783" s="29">
        <v>13</v>
      </c>
      <c r="K783" s="30">
        <f t="shared" si="112"/>
        <v>0.95833333333333337</v>
      </c>
      <c r="L783" s="31">
        <f t="shared" si="113"/>
        <v>0.84146341463414631</v>
      </c>
      <c r="M783" s="20">
        <f t="shared" si="114"/>
        <v>85.5</v>
      </c>
      <c r="N783" s="32" t="s">
        <v>58</v>
      </c>
      <c r="O783" s="22" t="e">
        <f>VLOOKUP(N783,#REF!,2,FALSE)</f>
        <v>#REF!</v>
      </c>
      <c r="P783" s="23" t="str">
        <f t="shared" si="115"/>
        <v>M</v>
      </c>
      <c r="Q783" s="24" t="e">
        <f t="shared" si="116"/>
        <v>#REF!</v>
      </c>
    </row>
    <row r="784" spans="1:17">
      <c r="A784" s="11">
        <f t="shared" si="108"/>
        <v>783</v>
      </c>
      <c r="B784" s="12">
        <v>1149</v>
      </c>
      <c r="C784" s="13" t="str">
        <f t="shared" si="109"/>
        <v>Julio Román d.</v>
      </c>
      <c r="D784" s="13" t="s">
        <v>180</v>
      </c>
      <c r="E784" s="14">
        <f t="shared" si="110"/>
        <v>2</v>
      </c>
      <c r="F784" s="26">
        <v>2</v>
      </c>
      <c r="G784" s="27">
        <v>0</v>
      </c>
      <c r="H784" s="28">
        <f t="shared" si="111"/>
        <v>6</v>
      </c>
      <c r="I784" s="26">
        <v>6</v>
      </c>
      <c r="J784" s="29">
        <v>0</v>
      </c>
      <c r="K784" s="30">
        <f t="shared" si="112"/>
        <v>1</v>
      </c>
      <c r="L784" s="31">
        <f t="shared" si="113"/>
        <v>1</v>
      </c>
      <c r="M784" s="20">
        <f t="shared" si="114"/>
        <v>68.900000000000006</v>
      </c>
      <c r="N784" s="32" t="s">
        <v>49</v>
      </c>
      <c r="O784" s="22" t="e">
        <f>VLOOKUP(N784,#REF!,2,FALSE)</f>
        <v>#REF!</v>
      </c>
      <c r="P784" s="23" t="str">
        <f t="shared" si="115"/>
        <v>M</v>
      </c>
      <c r="Q784" s="24" t="str">
        <f t="shared" si="116"/>
        <v/>
      </c>
    </row>
    <row r="785" spans="1:17">
      <c r="A785" s="11">
        <f t="shared" si="108"/>
        <v>784</v>
      </c>
      <c r="B785" s="12">
        <v>26243</v>
      </c>
      <c r="C785" s="13" t="str">
        <f t="shared" si="109"/>
        <v>Sergio Román L.</v>
      </c>
      <c r="D785" s="13" t="s">
        <v>130</v>
      </c>
      <c r="E785" s="14">
        <f t="shared" si="110"/>
        <v>10</v>
      </c>
      <c r="F785" s="26">
        <v>2</v>
      </c>
      <c r="G785" s="27">
        <v>8</v>
      </c>
      <c r="H785" s="28">
        <f t="shared" si="111"/>
        <v>33</v>
      </c>
      <c r="I785" s="26">
        <v>7</v>
      </c>
      <c r="J785" s="29">
        <v>26</v>
      </c>
      <c r="K785" s="30">
        <f t="shared" si="112"/>
        <v>0.2</v>
      </c>
      <c r="L785" s="31">
        <f t="shared" si="113"/>
        <v>0.21212121212121213</v>
      </c>
      <c r="M785" s="20">
        <f t="shared" si="114"/>
        <v>18.5</v>
      </c>
      <c r="N785" s="32" t="s">
        <v>49</v>
      </c>
      <c r="O785" s="22" t="e">
        <f>VLOOKUP(N785,#REF!,2,FALSE)</f>
        <v>#REF!</v>
      </c>
      <c r="P785" s="23" t="str">
        <f t="shared" si="115"/>
        <v>M</v>
      </c>
      <c r="Q785" s="24" t="e">
        <f t="shared" si="116"/>
        <v>#REF!</v>
      </c>
    </row>
    <row r="786" spans="1:17">
      <c r="A786" s="11">
        <f t="shared" si="108"/>
        <v>785</v>
      </c>
      <c r="B786" s="12">
        <v>22668</v>
      </c>
      <c r="C786" s="13" t="str">
        <f t="shared" si="109"/>
        <v>Lara Romero F.</v>
      </c>
      <c r="D786" s="13" t="s">
        <v>215</v>
      </c>
      <c r="E786" s="14">
        <f t="shared" si="110"/>
        <v>11</v>
      </c>
      <c r="F786" s="26">
        <v>1</v>
      </c>
      <c r="G786" s="27">
        <v>10</v>
      </c>
      <c r="H786" s="28">
        <f t="shared" si="111"/>
        <v>37</v>
      </c>
      <c r="I786" s="26">
        <v>6</v>
      </c>
      <c r="J786" s="29">
        <v>31</v>
      </c>
      <c r="K786" s="30">
        <f t="shared" si="112"/>
        <v>9.0909090909090912E-2</v>
      </c>
      <c r="L786" s="31">
        <f t="shared" si="113"/>
        <v>0.16216216216216217</v>
      </c>
      <c r="M786" s="20">
        <f t="shared" si="114"/>
        <v>11.6</v>
      </c>
      <c r="N786" s="32" t="s">
        <v>60</v>
      </c>
      <c r="O786" s="22" t="e">
        <f>VLOOKUP(N786,#REF!,2,FALSE)</f>
        <v>#REF!</v>
      </c>
      <c r="P786" s="23" t="str">
        <f t="shared" si="115"/>
        <v>F</v>
      </c>
      <c r="Q786" s="24" t="e">
        <f t="shared" si="116"/>
        <v>#REF!</v>
      </c>
    </row>
    <row r="787" spans="1:17">
      <c r="A787" s="11">
        <f t="shared" si="108"/>
        <v>786</v>
      </c>
      <c r="B787" s="12">
        <v>19372</v>
      </c>
      <c r="C787" s="13" t="str">
        <f t="shared" si="109"/>
        <v>Pablo Roo B.</v>
      </c>
      <c r="D787" s="13" t="s">
        <v>116</v>
      </c>
      <c r="E787" s="14">
        <f t="shared" si="110"/>
        <v>29</v>
      </c>
      <c r="F787" s="26">
        <v>17</v>
      </c>
      <c r="G787" s="27">
        <v>12</v>
      </c>
      <c r="H787" s="28">
        <f t="shared" si="111"/>
        <v>115</v>
      </c>
      <c r="I787" s="26">
        <v>65</v>
      </c>
      <c r="J787" s="29">
        <v>50</v>
      </c>
      <c r="K787" s="30">
        <f t="shared" si="112"/>
        <v>0.58620689655172409</v>
      </c>
      <c r="L787" s="31">
        <f t="shared" si="113"/>
        <v>0.56521739130434778</v>
      </c>
      <c r="M787" s="20">
        <f t="shared" si="114"/>
        <v>55.3</v>
      </c>
      <c r="N787" s="32" t="s">
        <v>48</v>
      </c>
      <c r="O787" s="22" t="e">
        <f>VLOOKUP(N787,#REF!,2,FALSE)</f>
        <v>#REF!</v>
      </c>
      <c r="P787" s="23" t="str">
        <f t="shared" si="115"/>
        <v>M</v>
      </c>
      <c r="Q787" s="24" t="e">
        <f t="shared" si="116"/>
        <v>#REF!</v>
      </c>
    </row>
    <row r="788" spans="1:17">
      <c r="A788" s="11">
        <f t="shared" si="108"/>
        <v>787</v>
      </c>
      <c r="B788" s="12">
        <v>20566</v>
      </c>
      <c r="C788" s="13" t="str">
        <f t="shared" si="109"/>
        <v>José Rubal G.</v>
      </c>
      <c r="D788" s="13" t="s">
        <v>194</v>
      </c>
      <c r="E788" s="14">
        <f t="shared" si="110"/>
        <v>26</v>
      </c>
      <c r="F788" s="26">
        <v>14</v>
      </c>
      <c r="G788" s="27">
        <v>12</v>
      </c>
      <c r="H788" s="28">
        <f t="shared" si="111"/>
        <v>89</v>
      </c>
      <c r="I788" s="26">
        <v>52</v>
      </c>
      <c r="J788" s="29">
        <v>37</v>
      </c>
      <c r="K788" s="30">
        <f t="shared" si="112"/>
        <v>0.53846153846153844</v>
      </c>
      <c r="L788" s="31">
        <f t="shared" si="113"/>
        <v>0.5842696629213483</v>
      </c>
      <c r="M788" s="20">
        <f t="shared" si="114"/>
        <v>53.6</v>
      </c>
      <c r="N788" s="32" t="s">
        <v>49</v>
      </c>
      <c r="O788" s="22" t="e">
        <f>VLOOKUP(N788,#REF!,2,FALSE)</f>
        <v>#REF!</v>
      </c>
      <c r="P788" s="23" t="str">
        <f t="shared" si="115"/>
        <v>M</v>
      </c>
      <c r="Q788" s="24" t="e">
        <f t="shared" si="116"/>
        <v>#REF!</v>
      </c>
    </row>
    <row r="789" spans="1:17">
      <c r="A789" s="11">
        <f t="shared" si="108"/>
        <v>788</v>
      </c>
      <c r="B789" s="12">
        <v>20882</v>
      </c>
      <c r="C789" s="13" t="str">
        <f t="shared" si="109"/>
        <v>Sandra Saarinen</v>
      </c>
      <c r="D789" s="13" t="s">
        <v>100</v>
      </c>
      <c r="E789" s="14">
        <f t="shared" si="110"/>
        <v>14</v>
      </c>
      <c r="F789" s="26">
        <v>8</v>
      </c>
      <c r="G789" s="27">
        <v>6</v>
      </c>
      <c r="H789" s="28">
        <f t="shared" si="111"/>
        <v>50</v>
      </c>
      <c r="I789" s="26">
        <v>26</v>
      </c>
      <c r="J789" s="29">
        <v>24</v>
      </c>
      <c r="K789" s="30">
        <f t="shared" si="112"/>
        <v>0.5714285714285714</v>
      </c>
      <c r="L789" s="31">
        <f t="shared" si="113"/>
        <v>0.52</v>
      </c>
      <c r="M789" s="20">
        <f t="shared" si="114"/>
        <v>50.2</v>
      </c>
      <c r="N789" s="32" t="s">
        <v>57</v>
      </c>
      <c r="O789" s="22" t="e">
        <f>VLOOKUP(N789,#REF!,2,FALSE)</f>
        <v>#REF!</v>
      </c>
      <c r="P789" s="23" t="str">
        <f t="shared" si="115"/>
        <v>F</v>
      </c>
      <c r="Q789" s="24" t="e">
        <f t="shared" si="116"/>
        <v>#REF!</v>
      </c>
    </row>
    <row r="790" spans="1:17">
      <c r="A790" s="11">
        <f t="shared" si="108"/>
        <v>789</v>
      </c>
      <c r="B790" s="12">
        <v>3587</v>
      </c>
      <c r="C790" s="13" t="str">
        <f t="shared" si="109"/>
        <v>Verónica Sabarís M.</v>
      </c>
      <c r="D790" s="13" t="s">
        <v>98</v>
      </c>
      <c r="E790" s="14">
        <f t="shared" si="110"/>
        <v>8</v>
      </c>
      <c r="F790" s="26">
        <v>2</v>
      </c>
      <c r="G790" s="27">
        <v>6</v>
      </c>
      <c r="H790" s="28">
        <f t="shared" si="111"/>
        <v>34</v>
      </c>
      <c r="I790" s="26">
        <v>12</v>
      </c>
      <c r="J790" s="29">
        <v>22</v>
      </c>
      <c r="K790" s="30">
        <f t="shared" si="112"/>
        <v>0.25</v>
      </c>
      <c r="L790" s="31">
        <f t="shared" si="113"/>
        <v>0.35294117647058826</v>
      </c>
      <c r="M790" s="20">
        <f t="shared" si="114"/>
        <v>26.9</v>
      </c>
      <c r="N790" s="32" t="s">
        <v>59</v>
      </c>
      <c r="O790" s="22" t="e">
        <f>VLOOKUP(N790,#REF!,2,FALSE)</f>
        <v>#REF!</v>
      </c>
      <c r="P790" s="23" t="str">
        <f t="shared" si="115"/>
        <v>F</v>
      </c>
      <c r="Q790" s="24" t="str">
        <f t="shared" si="116"/>
        <v/>
      </c>
    </row>
    <row r="791" spans="1:17">
      <c r="A791" s="11">
        <f t="shared" si="108"/>
        <v>790</v>
      </c>
      <c r="B791" s="12">
        <v>3587</v>
      </c>
      <c r="C791" s="13" t="str">
        <f t="shared" si="109"/>
        <v>Verónica Sabarís M.</v>
      </c>
      <c r="D791" s="13" t="s">
        <v>97</v>
      </c>
      <c r="E791" s="14">
        <f t="shared" si="110"/>
        <v>7</v>
      </c>
      <c r="F791" s="26">
        <v>2</v>
      </c>
      <c r="G791" s="27">
        <v>5</v>
      </c>
      <c r="H791" s="28">
        <f t="shared" si="111"/>
        <v>33</v>
      </c>
      <c r="I791" s="26">
        <v>14</v>
      </c>
      <c r="J791" s="29">
        <v>19</v>
      </c>
      <c r="K791" s="30">
        <f t="shared" si="112"/>
        <v>0.2857142857142857</v>
      </c>
      <c r="L791" s="31">
        <f t="shared" si="113"/>
        <v>0.42424242424242425</v>
      </c>
      <c r="M791" s="20">
        <f t="shared" si="114"/>
        <v>31.5</v>
      </c>
      <c r="N791" s="32" t="s">
        <v>58</v>
      </c>
      <c r="O791" s="22" t="e">
        <f>VLOOKUP(N791,#REF!,2,FALSE)</f>
        <v>#REF!</v>
      </c>
      <c r="P791" s="23" t="str">
        <f t="shared" si="115"/>
        <v>M</v>
      </c>
      <c r="Q791" s="24" t="str">
        <f t="shared" si="116"/>
        <v/>
      </c>
    </row>
    <row r="792" spans="1:17">
      <c r="A792" s="11">
        <f t="shared" si="108"/>
        <v>791</v>
      </c>
      <c r="B792" s="12">
        <v>17395</v>
      </c>
      <c r="C792" s="13" t="str">
        <f t="shared" si="109"/>
        <v>Javier Saiz B.</v>
      </c>
      <c r="D792" s="13" t="s">
        <v>172</v>
      </c>
      <c r="E792" s="14">
        <f t="shared" si="110"/>
        <v>38</v>
      </c>
      <c r="F792" s="26">
        <v>7</v>
      </c>
      <c r="G792" s="27">
        <v>31</v>
      </c>
      <c r="H792" s="28">
        <f t="shared" si="111"/>
        <v>148</v>
      </c>
      <c r="I792" s="26">
        <v>49</v>
      </c>
      <c r="J792" s="29">
        <v>99</v>
      </c>
      <c r="K792" s="30">
        <f t="shared" si="112"/>
        <v>0.18421052631578946</v>
      </c>
      <c r="L792" s="31">
        <f t="shared" si="113"/>
        <v>0.33108108108108109</v>
      </c>
      <c r="M792" s="20">
        <f t="shared" si="114"/>
        <v>25.1</v>
      </c>
      <c r="N792" s="32" t="s">
        <v>58</v>
      </c>
      <c r="O792" s="22" t="e">
        <f>VLOOKUP(N792,#REF!,2,FALSE)</f>
        <v>#REF!</v>
      </c>
      <c r="P792" s="23" t="str">
        <f t="shared" si="115"/>
        <v>M</v>
      </c>
      <c r="Q792" s="24" t="e">
        <f t="shared" si="116"/>
        <v>#REF!</v>
      </c>
    </row>
    <row r="793" spans="1:17">
      <c r="A793" s="11">
        <f t="shared" si="108"/>
        <v>792</v>
      </c>
      <c r="B793" s="12">
        <v>24164</v>
      </c>
      <c r="C793" s="13" t="str">
        <f t="shared" si="109"/>
        <v>Roi Salgado B.</v>
      </c>
      <c r="D793" s="13" t="s">
        <v>72</v>
      </c>
      <c r="E793" s="14">
        <f t="shared" si="110"/>
        <v>4</v>
      </c>
      <c r="F793" s="26">
        <v>1</v>
      </c>
      <c r="G793" s="27">
        <v>3</v>
      </c>
      <c r="H793" s="28">
        <f t="shared" si="111"/>
        <v>13</v>
      </c>
      <c r="I793" s="26">
        <v>4</v>
      </c>
      <c r="J793" s="29">
        <v>9</v>
      </c>
      <c r="K793" s="30">
        <f t="shared" si="112"/>
        <v>0.25</v>
      </c>
      <c r="L793" s="31">
        <f t="shared" si="113"/>
        <v>0.30769230769230771</v>
      </c>
      <c r="M793" s="20">
        <f t="shared" si="114"/>
        <v>22.4</v>
      </c>
      <c r="N793" s="32" t="s">
        <v>49</v>
      </c>
      <c r="O793" s="22" t="e">
        <f>VLOOKUP(N793,#REF!,2,FALSE)</f>
        <v>#REF!</v>
      </c>
      <c r="P793" s="23" t="str">
        <f t="shared" si="115"/>
        <v>M</v>
      </c>
      <c r="Q793" s="24" t="str">
        <f t="shared" si="116"/>
        <v/>
      </c>
    </row>
    <row r="794" spans="1:17">
      <c r="A794" s="11">
        <f t="shared" si="108"/>
        <v>793</v>
      </c>
      <c r="B794" s="12">
        <v>50043</v>
      </c>
      <c r="C794" s="13" t="str">
        <f t="shared" si="109"/>
        <v>Alberto Salgado S.</v>
      </c>
      <c r="D794" s="13" t="s">
        <v>133</v>
      </c>
      <c r="E794" s="14">
        <f t="shared" si="110"/>
        <v>16</v>
      </c>
      <c r="F794" s="26">
        <v>12</v>
      </c>
      <c r="G794" s="27">
        <v>4</v>
      </c>
      <c r="H794" s="28">
        <f t="shared" si="111"/>
        <v>51</v>
      </c>
      <c r="I794" s="26">
        <v>38</v>
      </c>
      <c r="J794" s="29">
        <v>13</v>
      </c>
      <c r="K794" s="30">
        <f t="shared" si="112"/>
        <v>0.75</v>
      </c>
      <c r="L794" s="31">
        <f t="shared" si="113"/>
        <v>0.74509803921568629</v>
      </c>
      <c r="M794" s="20">
        <f t="shared" si="114"/>
        <v>69.400000000000006</v>
      </c>
      <c r="N794" s="32" t="s">
        <v>49</v>
      </c>
      <c r="O794" s="22" t="e">
        <f>VLOOKUP(N794,#REF!,2,FALSE)</f>
        <v>#REF!</v>
      </c>
      <c r="P794" s="23" t="str">
        <f t="shared" si="115"/>
        <v>M</v>
      </c>
      <c r="Q794" s="24" t="e">
        <f t="shared" si="116"/>
        <v>#REF!</v>
      </c>
    </row>
    <row r="795" spans="1:17">
      <c r="A795" s="11">
        <f t="shared" si="108"/>
        <v>794</v>
      </c>
      <c r="B795" s="12">
        <v>50084</v>
      </c>
      <c r="C795" s="13" t="str">
        <f t="shared" si="109"/>
        <v>Raúl Salgado V.</v>
      </c>
      <c r="D795" s="13" t="s">
        <v>123</v>
      </c>
      <c r="E795" s="14">
        <f t="shared" si="110"/>
        <v>6</v>
      </c>
      <c r="F795" s="26">
        <v>3</v>
      </c>
      <c r="G795" s="27">
        <v>3</v>
      </c>
      <c r="H795" s="28">
        <f t="shared" si="111"/>
        <v>25</v>
      </c>
      <c r="I795" s="26">
        <v>12</v>
      </c>
      <c r="J795" s="29">
        <v>13</v>
      </c>
      <c r="K795" s="30">
        <f t="shared" si="112"/>
        <v>0.5</v>
      </c>
      <c r="L795" s="31">
        <f t="shared" si="113"/>
        <v>0.48</v>
      </c>
      <c r="M795" s="20">
        <f t="shared" si="114"/>
        <v>41.7</v>
      </c>
      <c r="N795" s="32" t="s">
        <v>58</v>
      </c>
      <c r="O795" s="22" t="e">
        <f>VLOOKUP(N795,#REF!,2,FALSE)</f>
        <v>#REF!</v>
      </c>
      <c r="P795" s="23" t="str">
        <f t="shared" si="115"/>
        <v>M</v>
      </c>
      <c r="Q795" s="24" t="str">
        <f t="shared" si="116"/>
        <v/>
      </c>
    </row>
    <row r="796" spans="1:17">
      <c r="A796" s="11">
        <f t="shared" si="108"/>
        <v>795</v>
      </c>
      <c r="B796" s="12">
        <v>20546</v>
      </c>
      <c r="C796" s="13" t="str">
        <f t="shared" si="109"/>
        <v>Marco Salzano</v>
      </c>
      <c r="D796" s="13" t="s">
        <v>122</v>
      </c>
      <c r="E796" s="14">
        <f t="shared" si="110"/>
        <v>16</v>
      </c>
      <c r="F796" s="26">
        <v>4</v>
      </c>
      <c r="G796" s="27">
        <v>12</v>
      </c>
      <c r="H796" s="28">
        <f t="shared" si="111"/>
        <v>52</v>
      </c>
      <c r="I796" s="26">
        <v>17</v>
      </c>
      <c r="J796" s="29">
        <v>35</v>
      </c>
      <c r="K796" s="30">
        <f t="shared" si="112"/>
        <v>0.25</v>
      </c>
      <c r="L796" s="31">
        <f t="shared" si="113"/>
        <v>0.32692307692307693</v>
      </c>
      <c r="M796" s="20">
        <f t="shared" si="114"/>
        <v>26.9</v>
      </c>
      <c r="N796" s="32" t="s">
        <v>49</v>
      </c>
      <c r="O796" s="22" t="e">
        <f>VLOOKUP(N796,#REF!,2,FALSE)</f>
        <v>#REF!</v>
      </c>
      <c r="P796" s="23" t="str">
        <f t="shared" si="115"/>
        <v>M</v>
      </c>
      <c r="Q796" s="24" t="e">
        <f t="shared" si="116"/>
        <v>#REF!</v>
      </c>
    </row>
    <row r="797" spans="1:17">
      <c r="A797" s="11">
        <f t="shared" si="108"/>
        <v>796</v>
      </c>
      <c r="B797" s="12">
        <v>20546</v>
      </c>
      <c r="C797" s="13" t="str">
        <f t="shared" si="109"/>
        <v>Marco Salzano</v>
      </c>
      <c r="D797" s="13" t="s">
        <v>101</v>
      </c>
      <c r="E797" s="14">
        <f t="shared" si="110"/>
        <v>6</v>
      </c>
      <c r="F797" s="26">
        <v>0</v>
      </c>
      <c r="G797" s="27">
        <v>6</v>
      </c>
      <c r="H797" s="28">
        <f t="shared" si="111"/>
        <v>18</v>
      </c>
      <c r="I797" s="26">
        <v>0</v>
      </c>
      <c r="J797" s="29">
        <v>18</v>
      </c>
      <c r="K797" s="30">
        <f t="shared" si="112"/>
        <v>0</v>
      </c>
      <c r="L797" s="31">
        <f t="shared" si="113"/>
        <v>0</v>
      </c>
      <c r="M797" s="20">
        <f t="shared" si="114"/>
        <v>0</v>
      </c>
      <c r="N797" s="32" t="s">
        <v>58</v>
      </c>
      <c r="O797" s="22" t="e">
        <f>VLOOKUP(N797,#REF!,2,FALSE)</f>
        <v>#REF!</v>
      </c>
      <c r="P797" s="23" t="str">
        <f t="shared" si="115"/>
        <v>M</v>
      </c>
      <c r="Q797" s="24" t="str">
        <f t="shared" si="116"/>
        <v/>
      </c>
    </row>
    <row r="798" spans="1:17">
      <c r="A798" s="11">
        <f t="shared" si="108"/>
        <v>797</v>
      </c>
      <c r="B798" s="12">
        <v>18470</v>
      </c>
      <c r="C798" s="13" t="str">
        <f t="shared" si="109"/>
        <v>Sergio Sánchez A.</v>
      </c>
      <c r="D798" s="13" t="s">
        <v>94</v>
      </c>
      <c r="E798" s="14">
        <f t="shared" si="110"/>
        <v>2</v>
      </c>
      <c r="F798" s="26">
        <v>0</v>
      </c>
      <c r="G798" s="27">
        <v>2</v>
      </c>
      <c r="H798" s="28">
        <f t="shared" si="111"/>
        <v>7</v>
      </c>
      <c r="I798" s="26">
        <v>1</v>
      </c>
      <c r="J798" s="29">
        <v>6</v>
      </c>
      <c r="K798" s="30">
        <f t="shared" si="112"/>
        <v>0</v>
      </c>
      <c r="L798" s="31">
        <f t="shared" si="113"/>
        <v>0.14285714285714285</v>
      </c>
      <c r="M798" s="20">
        <f t="shared" si="114"/>
        <v>5.7</v>
      </c>
      <c r="N798" s="32" t="s">
        <v>48</v>
      </c>
      <c r="O798" s="22" t="e">
        <f>VLOOKUP(N798,#REF!,2,FALSE)</f>
        <v>#REF!</v>
      </c>
      <c r="P798" s="23" t="str">
        <f t="shared" si="115"/>
        <v>M</v>
      </c>
      <c r="Q798" s="24" t="str">
        <f t="shared" si="116"/>
        <v/>
      </c>
    </row>
    <row r="799" spans="1:17">
      <c r="A799" s="11">
        <f t="shared" si="108"/>
        <v>798</v>
      </c>
      <c r="B799" s="12">
        <v>50078</v>
      </c>
      <c r="C799" s="13" t="str">
        <f t="shared" si="109"/>
        <v>Joaquín Sánchez A.</v>
      </c>
      <c r="D799" s="13" t="s">
        <v>123</v>
      </c>
      <c r="E799" s="14">
        <f t="shared" si="110"/>
        <v>16</v>
      </c>
      <c r="F799" s="26">
        <v>4</v>
      </c>
      <c r="G799" s="27">
        <v>12</v>
      </c>
      <c r="H799" s="28">
        <f t="shared" si="111"/>
        <v>57</v>
      </c>
      <c r="I799" s="26">
        <v>17</v>
      </c>
      <c r="J799" s="29">
        <v>40</v>
      </c>
      <c r="K799" s="30">
        <f t="shared" si="112"/>
        <v>0.25</v>
      </c>
      <c r="L799" s="31">
        <f t="shared" si="113"/>
        <v>0.2982456140350877</v>
      </c>
      <c r="M799" s="20">
        <f t="shared" si="114"/>
        <v>25.6</v>
      </c>
      <c r="N799" s="32" t="s">
        <v>58</v>
      </c>
      <c r="O799" s="22" t="e">
        <f>VLOOKUP(N799,#REF!,2,FALSE)</f>
        <v>#REF!</v>
      </c>
      <c r="P799" s="23" t="str">
        <f t="shared" si="115"/>
        <v>M</v>
      </c>
      <c r="Q799" s="24" t="e">
        <f t="shared" si="116"/>
        <v>#REF!</v>
      </c>
    </row>
    <row r="800" spans="1:17">
      <c r="A800" s="11">
        <f t="shared" si="108"/>
        <v>799</v>
      </c>
      <c r="B800" s="12">
        <v>17232</v>
      </c>
      <c r="C800" s="13" t="str">
        <f t="shared" si="109"/>
        <v>Álvaro Sánchez G.</v>
      </c>
      <c r="D800" s="13" t="s">
        <v>82</v>
      </c>
      <c r="E800" s="14">
        <f t="shared" si="110"/>
        <v>28</v>
      </c>
      <c r="F800" s="26">
        <v>13</v>
      </c>
      <c r="G800" s="27">
        <v>15</v>
      </c>
      <c r="H800" s="28">
        <f t="shared" si="111"/>
        <v>105</v>
      </c>
      <c r="I800" s="26">
        <v>54</v>
      </c>
      <c r="J800" s="29">
        <v>51</v>
      </c>
      <c r="K800" s="30">
        <f t="shared" si="112"/>
        <v>0.4642857142857143</v>
      </c>
      <c r="L800" s="31">
        <f t="shared" si="113"/>
        <v>0.51428571428571423</v>
      </c>
      <c r="M800" s="20">
        <f t="shared" si="114"/>
        <v>47</v>
      </c>
      <c r="N800" s="32" t="s">
        <v>48</v>
      </c>
      <c r="O800" s="22" t="e">
        <f>VLOOKUP(N800,#REF!,2,FALSE)</f>
        <v>#REF!</v>
      </c>
      <c r="P800" s="23" t="str">
        <f t="shared" si="115"/>
        <v>M</v>
      </c>
      <c r="Q800" s="24" t="e">
        <f t="shared" si="116"/>
        <v>#REF!</v>
      </c>
    </row>
    <row r="801" spans="1:17">
      <c r="A801" s="11">
        <f t="shared" si="108"/>
        <v>800</v>
      </c>
      <c r="B801" s="12">
        <v>7734</v>
      </c>
      <c r="C801" s="13" t="str">
        <f t="shared" si="109"/>
        <v>José G. Sánchez L.</v>
      </c>
      <c r="D801" s="13" t="s">
        <v>74</v>
      </c>
      <c r="E801" s="14">
        <f t="shared" si="110"/>
        <v>4</v>
      </c>
      <c r="F801" s="26">
        <v>2</v>
      </c>
      <c r="G801" s="27">
        <v>2</v>
      </c>
      <c r="H801" s="28">
        <f t="shared" si="111"/>
        <v>16</v>
      </c>
      <c r="I801" s="26">
        <v>8</v>
      </c>
      <c r="J801" s="29">
        <v>8</v>
      </c>
      <c r="K801" s="30">
        <f t="shared" si="112"/>
        <v>0.5</v>
      </c>
      <c r="L801" s="31">
        <f t="shared" si="113"/>
        <v>0.5</v>
      </c>
      <c r="M801" s="20">
        <f t="shared" si="114"/>
        <v>40.200000000000003</v>
      </c>
      <c r="N801" s="32" t="s">
        <v>58</v>
      </c>
      <c r="O801" s="22" t="e">
        <f>VLOOKUP(N801,#REF!,2,FALSE)</f>
        <v>#REF!</v>
      </c>
      <c r="P801" s="23" t="str">
        <f t="shared" si="115"/>
        <v>M</v>
      </c>
      <c r="Q801" s="24" t="str">
        <f t="shared" si="116"/>
        <v/>
      </c>
    </row>
    <row r="802" spans="1:17">
      <c r="A802" s="11">
        <f t="shared" si="108"/>
        <v>801</v>
      </c>
      <c r="B802" s="12">
        <v>15296</v>
      </c>
      <c r="C802" s="13" t="str">
        <f t="shared" si="109"/>
        <v>Daniel Sánchez S.</v>
      </c>
      <c r="D802" s="13" t="s">
        <v>165</v>
      </c>
      <c r="E802" s="14">
        <f t="shared" si="110"/>
        <v>30</v>
      </c>
      <c r="F802" s="26">
        <v>6</v>
      </c>
      <c r="G802" s="27">
        <v>24</v>
      </c>
      <c r="H802" s="28">
        <f t="shared" si="111"/>
        <v>105</v>
      </c>
      <c r="I802" s="26">
        <v>29</v>
      </c>
      <c r="J802" s="29">
        <v>76</v>
      </c>
      <c r="K802" s="30">
        <f t="shared" si="112"/>
        <v>0.2</v>
      </c>
      <c r="L802" s="31">
        <f t="shared" si="113"/>
        <v>0.27619047619047621</v>
      </c>
      <c r="M802" s="20">
        <f t="shared" si="114"/>
        <v>22.9</v>
      </c>
      <c r="N802" s="32" t="s">
        <v>48</v>
      </c>
      <c r="O802" s="22" t="e">
        <f>VLOOKUP(N802,#REF!,2,FALSE)</f>
        <v>#REF!</v>
      </c>
      <c r="P802" s="23" t="str">
        <f t="shared" si="115"/>
        <v>M</v>
      </c>
      <c r="Q802" s="24" t="e">
        <f t="shared" si="116"/>
        <v>#REF!</v>
      </c>
    </row>
    <row r="803" spans="1:17">
      <c r="A803" s="11">
        <f t="shared" si="108"/>
        <v>802</v>
      </c>
      <c r="B803" s="12">
        <v>17768</v>
      </c>
      <c r="C803" s="13" t="str">
        <f t="shared" si="109"/>
        <v>Daniel Sánchez T.</v>
      </c>
      <c r="D803" s="13" t="s">
        <v>90</v>
      </c>
      <c r="E803" s="14">
        <f t="shared" si="110"/>
        <v>22</v>
      </c>
      <c r="F803" s="26">
        <v>9</v>
      </c>
      <c r="G803" s="27">
        <v>13</v>
      </c>
      <c r="H803" s="28">
        <f t="shared" si="111"/>
        <v>82</v>
      </c>
      <c r="I803" s="26">
        <v>34</v>
      </c>
      <c r="J803" s="29">
        <v>48</v>
      </c>
      <c r="K803" s="30">
        <f t="shared" si="112"/>
        <v>0.40909090909090912</v>
      </c>
      <c r="L803" s="31">
        <f t="shared" si="113"/>
        <v>0.41463414634146339</v>
      </c>
      <c r="M803" s="20">
        <f t="shared" si="114"/>
        <v>39.1</v>
      </c>
      <c r="N803" s="32" t="s">
        <v>48</v>
      </c>
      <c r="O803" s="22" t="e">
        <f>VLOOKUP(N803,#REF!,2,FALSE)</f>
        <v>#REF!</v>
      </c>
      <c r="P803" s="23" t="str">
        <f t="shared" si="115"/>
        <v>M</v>
      </c>
      <c r="Q803" s="24" t="e">
        <f t="shared" si="116"/>
        <v>#REF!</v>
      </c>
    </row>
    <row r="804" spans="1:17">
      <c r="A804" s="11">
        <f t="shared" si="108"/>
        <v>803</v>
      </c>
      <c r="B804" s="12">
        <v>3834</v>
      </c>
      <c r="C804" s="13" t="str">
        <f t="shared" si="109"/>
        <v>Guillermo Sánchez Z.</v>
      </c>
      <c r="D804" s="13" t="s">
        <v>140</v>
      </c>
      <c r="E804" s="14">
        <f t="shared" si="110"/>
        <v>44</v>
      </c>
      <c r="F804" s="26">
        <v>25</v>
      </c>
      <c r="G804" s="27">
        <v>19</v>
      </c>
      <c r="H804" s="28">
        <f t="shared" si="111"/>
        <v>166</v>
      </c>
      <c r="I804" s="26">
        <v>91</v>
      </c>
      <c r="J804" s="29">
        <v>75</v>
      </c>
      <c r="K804" s="30">
        <f t="shared" si="112"/>
        <v>0.56818181818181823</v>
      </c>
      <c r="L804" s="31">
        <f t="shared" si="113"/>
        <v>0.54819277108433739</v>
      </c>
      <c r="M804" s="20">
        <f t="shared" si="114"/>
        <v>54.3</v>
      </c>
      <c r="N804" s="32" t="s">
        <v>53</v>
      </c>
      <c r="O804" s="22" t="e">
        <f>VLOOKUP(N804,#REF!,2,FALSE)</f>
        <v>#REF!</v>
      </c>
      <c r="P804" s="23" t="str">
        <f t="shared" si="115"/>
        <v>M</v>
      </c>
      <c r="Q804" s="24" t="e">
        <f t="shared" si="116"/>
        <v>#REF!</v>
      </c>
    </row>
    <row r="805" spans="1:17">
      <c r="A805" s="11">
        <f t="shared" si="108"/>
        <v>804</v>
      </c>
      <c r="B805" s="12">
        <v>23998</v>
      </c>
      <c r="C805" s="13" t="str">
        <f t="shared" si="109"/>
        <v>Paula Sánchez</v>
      </c>
      <c r="D805" s="13" t="s">
        <v>213</v>
      </c>
      <c r="E805" s="14">
        <f t="shared" si="110"/>
        <v>10</v>
      </c>
      <c r="F805" s="26">
        <v>3</v>
      </c>
      <c r="G805" s="27">
        <v>7</v>
      </c>
      <c r="H805" s="28">
        <f t="shared" si="111"/>
        <v>39</v>
      </c>
      <c r="I805" s="26">
        <v>12</v>
      </c>
      <c r="J805" s="29">
        <v>27</v>
      </c>
      <c r="K805" s="30">
        <f t="shared" si="112"/>
        <v>0.3</v>
      </c>
      <c r="L805" s="31">
        <f t="shared" si="113"/>
        <v>0.30769230769230771</v>
      </c>
      <c r="M805" s="20">
        <f t="shared" si="114"/>
        <v>27.3</v>
      </c>
      <c r="N805" s="32" t="s">
        <v>60</v>
      </c>
      <c r="O805" s="22" t="e">
        <f>VLOOKUP(N805,#REF!,2,FALSE)</f>
        <v>#REF!</v>
      </c>
      <c r="P805" s="23" t="str">
        <f t="shared" si="115"/>
        <v>F</v>
      </c>
      <c r="Q805" s="24" t="e">
        <f t="shared" si="116"/>
        <v>#REF!</v>
      </c>
    </row>
    <row r="806" spans="1:17">
      <c r="A806" s="11">
        <f t="shared" si="108"/>
        <v>805</v>
      </c>
      <c r="B806" s="12">
        <v>22462</v>
      </c>
      <c r="C806" s="13" t="str">
        <f t="shared" si="109"/>
        <v>Alba Sandá M.</v>
      </c>
      <c r="D806" s="13" t="s">
        <v>200</v>
      </c>
      <c r="E806" s="14">
        <f t="shared" si="110"/>
        <v>8</v>
      </c>
      <c r="F806" s="26">
        <v>0</v>
      </c>
      <c r="G806" s="27">
        <v>8</v>
      </c>
      <c r="H806" s="28">
        <f t="shared" si="111"/>
        <v>24</v>
      </c>
      <c r="I806" s="26">
        <v>0</v>
      </c>
      <c r="J806" s="29">
        <v>24</v>
      </c>
      <c r="K806" s="30">
        <f t="shared" si="112"/>
        <v>0</v>
      </c>
      <c r="L806" s="31">
        <f t="shared" si="113"/>
        <v>0</v>
      </c>
      <c r="M806" s="20">
        <f t="shared" si="114"/>
        <v>0</v>
      </c>
      <c r="N806" s="32" t="s">
        <v>49</v>
      </c>
      <c r="O806" s="22" t="e">
        <f>VLOOKUP(N806,#REF!,2,FALSE)</f>
        <v>#REF!</v>
      </c>
      <c r="P806" s="23" t="str">
        <f t="shared" si="115"/>
        <v>M</v>
      </c>
      <c r="Q806" s="24" t="str">
        <f t="shared" si="116"/>
        <v/>
      </c>
    </row>
    <row r="807" spans="1:17">
      <c r="A807" s="11">
        <f t="shared" si="108"/>
        <v>806</v>
      </c>
      <c r="B807" s="12">
        <v>15790</v>
      </c>
      <c r="C807" s="13" t="str">
        <f t="shared" si="109"/>
        <v>Francisco Sanjurjo G.</v>
      </c>
      <c r="D807" s="13" t="s">
        <v>175</v>
      </c>
      <c r="E807" s="14">
        <f t="shared" si="110"/>
        <v>16</v>
      </c>
      <c r="F807" s="26">
        <v>1</v>
      </c>
      <c r="G807" s="27">
        <v>15</v>
      </c>
      <c r="H807" s="28">
        <f t="shared" si="111"/>
        <v>55</v>
      </c>
      <c r="I807" s="26">
        <v>9</v>
      </c>
      <c r="J807" s="29">
        <v>46</v>
      </c>
      <c r="K807" s="30">
        <f t="shared" si="112"/>
        <v>6.25E-2</v>
      </c>
      <c r="L807" s="31">
        <f t="shared" si="113"/>
        <v>0.16363636363636364</v>
      </c>
      <c r="M807" s="20">
        <f t="shared" si="114"/>
        <v>10.7</v>
      </c>
      <c r="N807" s="32" t="s">
        <v>58</v>
      </c>
      <c r="O807" s="22" t="e">
        <f>VLOOKUP(N807,#REF!,2,FALSE)</f>
        <v>#REF!</v>
      </c>
      <c r="P807" s="23" t="str">
        <f t="shared" si="115"/>
        <v>M</v>
      </c>
      <c r="Q807" s="24" t="e">
        <f t="shared" si="116"/>
        <v>#REF!</v>
      </c>
    </row>
    <row r="808" spans="1:17">
      <c r="A808" s="11">
        <f t="shared" si="108"/>
        <v>807</v>
      </c>
      <c r="B808" s="12">
        <v>15790</v>
      </c>
      <c r="C808" s="13" t="str">
        <f t="shared" si="109"/>
        <v>Francisco Sanjurjo G.</v>
      </c>
      <c r="D808" s="13" t="s">
        <v>168</v>
      </c>
      <c r="E808" s="14">
        <f t="shared" si="110"/>
        <v>2</v>
      </c>
      <c r="F808" s="26">
        <v>0</v>
      </c>
      <c r="G808" s="27">
        <v>2</v>
      </c>
      <c r="H808" s="28">
        <f t="shared" si="111"/>
        <v>7</v>
      </c>
      <c r="I808" s="26">
        <v>1</v>
      </c>
      <c r="J808" s="29">
        <v>6</v>
      </c>
      <c r="K808" s="30">
        <f t="shared" si="112"/>
        <v>0</v>
      </c>
      <c r="L808" s="31">
        <f t="shared" si="113"/>
        <v>0.14285714285714285</v>
      </c>
      <c r="M808" s="20">
        <f t="shared" si="114"/>
        <v>5.7</v>
      </c>
      <c r="N808" s="32" t="s">
        <v>48</v>
      </c>
      <c r="O808" s="22" t="e">
        <f>VLOOKUP(N808,#REF!,2,FALSE)</f>
        <v>#REF!</v>
      </c>
      <c r="P808" s="23" t="str">
        <f t="shared" si="115"/>
        <v>M</v>
      </c>
      <c r="Q808" s="24" t="str">
        <f t="shared" si="116"/>
        <v/>
      </c>
    </row>
    <row r="809" spans="1:17">
      <c r="A809" s="11">
        <f t="shared" si="108"/>
        <v>808</v>
      </c>
      <c r="B809" s="12">
        <v>6162</v>
      </c>
      <c r="C809" s="13" t="str">
        <f t="shared" si="109"/>
        <v>Marcos Sanmartín G.</v>
      </c>
      <c r="D809" s="13" t="s">
        <v>142</v>
      </c>
      <c r="E809" s="14">
        <f t="shared" si="110"/>
        <v>44</v>
      </c>
      <c r="F809" s="26">
        <v>26</v>
      </c>
      <c r="G809" s="27">
        <v>18</v>
      </c>
      <c r="H809" s="28">
        <f t="shared" si="111"/>
        <v>167</v>
      </c>
      <c r="I809" s="26">
        <v>94</v>
      </c>
      <c r="J809" s="29">
        <v>73</v>
      </c>
      <c r="K809" s="30">
        <f t="shared" si="112"/>
        <v>0.59090909090909094</v>
      </c>
      <c r="L809" s="31">
        <f t="shared" si="113"/>
        <v>0.56287425149700598</v>
      </c>
      <c r="M809" s="20">
        <f t="shared" si="114"/>
        <v>56.1</v>
      </c>
      <c r="N809" s="32" t="s">
        <v>53</v>
      </c>
      <c r="O809" s="22" t="e">
        <f>VLOOKUP(N809,#REF!,2,FALSE)</f>
        <v>#REF!</v>
      </c>
      <c r="P809" s="23" t="str">
        <f t="shared" si="115"/>
        <v>M</v>
      </c>
      <c r="Q809" s="24" t="e">
        <f t="shared" si="116"/>
        <v>#REF!</v>
      </c>
    </row>
    <row r="810" spans="1:17">
      <c r="A810" s="11">
        <f t="shared" si="108"/>
        <v>809</v>
      </c>
      <c r="B810" s="12">
        <v>6161</v>
      </c>
      <c r="C810" s="13" t="str">
        <f t="shared" si="109"/>
        <v>José A. Sanmartín G.</v>
      </c>
      <c r="D810" s="13" t="s">
        <v>103</v>
      </c>
      <c r="E810" s="14">
        <f t="shared" si="110"/>
        <v>36</v>
      </c>
      <c r="F810" s="26">
        <v>28</v>
      </c>
      <c r="G810" s="27">
        <v>8</v>
      </c>
      <c r="H810" s="28">
        <f t="shared" si="111"/>
        <v>131</v>
      </c>
      <c r="I810" s="26">
        <v>89</v>
      </c>
      <c r="J810" s="29">
        <v>42</v>
      </c>
      <c r="K810" s="30">
        <f t="shared" si="112"/>
        <v>0.77777777777777779</v>
      </c>
      <c r="L810" s="31">
        <f t="shared" si="113"/>
        <v>0.67938931297709926</v>
      </c>
      <c r="M810" s="20">
        <f t="shared" si="114"/>
        <v>70.400000000000006</v>
      </c>
      <c r="N810" s="32" t="s">
        <v>58</v>
      </c>
      <c r="O810" s="22" t="e">
        <f>VLOOKUP(N810,#REF!,2,FALSE)</f>
        <v>#REF!</v>
      </c>
      <c r="P810" s="23" t="str">
        <f t="shared" si="115"/>
        <v>M</v>
      </c>
      <c r="Q810" s="24" t="e">
        <f t="shared" si="116"/>
        <v>#REF!</v>
      </c>
    </row>
    <row r="811" spans="1:17">
      <c r="A811" s="11">
        <f t="shared" si="108"/>
        <v>810</v>
      </c>
      <c r="B811" s="12">
        <v>19658</v>
      </c>
      <c r="C811" s="13" t="str">
        <f t="shared" si="109"/>
        <v>Carmela Sanmartín P.</v>
      </c>
      <c r="D811" s="13" t="s">
        <v>189</v>
      </c>
      <c r="E811" s="14">
        <f t="shared" si="110"/>
        <v>21</v>
      </c>
      <c r="F811" s="26">
        <v>2</v>
      </c>
      <c r="G811" s="27">
        <v>19</v>
      </c>
      <c r="H811" s="28">
        <f t="shared" si="111"/>
        <v>70</v>
      </c>
      <c r="I811" s="26">
        <v>10</v>
      </c>
      <c r="J811" s="29">
        <v>60</v>
      </c>
      <c r="K811" s="30">
        <f t="shared" si="112"/>
        <v>9.5238095238095233E-2</v>
      </c>
      <c r="L811" s="31">
        <f t="shared" si="113"/>
        <v>0.14285714285714285</v>
      </c>
      <c r="M811" s="20">
        <f t="shared" si="114"/>
        <v>11.3</v>
      </c>
      <c r="N811" s="32" t="s">
        <v>49</v>
      </c>
      <c r="O811" s="22" t="e">
        <f>VLOOKUP(N811,#REF!,2,FALSE)</f>
        <v>#REF!</v>
      </c>
      <c r="P811" s="23" t="str">
        <f t="shared" si="115"/>
        <v>M</v>
      </c>
      <c r="Q811" s="24" t="e">
        <f t="shared" si="116"/>
        <v>#REF!</v>
      </c>
    </row>
    <row r="812" spans="1:17">
      <c r="A812" s="11">
        <f t="shared" si="108"/>
        <v>811</v>
      </c>
      <c r="B812" s="12">
        <v>7952</v>
      </c>
      <c r="C812" s="13" t="str">
        <f t="shared" si="109"/>
        <v>Guillermo Santalla P.</v>
      </c>
      <c r="D812" s="13" t="s">
        <v>101</v>
      </c>
      <c r="E812" s="14">
        <f t="shared" si="110"/>
        <v>19</v>
      </c>
      <c r="F812" s="26">
        <v>14</v>
      </c>
      <c r="G812" s="27">
        <v>5</v>
      </c>
      <c r="H812" s="28">
        <f t="shared" si="111"/>
        <v>71</v>
      </c>
      <c r="I812" s="26">
        <v>48</v>
      </c>
      <c r="J812" s="29">
        <v>23</v>
      </c>
      <c r="K812" s="30">
        <f t="shared" si="112"/>
        <v>0.73684210526315785</v>
      </c>
      <c r="L812" s="31">
        <f t="shared" si="113"/>
        <v>0.676056338028169</v>
      </c>
      <c r="M812" s="20">
        <f t="shared" si="114"/>
        <v>66.400000000000006</v>
      </c>
      <c r="N812" s="32" t="s">
        <v>58</v>
      </c>
      <c r="O812" s="22" t="e">
        <f>VLOOKUP(N812,#REF!,2,FALSE)</f>
        <v>#REF!</v>
      </c>
      <c r="P812" s="23" t="str">
        <f t="shared" si="115"/>
        <v>M</v>
      </c>
      <c r="Q812" s="24" t="e">
        <f t="shared" si="116"/>
        <v>#REF!</v>
      </c>
    </row>
    <row r="813" spans="1:17">
      <c r="A813" s="11">
        <f t="shared" si="108"/>
        <v>812</v>
      </c>
      <c r="B813" s="12">
        <v>7952</v>
      </c>
      <c r="C813" s="13" t="str">
        <f t="shared" si="109"/>
        <v>Guillermo Santalla P.</v>
      </c>
      <c r="D813" s="13" t="s">
        <v>155</v>
      </c>
      <c r="E813" s="14">
        <f t="shared" si="110"/>
        <v>2</v>
      </c>
      <c r="F813" s="26">
        <v>0</v>
      </c>
      <c r="G813" s="27">
        <v>2</v>
      </c>
      <c r="H813" s="28">
        <f t="shared" si="111"/>
        <v>6</v>
      </c>
      <c r="I813" s="26">
        <v>0</v>
      </c>
      <c r="J813" s="29">
        <v>6</v>
      </c>
      <c r="K813" s="30">
        <f t="shared" si="112"/>
        <v>0</v>
      </c>
      <c r="L813" s="31">
        <f t="shared" si="113"/>
        <v>0</v>
      </c>
      <c r="M813" s="20">
        <f t="shared" si="114"/>
        <v>0</v>
      </c>
      <c r="N813" s="32" t="s">
        <v>56</v>
      </c>
      <c r="O813" s="22" t="e">
        <f>VLOOKUP(N813,#REF!,2,FALSE)</f>
        <v>#REF!</v>
      </c>
      <c r="P813" s="23" t="str">
        <f t="shared" si="115"/>
        <v>M</v>
      </c>
      <c r="Q813" s="24" t="str">
        <f t="shared" si="116"/>
        <v/>
      </c>
    </row>
    <row r="814" spans="1:17">
      <c r="A814" s="11">
        <f t="shared" si="108"/>
        <v>813</v>
      </c>
      <c r="B814" s="12">
        <v>5716</v>
      </c>
      <c r="C814" s="13" t="str">
        <f t="shared" si="109"/>
        <v>Crístofer Santiago B.</v>
      </c>
      <c r="D814" s="13" t="s">
        <v>158</v>
      </c>
      <c r="E814" s="14">
        <f t="shared" si="110"/>
        <v>28</v>
      </c>
      <c r="F814" s="26">
        <v>18</v>
      </c>
      <c r="G814" s="27">
        <v>10</v>
      </c>
      <c r="H814" s="28">
        <f t="shared" si="111"/>
        <v>103</v>
      </c>
      <c r="I814" s="26">
        <v>61</v>
      </c>
      <c r="J814" s="29">
        <v>42</v>
      </c>
      <c r="K814" s="30">
        <f t="shared" si="112"/>
        <v>0.6428571428571429</v>
      </c>
      <c r="L814" s="31">
        <f t="shared" si="113"/>
        <v>0.59223300970873782</v>
      </c>
      <c r="M814" s="20">
        <f t="shared" si="114"/>
        <v>59.1</v>
      </c>
      <c r="N814" s="32" t="s">
        <v>56</v>
      </c>
      <c r="O814" s="22" t="e">
        <f>VLOOKUP(N814,#REF!,2,FALSE)</f>
        <v>#REF!</v>
      </c>
      <c r="P814" s="23" t="str">
        <f t="shared" si="115"/>
        <v>M</v>
      </c>
      <c r="Q814" s="24" t="e">
        <f t="shared" si="116"/>
        <v>#REF!</v>
      </c>
    </row>
    <row r="815" spans="1:17">
      <c r="A815" s="11">
        <f t="shared" si="108"/>
        <v>814</v>
      </c>
      <c r="B815" s="12">
        <v>5716</v>
      </c>
      <c r="C815" s="13" t="str">
        <f t="shared" si="109"/>
        <v>Crístofer Santiago B.</v>
      </c>
      <c r="D815" s="13" t="s">
        <v>160</v>
      </c>
      <c r="E815" s="14">
        <f t="shared" si="110"/>
        <v>8</v>
      </c>
      <c r="F815" s="26">
        <v>8</v>
      </c>
      <c r="G815" s="27">
        <v>0</v>
      </c>
      <c r="H815" s="28">
        <f t="shared" si="111"/>
        <v>24</v>
      </c>
      <c r="I815" s="26">
        <v>24</v>
      </c>
      <c r="J815" s="29">
        <v>0</v>
      </c>
      <c r="K815" s="30">
        <f t="shared" si="112"/>
        <v>1</v>
      </c>
      <c r="L815" s="31">
        <f t="shared" si="113"/>
        <v>1</v>
      </c>
      <c r="M815" s="20">
        <f t="shared" si="114"/>
        <v>87.2</v>
      </c>
      <c r="N815" s="32" t="s">
        <v>48</v>
      </c>
      <c r="O815" s="22" t="e">
        <f>VLOOKUP(N815,#REF!,2,FALSE)</f>
        <v>#REF!</v>
      </c>
      <c r="P815" s="23" t="str">
        <f t="shared" si="115"/>
        <v>M</v>
      </c>
      <c r="Q815" s="24" t="str">
        <f t="shared" si="116"/>
        <v/>
      </c>
    </row>
    <row r="816" spans="1:17">
      <c r="A816" s="11">
        <f t="shared" si="108"/>
        <v>815</v>
      </c>
      <c r="B816" s="12">
        <v>10552</v>
      </c>
      <c r="C816" s="13" t="str">
        <f t="shared" si="109"/>
        <v>Noelia Santiago B.</v>
      </c>
      <c r="D816" s="13" t="s">
        <v>95</v>
      </c>
      <c r="E816" s="14">
        <f t="shared" si="110"/>
        <v>28</v>
      </c>
      <c r="F816" s="26">
        <v>12</v>
      </c>
      <c r="G816" s="27">
        <v>16</v>
      </c>
      <c r="H816" s="28">
        <f t="shared" si="111"/>
        <v>102</v>
      </c>
      <c r="I816" s="26">
        <v>45</v>
      </c>
      <c r="J816" s="29">
        <v>57</v>
      </c>
      <c r="K816" s="30">
        <f t="shared" si="112"/>
        <v>0.42857142857142855</v>
      </c>
      <c r="L816" s="31">
        <f t="shared" si="113"/>
        <v>0.44117647058823528</v>
      </c>
      <c r="M816" s="20">
        <f t="shared" si="114"/>
        <v>41.7</v>
      </c>
      <c r="N816" s="32" t="s">
        <v>57</v>
      </c>
      <c r="O816" s="22" t="e">
        <f>VLOOKUP(N816,#REF!,2,FALSE)</f>
        <v>#REF!</v>
      </c>
      <c r="P816" s="23" t="str">
        <f t="shared" si="115"/>
        <v>F</v>
      </c>
      <c r="Q816" s="24" t="e">
        <f t="shared" si="116"/>
        <v>#REF!</v>
      </c>
    </row>
    <row r="817" spans="1:17">
      <c r="A817" s="11">
        <f t="shared" si="108"/>
        <v>816</v>
      </c>
      <c r="B817" s="12">
        <v>10552</v>
      </c>
      <c r="C817" s="13" t="str">
        <f t="shared" si="109"/>
        <v>Noelia Santiago B.</v>
      </c>
      <c r="D817" s="13" t="s">
        <v>98</v>
      </c>
      <c r="E817" s="14">
        <f t="shared" si="110"/>
        <v>6</v>
      </c>
      <c r="F817" s="26">
        <v>6</v>
      </c>
      <c r="G817" s="27">
        <v>0</v>
      </c>
      <c r="H817" s="28">
        <f t="shared" si="111"/>
        <v>20</v>
      </c>
      <c r="I817" s="26">
        <v>18</v>
      </c>
      <c r="J817" s="29">
        <v>2</v>
      </c>
      <c r="K817" s="30">
        <f t="shared" si="112"/>
        <v>1</v>
      </c>
      <c r="L817" s="31">
        <f t="shared" si="113"/>
        <v>0.9</v>
      </c>
      <c r="M817" s="20">
        <f t="shared" si="114"/>
        <v>80</v>
      </c>
      <c r="N817" s="32" t="s">
        <v>59</v>
      </c>
      <c r="O817" s="22" t="e">
        <f>VLOOKUP(N817,#REF!,2,FALSE)</f>
        <v>#REF!</v>
      </c>
      <c r="P817" s="23" t="str">
        <f t="shared" si="115"/>
        <v>F</v>
      </c>
      <c r="Q817" s="24" t="str">
        <f t="shared" si="116"/>
        <v/>
      </c>
    </row>
    <row r="818" spans="1:17">
      <c r="A818" s="11">
        <f t="shared" si="108"/>
        <v>817</v>
      </c>
      <c r="B818" s="12">
        <v>10552</v>
      </c>
      <c r="C818" s="13" t="str">
        <f t="shared" si="109"/>
        <v>Noelia Santiago B.</v>
      </c>
      <c r="D818" s="13" t="s">
        <v>97</v>
      </c>
      <c r="E818" s="14">
        <f t="shared" si="110"/>
        <v>4</v>
      </c>
      <c r="F818" s="26">
        <v>4</v>
      </c>
      <c r="G818" s="27">
        <v>0</v>
      </c>
      <c r="H818" s="28">
        <f t="shared" si="111"/>
        <v>16</v>
      </c>
      <c r="I818" s="26">
        <v>12</v>
      </c>
      <c r="J818" s="29">
        <v>4</v>
      </c>
      <c r="K818" s="30">
        <f t="shared" si="112"/>
        <v>1</v>
      </c>
      <c r="L818" s="31">
        <f t="shared" si="113"/>
        <v>0.75</v>
      </c>
      <c r="M818" s="20">
        <f t="shared" si="114"/>
        <v>69.3</v>
      </c>
      <c r="N818" s="32" t="s">
        <v>58</v>
      </c>
      <c r="O818" s="22" t="e">
        <f>VLOOKUP(N818,#REF!,2,FALSE)</f>
        <v>#REF!</v>
      </c>
      <c r="P818" s="23" t="str">
        <f t="shared" si="115"/>
        <v>M</v>
      </c>
      <c r="Q818" s="24" t="str">
        <f t="shared" si="116"/>
        <v/>
      </c>
    </row>
    <row r="819" spans="1:17">
      <c r="A819" s="11">
        <f t="shared" si="108"/>
        <v>818</v>
      </c>
      <c r="B819" s="12">
        <v>16942</v>
      </c>
      <c r="C819" s="13" t="str">
        <f t="shared" si="109"/>
        <v>Carlos Santos D.</v>
      </c>
      <c r="D819" s="13" t="s">
        <v>121</v>
      </c>
      <c r="E819" s="14">
        <f t="shared" si="110"/>
        <v>26</v>
      </c>
      <c r="F819" s="26">
        <v>7</v>
      </c>
      <c r="G819" s="27">
        <v>19</v>
      </c>
      <c r="H819" s="28">
        <f t="shared" si="111"/>
        <v>95</v>
      </c>
      <c r="I819" s="26">
        <v>28</v>
      </c>
      <c r="J819" s="29">
        <v>67</v>
      </c>
      <c r="K819" s="30">
        <f t="shared" si="112"/>
        <v>0.26923076923076922</v>
      </c>
      <c r="L819" s="31">
        <f t="shared" si="113"/>
        <v>0.29473684210526313</v>
      </c>
      <c r="M819" s="20">
        <f t="shared" si="114"/>
        <v>27</v>
      </c>
      <c r="N819" s="32" t="s">
        <v>48</v>
      </c>
      <c r="O819" s="22" t="e">
        <f>VLOOKUP(N819,#REF!,2,FALSE)</f>
        <v>#REF!</v>
      </c>
      <c r="P819" s="23" t="str">
        <f t="shared" si="115"/>
        <v>M</v>
      </c>
      <c r="Q819" s="24" t="e">
        <f t="shared" si="116"/>
        <v>#REF!</v>
      </c>
    </row>
    <row r="820" spans="1:17">
      <c r="A820" s="11">
        <f t="shared" si="108"/>
        <v>819</v>
      </c>
      <c r="B820" s="12">
        <v>16943</v>
      </c>
      <c r="C820" s="13" t="str">
        <f t="shared" si="109"/>
        <v>Manuel Santos D.</v>
      </c>
      <c r="D820" s="13" t="s">
        <v>121</v>
      </c>
      <c r="E820" s="14">
        <f t="shared" si="110"/>
        <v>14</v>
      </c>
      <c r="F820" s="26">
        <v>2</v>
      </c>
      <c r="G820" s="27">
        <v>12</v>
      </c>
      <c r="H820" s="28">
        <f t="shared" si="111"/>
        <v>50</v>
      </c>
      <c r="I820" s="26">
        <v>13</v>
      </c>
      <c r="J820" s="29">
        <v>37</v>
      </c>
      <c r="K820" s="30">
        <f t="shared" si="112"/>
        <v>0.14285714285714285</v>
      </c>
      <c r="L820" s="31">
        <f t="shared" si="113"/>
        <v>0.26</v>
      </c>
      <c r="M820" s="20">
        <f t="shared" si="114"/>
        <v>18.8</v>
      </c>
      <c r="N820" s="32" t="s">
        <v>48</v>
      </c>
      <c r="O820" s="22" t="e">
        <f>VLOOKUP(N820,#REF!,2,FALSE)</f>
        <v>#REF!</v>
      </c>
      <c r="P820" s="23" t="str">
        <f t="shared" si="115"/>
        <v>M</v>
      </c>
      <c r="Q820" s="24" t="e">
        <f t="shared" si="116"/>
        <v>#REF!</v>
      </c>
    </row>
    <row r="821" spans="1:17">
      <c r="A821" s="11">
        <f t="shared" si="108"/>
        <v>820</v>
      </c>
      <c r="B821" s="12">
        <v>15657</v>
      </c>
      <c r="C821" s="13" t="str">
        <f t="shared" si="109"/>
        <v>André Santos R.</v>
      </c>
      <c r="D821" s="13" t="s">
        <v>108</v>
      </c>
      <c r="E821" s="14">
        <f t="shared" si="110"/>
        <v>30</v>
      </c>
      <c r="F821" s="26">
        <v>16</v>
      </c>
      <c r="G821" s="27">
        <v>14</v>
      </c>
      <c r="H821" s="28">
        <f t="shared" si="111"/>
        <v>116</v>
      </c>
      <c r="I821" s="26">
        <v>60</v>
      </c>
      <c r="J821" s="29">
        <v>56</v>
      </c>
      <c r="K821" s="30">
        <f t="shared" si="112"/>
        <v>0.53333333333333333</v>
      </c>
      <c r="L821" s="31">
        <f t="shared" si="113"/>
        <v>0.51724137931034486</v>
      </c>
      <c r="M821" s="20">
        <f t="shared" si="114"/>
        <v>50.5</v>
      </c>
      <c r="N821" s="32" t="s">
        <v>58</v>
      </c>
      <c r="O821" s="22" t="e">
        <f>VLOOKUP(N821,#REF!,2,FALSE)</f>
        <v>#REF!</v>
      </c>
      <c r="P821" s="23" t="str">
        <f t="shared" si="115"/>
        <v>M</v>
      </c>
      <c r="Q821" s="24" t="e">
        <f t="shared" si="116"/>
        <v>#REF!</v>
      </c>
    </row>
    <row r="822" spans="1:17">
      <c r="A822" s="11">
        <f t="shared" si="108"/>
        <v>821</v>
      </c>
      <c r="B822" s="12">
        <v>23108</v>
      </c>
      <c r="C822" s="13" t="str">
        <f t="shared" si="109"/>
        <v>Marcos Santos R.</v>
      </c>
      <c r="D822" s="13" t="s">
        <v>114</v>
      </c>
      <c r="E822" s="14">
        <f t="shared" si="110"/>
        <v>20</v>
      </c>
      <c r="F822" s="26">
        <v>16</v>
      </c>
      <c r="G822" s="27">
        <v>4</v>
      </c>
      <c r="H822" s="28">
        <f t="shared" si="111"/>
        <v>75</v>
      </c>
      <c r="I822" s="26">
        <v>49</v>
      </c>
      <c r="J822" s="29">
        <v>26</v>
      </c>
      <c r="K822" s="30">
        <f t="shared" si="112"/>
        <v>0.8</v>
      </c>
      <c r="L822" s="31">
        <f t="shared" si="113"/>
        <v>0.65333333333333332</v>
      </c>
      <c r="M822" s="20">
        <f t="shared" si="114"/>
        <v>68.400000000000006</v>
      </c>
      <c r="N822" s="32" t="s">
        <v>58</v>
      </c>
      <c r="O822" s="22" t="e">
        <f>VLOOKUP(N822,#REF!,2,FALSE)</f>
        <v>#REF!</v>
      </c>
      <c r="P822" s="23" t="str">
        <f t="shared" si="115"/>
        <v>M</v>
      </c>
      <c r="Q822" s="24" t="e">
        <f t="shared" si="116"/>
        <v>#REF!</v>
      </c>
    </row>
    <row r="823" spans="1:17">
      <c r="A823" s="11">
        <f t="shared" si="108"/>
        <v>822</v>
      </c>
      <c r="B823" s="12">
        <v>23108</v>
      </c>
      <c r="C823" s="13" t="str">
        <f t="shared" si="109"/>
        <v>Marcos Santos R.</v>
      </c>
      <c r="D823" s="13" t="s">
        <v>200</v>
      </c>
      <c r="E823" s="14">
        <f t="shared" si="110"/>
        <v>10</v>
      </c>
      <c r="F823" s="26">
        <v>3</v>
      </c>
      <c r="G823" s="27">
        <v>7</v>
      </c>
      <c r="H823" s="28">
        <f t="shared" si="111"/>
        <v>35</v>
      </c>
      <c r="I823" s="26">
        <v>12</v>
      </c>
      <c r="J823" s="29">
        <v>23</v>
      </c>
      <c r="K823" s="30">
        <f t="shared" si="112"/>
        <v>0.3</v>
      </c>
      <c r="L823" s="31">
        <f t="shared" si="113"/>
        <v>0.34285714285714286</v>
      </c>
      <c r="M823" s="20">
        <f t="shared" si="114"/>
        <v>28.9</v>
      </c>
      <c r="N823" s="32" t="s">
        <v>49</v>
      </c>
      <c r="O823" s="22" t="e">
        <f>VLOOKUP(N823,#REF!,2,FALSE)</f>
        <v>#REF!</v>
      </c>
      <c r="P823" s="23" t="str">
        <f t="shared" si="115"/>
        <v>M</v>
      </c>
      <c r="Q823" s="24" t="e">
        <f t="shared" si="116"/>
        <v>#REF!</v>
      </c>
    </row>
    <row r="824" spans="1:17">
      <c r="A824" s="11">
        <f t="shared" si="108"/>
        <v>823</v>
      </c>
      <c r="B824" s="12">
        <v>23108</v>
      </c>
      <c r="C824" s="13" t="str">
        <f t="shared" si="109"/>
        <v>Marcos Santos R.</v>
      </c>
      <c r="D824" s="13" t="s">
        <v>84</v>
      </c>
      <c r="E824" s="14">
        <f t="shared" si="110"/>
        <v>6</v>
      </c>
      <c r="F824" s="26">
        <v>2</v>
      </c>
      <c r="G824" s="27">
        <v>4</v>
      </c>
      <c r="H824" s="28">
        <f t="shared" si="111"/>
        <v>22</v>
      </c>
      <c r="I824" s="26">
        <v>8</v>
      </c>
      <c r="J824" s="29">
        <v>14</v>
      </c>
      <c r="K824" s="30">
        <f t="shared" si="112"/>
        <v>0.33333333333333331</v>
      </c>
      <c r="L824" s="31">
        <f t="shared" si="113"/>
        <v>0.36363636363636365</v>
      </c>
      <c r="M824" s="20">
        <f t="shared" si="114"/>
        <v>29.7</v>
      </c>
      <c r="N824" s="32" t="s">
        <v>48</v>
      </c>
      <c r="O824" s="22" t="e">
        <f>VLOOKUP(N824,#REF!,2,FALSE)</f>
        <v>#REF!</v>
      </c>
      <c r="P824" s="23" t="str">
        <f t="shared" si="115"/>
        <v>M</v>
      </c>
      <c r="Q824" s="24" t="str">
        <f t="shared" si="116"/>
        <v/>
      </c>
    </row>
    <row r="825" spans="1:17">
      <c r="A825" s="11">
        <f t="shared" si="108"/>
        <v>824</v>
      </c>
      <c r="B825" s="12">
        <v>7956</v>
      </c>
      <c r="C825" s="13" t="str">
        <f t="shared" si="109"/>
        <v>Belén Sañudo C.</v>
      </c>
      <c r="D825" s="13" t="s">
        <v>105</v>
      </c>
      <c r="E825" s="14">
        <f t="shared" si="110"/>
        <v>29</v>
      </c>
      <c r="F825" s="26">
        <v>6</v>
      </c>
      <c r="G825" s="27">
        <v>23</v>
      </c>
      <c r="H825" s="28">
        <f t="shared" si="111"/>
        <v>107</v>
      </c>
      <c r="I825" s="26">
        <v>33</v>
      </c>
      <c r="J825" s="29">
        <v>74</v>
      </c>
      <c r="K825" s="30">
        <f t="shared" si="112"/>
        <v>0.20689655172413793</v>
      </c>
      <c r="L825" s="31">
        <f t="shared" si="113"/>
        <v>0.30841121495327101</v>
      </c>
      <c r="M825" s="20">
        <f t="shared" si="114"/>
        <v>24.8</v>
      </c>
      <c r="N825" s="32" t="s">
        <v>57</v>
      </c>
      <c r="O825" s="22" t="e">
        <f>VLOOKUP(N825,#REF!,2,FALSE)</f>
        <v>#REF!</v>
      </c>
      <c r="P825" s="23" t="str">
        <f t="shared" si="115"/>
        <v>F</v>
      </c>
      <c r="Q825" s="24" t="e">
        <f t="shared" si="116"/>
        <v>#REF!</v>
      </c>
    </row>
    <row r="826" spans="1:17">
      <c r="A826" s="11">
        <f t="shared" si="108"/>
        <v>825</v>
      </c>
      <c r="B826" s="12">
        <v>20842</v>
      </c>
      <c r="C826" s="13" t="str">
        <f t="shared" si="109"/>
        <v>Raúl Saura G.</v>
      </c>
      <c r="D826" s="13" t="s">
        <v>198</v>
      </c>
      <c r="E826" s="14">
        <f t="shared" si="110"/>
        <v>22</v>
      </c>
      <c r="F826" s="26">
        <v>17</v>
      </c>
      <c r="G826" s="27">
        <v>5</v>
      </c>
      <c r="H826" s="28">
        <f t="shared" si="111"/>
        <v>72</v>
      </c>
      <c r="I826" s="26">
        <v>51</v>
      </c>
      <c r="J826" s="29">
        <v>21</v>
      </c>
      <c r="K826" s="30">
        <f t="shared" si="112"/>
        <v>0.77272727272727271</v>
      </c>
      <c r="L826" s="31">
        <f t="shared" si="113"/>
        <v>0.70833333333333337</v>
      </c>
      <c r="M826" s="20">
        <f t="shared" si="114"/>
        <v>70</v>
      </c>
      <c r="N826" s="32" t="s">
        <v>49</v>
      </c>
      <c r="O826" s="22" t="e">
        <f>VLOOKUP(N826,#REF!,2,FALSE)</f>
        <v>#REF!</v>
      </c>
      <c r="P826" s="23" t="str">
        <f t="shared" si="115"/>
        <v>M</v>
      </c>
      <c r="Q826" s="24" t="e">
        <f t="shared" si="116"/>
        <v>#REF!</v>
      </c>
    </row>
    <row r="827" spans="1:17">
      <c r="A827" s="11">
        <f t="shared" si="108"/>
        <v>826</v>
      </c>
      <c r="B827" s="12">
        <v>20842</v>
      </c>
      <c r="C827" s="13" t="str">
        <f t="shared" si="109"/>
        <v>Raúl Saura G.</v>
      </c>
      <c r="D827" s="13" t="s">
        <v>174</v>
      </c>
      <c r="E827" s="14">
        <f t="shared" si="110"/>
        <v>6</v>
      </c>
      <c r="F827" s="26">
        <v>1</v>
      </c>
      <c r="G827" s="27">
        <v>5</v>
      </c>
      <c r="H827" s="28">
        <f t="shared" si="111"/>
        <v>23</v>
      </c>
      <c r="I827" s="26">
        <v>7</v>
      </c>
      <c r="J827" s="29">
        <v>16</v>
      </c>
      <c r="K827" s="30">
        <f t="shared" si="112"/>
        <v>0.16666666666666666</v>
      </c>
      <c r="L827" s="31">
        <f t="shared" si="113"/>
        <v>0.30434782608695654</v>
      </c>
      <c r="M827" s="20">
        <f t="shared" si="114"/>
        <v>20.5</v>
      </c>
      <c r="N827" s="32" t="s">
        <v>58</v>
      </c>
      <c r="O827" s="22" t="e">
        <f>VLOOKUP(N827,#REF!,2,FALSE)</f>
        <v>#REF!</v>
      </c>
      <c r="P827" s="23" t="str">
        <f t="shared" si="115"/>
        <v>M</v>
      </c>
      <c r="Q827" s="24" t="str">
        <f t="shared" si="116"/>
        <v/>
      </c>
    </row>
    <row r="828" spans="1:17">
      <c r="A828" s="11">
        <f t="shared" si="108"/>
        <v>827</v>
      </c>
      <c r="B828" s="12">
        <v>20842</v>
      </c>
      <c r="C828" s="13" t="str">
        <f t="shared" si="109"/>
        <v>Raúl Saura G.</v>
      </c>
      <c r="D828" s="13" t="s">
        <v>159</v>
      </c>
      <c r="E828" s="14">
        <f t="shared" si="110"/>
        <v>2</v>
      </c>
      <c r="F828" s="26">
        <v>0</v>
      </c>
      <c r="G828" s="27">
        <v>2</v>
      </c>
      <c r="H828" s="28">
        <f t="shared" si="111"/>
        <v>6</v>
      </c>
      <c r="I828" s="26">
        <v>0</v>
      </c>
      <c r="J828" s="29">
        <v>6</v>
      </c>
      <c r="K828" s="30">
        <f t="shared" si="112"/>
        <v>0</v>
      </c>
      <c r="L828" s="31">
        <f t="shared" si="113"/>
        <v>0</v>
      </c>
      <c r="M828" s="20">
        <f t="shared" si="114"/>
        <v>0</v>
      </c>
      <c r="N828" s="32" t="s">
        <v>56</v>
      </c>
      <c r="O828" s="22" t="e">
        <f>VLOOKUP(N828,#REF!,2,FALSE)</f>
        <v>#REF!</v>
      </c>
      <c r="P828" s="23" t="str">
        <f t="shared" si="115"/>
        <v>M</v>
      </c>
      <c r="Q828" s="24" t="str">
        <f t="shared" si="116"/>
        <v/>
      </c>
    </row>
    <row r="829" spans="1:17">
      <c r="A829" s="11">
        <f t="shared" si="108"/>
        <v>828</v>
      </c>
      <c r="B829" s="12">
        <v>20842</v>
      </c>
      <c r="C829" s="13" t="str">
        <f t="shared" si="109"/>
        <v>Raúl Saura G.</v>
      </c>
      <c r="D829" s="13" t="s">
        <v>146</v>
      </c>
      <c r="E829" s="14">
        <f t="shared" si="110"/>
        <v>1</v>
      </c>
      <c r="F829" s="26">
        <v>1</v>
      </c>
      <c r="G829" s="27">
        <v>0</v>
      </c>
      <c r="H829" s="28">
        <f t="shared" si="111"/>
        <v>4</v>
      </c>
      <c r="I829" s="26">
        <v>3</v>
      </c>
      <c r="J829" s="29">
        <v>1</v>
      </c>
      <c r="K829" s="30">
        <f t="shared" si="112"/>
        <v>1</v>
      </c>
      <c r="L829" s="31">
        <f t="shared" si="113"/>
        <v>0.75</v>
      </c>
      <c r="M829" s="20">
        <f t="shared" si="114"/>
        <v>51.8</v>
      </c>
      <c r="N829" s="32" t="s">
        <v>47</v>
      </c>
      <c r="O829" s="22" t="e">
        <f>VLOOKUP(N829,#REF!,2,FALSE)</f>
        <v>#REF!</v>
      </c>
      <c r="P829" s="23" t="str">
        <f t="shared" si="115"/>
        <v>M</v>
      </c>
      <c r="Q829" s="24" t="str">
        <f t="shared" si="116"/>
        <v/>
      </c>
    </row>
    <row r="830" spans="1:17">
      <c r="A830" s="11">
        <f t="shared" si="108"/>
        <v>829</v>
      </c>
      <c r="B830" s="12">
        <v>22072</v>
      </c>
      <c r="C830" s="13" t="str">
        <f t="shared" si="109"/>
        <v>Milos Savic</v>
      </c>
      <c r="D830" s="13" t="s">
        <v>100</v>
      </c>
      <c r="E830" s="14">
        <f t="shared" si="110"/>
        <v>40</v>
      </c>
      <c r="F830" s="26">
        <v>38</v>
      </c>
      <c r="G830" s="27">
        <v>2</v>
      </c>
      <c r="H830" s="28">
        <f t="shared" si="111"/>
        <v>135</v>
      </c>
      <c r="I830" s="26">
        <v>116</v>
      </c>
      <c r="J830" s="29">
        <v>19</v>
      </c>
      <c r="K830" s="30">
        <f t="shared" si="112"/>
        <v>0.95</v>
      </c>
      <c r="L830" s="31">
        <f t="shared" si="113"/>
        <v>0.85925925925925928</v>
      </c>
      <c r="M830" s="20">
        <f t="shared" si="114"/>
        <v>87.6</v>
      </c>
      <c r="N830" s="32" t="s">
        <v>47</v>
      </c>
      <c r="O830" s="22" t="e">
        <f>VLOOKUP(N830,#REF!,2,FALSE)</f>
        <v>#REF!</v>
      </c>
      <c r="P830" s="23" t="str">
        <f t="shared" si="115"/>
        <v>M</v>
      </c>
      <c r="Q830" s="24" t="e">
        <f t="shared" si="116"/>
        <v>#REF!</v>
      </c>
    </row>
    <row r="831" spans="1:17">
      <c r="A831" s="11">
        <f t="shared" si="108"/>
        <v>830</v>
      </c>
      <c r="B831" s="12">
        <v>6012</v>
      </c>
      <c r="C831" s="13" t="str">
        <f t="shared" si="109"/>
        <v>Andrés Segade G.</v>
      </c>
      <c r="D831" s="13" t="s">
        <v>85</v>
      </c>
      <c r="E831" s="14">
        <f t="shared" si="110"/>
        <v>23</v>
      </c>
      <c r="F831" s="26">
        <v>5</v>
      </c>
      <c r="G831" s="27">
        <v>18</v>
      </c>
      <c r="H831" s="28">
        <f t="shared" si="111"/>
        <v>85</v>
      </c>
      <c r="I831" s="26">
        <v>26</v>
      </c>
      <c r="J831" s="29">
        <v>59</v>
      </c>
      <c r="K831" s="30">
        <f t="shared" si="112"/>
        <v>0.21739130434782608</v>
      </c>
      <c r="L831" s="31">
        <f t="shared" si="113"/>
        <v>0.30588235294117649</v>
      </c>
      <c r="M831" s="20">
        <f t="shared" si="114"/>
        <v>25</v>
      </c>
      <c r="N831" s="32" t="s">
        <v>48</v>
      </c>
      <c r="O831" s="22" t="e">
        <f>VLOOKUP(N831,#REF!,2,FALSE)</f>
        <v>#REF!</v>
      </c>
      <c r="P831" s="23" t="str">
        <f t="shared" si="115"/>
        <v>M</v>
      </c>
      <c r="Q831" s="24" t="e">
        <f t="shared" si="116"/>
        <v>#REF!</v>
      </c>
    </row>
    <row r="832" spans="1:17">
      <c r="A832" s="11">
        <f t="shared" si="108"/>
        <v>831</v>
      </c>
      <c r="B832" s="12">
        <v>24194</v>
      </c>
      <c r="C832" s="13" t="str">
        <f t="shared" si="109"/>
        <v>Miguel Segade G.</v>
      </c>
      <c r="D832" s="13" t="s">
        <v>192</v>
      </c>
      <c r="E832" s="14">
        <f t="shared" si="110"/>
        <v>34</v>
      </c>
      <c r="F832" s="26">
        <v>21</v>
      </c>
      <c r="G832" s="27">
        <v>13</v>
      </c>
      <c r="H832" s="28">
        <f t="shared" si="111"/>
        <v>122</v>
      </c>
      <c r="I832" s="26">
        <v>75</v>
      </c>
      <c r="J832" s="29">
        <v>47</v>
      </c>
      <c r="K832" s="30">
        <f t="shared" si="112"/>
        <v>0.61764705882352944</v>
      </c>
      <c r="L832" s="31">
        <f t="shared" si="113"/>
        <v>0.61475409836065575</v>
      </c>
      <c r="M832" s="20">
        <f t="shared" si="114"/>
        <v>59.5</v>
      </c>
      <c r="N832" s="32" t="s">
        <v>49</v>
      </c>
      <c r="O832" s="22" t="e">
        <f>VLOOKUP(N832,#REF!,2,FALSE)</f>
        <v>#REF!</v>
      </c>
      <c r="P832" s="23" t="str">
        <f t="shared" si="115"/>
        <v>M</v>
      </c>
      <c r="Q832" s="24" t="e">
        <f t="shared" si="116"/>
        <v>#REF!</v>
      </c>
    </row>
    <row r="833" spans="1:17">
      <c r="A833" s="11">
        <f t="shared" si="108"/>
        <v>832</v>
      </c>
      <c r="B833" s="12">
        <v>1825</v>
      </c>
      <c r="C833" s="13" t="str">
        <f t="shared" si="109"/>
        <v>Rubén Seijo V.</v>
      </c>
      <c r="D833" s="13" t="s">
        <v>115</v>
      </c>
      <c r="E833" s="14">
        <f t="shared" si="110"/>
        <v>4</v>
      </c>
      <c r="F833" s="26">
        <v>2</v>
      </c>
      <c r="G833" s="27">
        <v>2</v>
      </c>
      <c r="H833" s="28">
        <f t="shared" si="111"/>
        <v>15</v>
      </c>
      <c r="I833" s="26">
        <v>7</v>
      </c>
      <c r="J833" s="29">
        <v>8</v>
      </c>
      <c r="K833" s="30">
        <f t="shared" si="112"/>
        <v>0.5</v>
      </c>
      <c r="L833" s="31">
        <f t="shared" si="113"/>
        <v>0.46666666666666667</v>
      </c>
      <c r="M833" s="20">
        <f t="shared" si="114"/>
        <v>38.6</v>
      </c>
      <c r="N833" s="32" t="s">
        <v>48</v>
      </c>
      <c r="O833" s="22" t="e">
        <f>VLOOKUP(N833,#REF!,2,FALSE)</f>
        <v>#REF!</v>
      </c>
      <c r="P833" s="23" t="str">
        <f t="shared" si="115"/>
        <v>M</v>
      </c>
      <c r="Q833" s="24" t="str">
        <f t="shared" si="116"/>
        <v/>
      </c>
    </row>
    <row r="834" spans="1:17">
      <c r="A834" s="11">
        <f t="shared" ref="A834:A897" si="117">ROW(A834)-1</f>
        <v>833</v>
      </c>
      <c r="B834" s="12">
        <v>50502</v>
      </c>
      <c r="C834" s="13" t="str">
        <f t="shared" ref="C834:C897" si="118">VLOOKUP(B834,Jugadores,10,0)</f>
        <v>Ángel Senra L.</v>
      </c>
      <c r="D834" s="13" t="s">
        <v>185</v>
      </c>
      <c r="E834" s="14">
        <f t="shared" ref="E834:E897" si="119">F834+G834</f>
        <v>6</v>
      </c>
      <c r="F834" s="26">
        <v>3</v>
      </c>
      <c r="G834" s="27">
        <v>3</v>
      </c>
      <c r="H834" s="28">
        <f t="shared" ref="H834:H897" si="120">I834+J834</f>
        <v>23</v>
      </c>
      <c r="I834" s="26">
        <v>11</v>
      </c>
      <c r="J834" s="29">
        <v>12</v>
      </c>
      <c r="K834" s="30">
        <f t="shared" ref="K834:K897" si="121">IF(E834=0,0,F834/E834)</f>
        <v>0.5</v>
      </c>
      <c r="L834" s="31">
        <f t="shared" ref="L834:L897" si="122">IF(H834=0,0,I834/H834)</f>
        <v>0.47826086956521741</v>
      </c>
      <c r="M834" s="20">
        <f t="shared" ref="M834:M897" si="123">ROUND( ($K834*($E834+1)/($E834+3)+$L834*($H834+1)/($H834+3))*50, 1)</f>
        <v>41.5</v>
      </c>
      <c r="N834" s="32" t="s">
        <v>49</v>
      </c>
      <c r="O834" s="22" t="e">
        <f>VLOOKUP(N834,#REF!,2,FALSE)</f>
        <v>#REF!</v>
      </c>
      <c r="P834" s="23" t="str">
        <f t="shared" ref="P834:P897" si="124">RIGHT(N834,1)</f>
        <v>M</v>
      </c>
      <c r="Q834" s="24" t="str">
        <f t="shared" ref="Q834:Q897" si="125">IF(E834&lt;10,"", ROUND((O834-1)*150+(M834*5),0) )</f>
        <v/>
      </c>
    </row>
    <row r="835" spans="1:17">
      <c r="A835" s="11">
        <f t="shared" si="117"/>
        <v>834</v>
      </c>
      <c r="B835" s="12">
        <v>23351</v>
      </c>
      <c r="C835" s="13" t="str">
        <f t="shared" si="118"/>
        <v>Raúl Senra P.</v>
      </c>
      <c r="D835" s="13" t="s">
        <v>187</v>
      </c>
      <c r="E835" s="14">
        <f t="shared" si="119"/>
        <v>3</v>
      </c>
      <c r="F835" s="26">
        <v>1</v>
      </c>
      <c r="G835" s="27">
        <v>2</v>
      </c>
      <c r="H835" s="28">
        <f t="shared" si="120"/>
        <v>10</v>
      </c>
      <c r="I835" s="26">
        <v>4</v>
      </c>
      <c r="J835" s="29">
        <v>6</v>
      </c>
      <c r="K835" s="30">
        <f t="shared" si="121"/>
        <v>0.33333333333333331</v>
      </c>
      <c r="L835" s="31">
        <f t="shared" si="122"/>
        <v>0.4</v>
      </c>
      <c r="M835" s="20">
        <f t="shared" si="123"/>
        <v>28</v>
      </c>
      <c r="N835" s="32" t="s">
        <v>49</v>
      </c>
      <c r="O835" s="22" t="e">
        <f>VLOOKUP(N835,#REF!,2,FALSE)</f>
        <v>#REF!</v>
      </c>
      <c r="P835" s="23" t="str">
        <f t="shared" si="124"/>
        <v>M</v>
      </c>
      <c r="Q835" s="24" t="str">
        <f t="shared" si="125"/>
        <v/>
      </c>
    </row>
    <row r="836" spans="1:17">
      <c r="A836" s="11">
        <f t="shared" si="117"/>
        <v>835</v>
      </c>
      <c r="B836" s="12">
        <v>11049</v>
      </c>
      <c r="C836" s="13" t="str">
        <f t="shared" si="118"/>
        <v>Iván Servia C.</v>
      </c>
      <c r="D836" s="13" t="s">
        <v>178</v>
      </c>
      <c r="E836" s="14">
        <f t="shared" si="119"/>
        <v>16</v>
      </c>
      <c r="F836" s="26">
        <v>3</v>
      </c>
      <c r="G836" s="27">
        <v>13</v>
      </c>
      <c r="H836" s="28">
        <f t="shared" si="120"/>
        <v>57</v>
      </c>
      <c r="I836" s="26">
        <v>14</v>
      </c>
      <c r="J836" s="29">
        <v>43</v>
      </c>
      <c r="K836" s="30">
        <f t="shared" si="121"/>
        <v>0.1875</v>
      </c>
      <c r="L836" s="31">
        <f t="shared" si="122"/>
        <v>0.24561403508771928</v>
      </c>
      <c r="M836" s="20">
        <f t="shared" si="123"/>
        <v>20.3</v>
      </c>
      <c r="N836" s="32" t="s">
        <v>58</v>
      </c>
      <c r="O836" s="22" t="e">
        <f>VLOOKUP(N836,#REF!,2,FALSE)</f>
        <v>#REF!</v>
      </c>
      <c r="P836" s="23" t="str">
        <f t="shared" si="124"/>
        <v>M</v>
      </c>
      <c r="Q836" s="24" t="e">
        <f t="shared" si="125"/>
        <v>#REF!</v>
      </c>
    </row>
    <row r="837" spans="1:17">
      <c r="A837" s="11">
        <f t="shared" si="117"/>
        <v>836</v>
      </c>
      <c r="B837" s="12">
        <v>11049</v>
      </c>
      <c r="C837" s="13" t="str">
        <f t="shared" si="118"/>
        <v>Iván Servia C.</v>
      </c>
      <c r="D837" s="13" t="s">
        <v>153</v>
      </c>
      <c r="E837" s="14">
        <f t="shared" si="119"/>
        <v>2</v>
      </c>
      <c r="F837" s="26">
        <v>0</v>
      </c>
      <c r="G837" s="27">
        <v>2</v>
      </c>
      <c r="H837" s="28">
        <f t="shared" si="120"/>
        <v>6</v>
      </c>
      <c r="I837" s="26">
        <v>0</v>
      </c>
      <c r="J837" s="29">
        <v>6</v>
      </c>
      <c r="K837" s="30">
        <f t="shared" si="121"/>
        <v>0</v>
      </c>
      <c r="L837" s="31">
        <f t="shared" si="122"/>
        <v>0</v>
      </c>
      <c r="M837" s="20">
        <f t="shared" si="123"/>
        <v>0</v>
      </c>
      <c r="N837" s="32" t="s">
        <v>56</v>
      </c>
      <c r="O837" s="22" t="e">
        <f>VLOOKUP(N837,#REF!,2,FALSE)</f>
        <v>#REF!</v>
      </c>
      <c r="P837" s="23" t="str">
        <f t="shared" si="124"/>
        <v>M</v>
      </c>
      <c r="Q837" s="24" t="str">
        <f t="shared" si="125"/>
        <v/>
      </c>
    </row>
    <row r="838" spans="1:17">
      <c r="A838" s="11">
        <f t="shared" si="117"/>
        <v>837</v>
      </c>
      <c r="B838" s="12">
        <v>15613</v>
      </c>
      <c r="C838" s="13" t="str">
        <f t="shared" si="118"/>
        <v>Manuel Simón S.</v>
      </c>
      <c r="D838" s="13" t="s">
        <v>173</v>
      </c>
      <c r="E838" s="14">
        <f t="shared" si="119"/>
        <v>32</v>
      </c>
      <c r="F838" s="26">
        <v>8</v>
      </c>
      <c r="G838" s="27">
        <v>24</v>
      </c>
      <c r="H838" s="28">
        <f t="shared" si="120"/>
        <v>129</v>
      </c>
      <c r="I838" s="26">
        <v>46</v>
      </c>
      <c r="J838" s="29">
        <v>83</v>
      </c>
      <c r="K838" s="30">
        <f t="shared" si="121"/>
        <v>0.25</v>
      </c>
      <c r="L838" s="31">
        <f t="shared" si="122"/>
        <v>0.35658914728682173</v>
      </c>
      <c r="M838" s="20">
        <f t="shared" si="123"/>
        <v>29.3</v>
      </c>
      <c r="N838" s="32" t="s">
        <v>58</v>
      </c>
      <c r="O838" s="22" t="e">
        <f>VLOOKUP(N838,#REF!,2,FALSE)</f>
        <v>#REF!</v>
      </c>
      <c r="P838" s="23" t="str">
        <f t="shared" si="124"/>
        <v>M</v>
      </c>
      <c r="Q838" s="24" t="e">
        <f t="shared" si="125"/>
        <v>#REF!</v>
      </c>
    </row>
    <row r="839" spans="1:17">
      <c r="A839" s="11">
        <f t="shared" si="117"/>
        <v>838</v>
      </c>
      <c r="B839" s="12">
        <v>16749</v>
      </c>
      <c r="C839" s="13" t="str">
        <f t="shared" si="118"/>
        <v>Roi Sixto S.</v>
      </c>
      <c r="D839" s="13" t="s">
        <v>76</v>
      </c>
      <c r="E839" s="14">
        <f t="shared" si="119"/>
        <v>17</v>
      </c>
      <c r="F839" s="26">
        <v>9</v>
      </c>
      <c r="G839" s="27">
        <v>8</v>
      </c>
      <c r="H839" s="28">
        <f t="shared" si="120"/>
        <v>66</v>
      </c>
      <c r="I839" s="26">
        <v>32</v>
      </c>
      <c r="J839" s="29">
        <v>34</v>
      </c>
      <c r="K839" s="30">
        <f t="shared" si="121"/>
        <v>0.52941176470588236</v>
      </c>
      <c r="L839" s="31">
        <f t="shared" si="122"/>
        <v>0.48484848484848486</v>
      </c>
      <c r="M839" s="20">
        <f t="shared" si="123"/>
        <v>47.4</v>
      </c>
      <c r="N839" s="32" t="s">
        <v>47</v>
      </c>
      <c r="O839" s="22" t="e">
        <f>VLOOKUP(N839,#REF!,2,FALSE)</f>
        <v>#REF!</v>
      </c>
      <c r="P839" s="23" t="str">
        <f t="shared" si="124"/>
        <v>M</v>
      </c>
      <c r="Q839" s="24" t="e">
        <f t="shared" si="125"/>
        <v>#REF!</v>
      </c>
    </row>
    <row r="840" spans="1:17">
      <c r="A840" s="11">
        <f t="shared" si="117"/>
        <v>839</v>
      </c>
      <c r="B840" s="12">
        <v>5730</v>
      </c>
      <c r="C840" s="13" t="str">
        <f t="shared" si="118"/>
        <v>Manuel Soliño M.</v>
      </c>
      <c r="D840" s="13" t="s">
        <v>102</v>
      </c>
      <c r="E840" s="14">
        <f t="shared" si="119"/>
        <v>15</v>
      </c>
      <c r="F840" s="26">
        <v>7</v>
      </c>
      <c r="G840" s="27">
        <v>8</v>
      </c>
      <c r="H840" s="28">
        <f t="shared" si="120"/>
        <v>59</v>
      </c>
      <c r="I840" s="26">
        <v>29</v>
      </c>
      <c r="J840" s="29">
        <v>30</v>
      </c>
      <c r="K840" s="30">
        <f t="shared" si="121"/>
        <v>0.46666666666666667</v>
      </c>
      <c r="L840" s="31">
        <f t="shared" si="122"/>
        <v>0.49152542372881358</v>
      </c>
      <c r="M840" s="20">
        <f t="shared" si="123"/>
        <v>44.5</v>
      </c>
      <c r="N840" s="32" t="s">
        <v>58</v>
      </c>
      <c r="O840" s="22" t="e">
        <f>VLOOKUP(N840,#REF!,2,FALSE)</f>
        <v>#REF!</v>
      </c>
      <c r="P840" s="23" t="str">
        <f t="shared" si="124"/>
        <v>M</v>
      </c>
      <c r="Q840" s="24" t="e">
        <f t="shared" si="125"/>
        <v>#REF!</v>
      </c>
    </row>
    <row r="841" spans="1:17">
      <c r="A841" s="11">
        <f t="shared" si="117"/>
        <v>840</v>
      </c>
      <c r="B841" s="12">
        <v>19424</v>
      </c>
      <c r="C841" s="13" t="str">
        <f t="shared" si="118"/>
        <v>Francisco d. Solla B.</v>
      </c>
      <c r="D841" s="13" t="s">
        <v>97</v>
      </c>
      <c r="E841" s="14">
        <f t="shared" si="119"/>
        <v>34</v>
      </c>
      <c r="F841" s="26">
        <v>21</v>
      </c>
      <c r="G841" s="27">
        <v>13</v>
      </c>
      <c r="H841" s="28">
        <f t="shared" si="120"/>
        <v>125</v>
      </c>
      <c r="I841" s="26">
        <v>76</v>
      </c>
      <c r="J841" s="29">
        <v>49</v>
      </c>
      <c r="K841" s="30">
        <f t="shared" si="121"/>
        <v>0.61764705882352944</v>
      </c>
      <c r="L841" s="31">
        <f t="shared" si="122"/>
        <v>0.60799999999999998</v>
      </c>
      <c r="M841" s="20">
        <f t="shared" si="123"/>
        <v>59.1</v>
      </c>
      <c r="N841" s="32" t="s">
        <v>58</v>
      </c>
      <c r="O841" s="22" t="e">
        <f>VLOOKUP(N841,#REF!,2,FALSE)</f>
        <v>#REF!</v>
      </c>
      <c r="P841" s="23" t="str">
        <f t="shared" si="124"/>
        <v>M</v>
      </c>
      <c r="Q841" s="24" t="e">
        <f t="shared" si="125"/>
        <v>#REF!</v>
      </c>
    </row>
    <row r="842" spans="1:17">
      <c r="A842" s="11">
        <f t="shared" si="117"/>
        <v>841</v>
      </c>
      <c r="B842" s="12">
        <v>19424</v>
      </c>
      <c r="C842" s="13" t="str">
        <f t="shared" si="118"/>
        <v>Francisco d. Solla B.</v>
      </c>
      <c r="D842" s="13" t="s">
        <v>160</v>
      </c>
      <c r="E842" s="14">
        <f t="shared" si="119"/>
        <v>2</v>
      </c>
      <c r="F842" s="26">
        <v>2</v>
      </c>
      <c r="G842" s="27">
        <v>0</v>
      </c>
      <c r="H842" s="28">
        <f t="shared" si="120"/>
        <v>8</v>
      </c>
      <c r="I842" s="26">
        <v>6</v>
      </c>
      <c r="J842" s="29">
        <v>2</v>
      </c>
      <c r="K842" s="30">
        <f t="shared" si="121"/>
        <v>1</v>
      </c>
      <c r="L842" s="31">
        <f t="shared" si="122"/>
        <v>0.75</v>
      </c>
      <c r="M842" s="20">
        <f t="shared" si="123"/>
        <v>60.7</v>
      </c>
      <c r="N842" s="32" t="s">
        <v>48</v>
      </c>
      <c r="O842" s="22" t="e">
        <f>VLOOKUP(N842,#REF!,2,FALSE)</f>
        <v>#REF!</v>
      </c>
      <c r="P842" s="23" t="str">
        <f t="shared" si="124"/>
        <v>M</v>
      </c>
      <c r="Q842" s="24" t="str">
        <f t="shared" si="125"/>
        <v/>
      </c>
    </row>
    <row r="843" spans="1:17">
      <c r="A843" s="11">
        <f t="shared" si="117"/>
        <v>842</v>
      </c>
      <c r="B843" s="12">
        <v>16982</v>
      </c>
      <c r="C843" s="13" t="str">
        <f t="shared" si="118"/>
        <v>Rubén Solloso I.</v>
      </c>
      <c r="D843" s="13" t="s">
        <v>119</v>
      </c>
      <c r="E843" s="14">
        <f t="shared" si="119"/>
        <v>14</v>
      </c>
      <c r="F843" s="26">
        <v>7</v>
      </c>
      <c r="G843" s="27">
        <v>7</v>
      </c>
      <c r="H843" s="28">
        <f t="shared" si="120"/>
        <v>51</v>
      </c>
      <c r="I843" s="26">
        <v>25</v>
      </c>
      <c r="J843" s="29">
        <v>26</v>
      </c>
      <c r="K843" s="30">
        <f t="shared" si="121"/>
        <v>0.5</v>
      </c>
      <c r="L843" s="31">
        <f t="shared" si="122"/>
        <v>0.49019607843137253</v>
      </c>
      <c r="M843" s="20">
        <f t="shared" si="123"/>
        <v>45.7</v>
      </c>
      <c r="N843" s="32" t="s">
        <v>58</v>
      </c>
      <c r="O843" s="22" t="e">
        <f>VLOOKUP(N843,#REF!,2,FALSE)</f>
        <v>#REF!</v>
      </c>
      <c r="P843" s="23" t="str">
        <f t="shared" si="124"/>
        <v>M</v>
      </c>
      <c r="Q843" s="24" t="e">
        <f t="shared" si="125"/>
        <v>#REF!</v>
      </c>
    </row>
    <row r="844" spans="1:17">
      <c r="A844" s="11">
        <f t="shared" si="117"/>
        <v>843</v>
      </c>
      <c r="B844" s="12">
        <v>19362</v>
      </c>
      <c r="C844" s="13" t="str">
        <f t="shared" si="118"/>
        <v>Rubén Somoza L.</v>
      </c>
      <c r="D844" s="13" t="s">
        <v>115</v>
      </c>
      <c r="E844" s="14">
        <f t="shared" si="119"/>
        <v>34</v>
      </c>
      <c r="F844" s="26">
        <v>23</v>
      </c>
      <c r="G844" s="27">
        <v>11</v>
      </c>
      <c r="H844" s="28">
        <f t="shared" si="120"/>
        <v>128</v>
      </c>
      <c r="I844" s="26">
        <v>79</v>
      </c>
      <c r="J844" s="29">
        <v>49</v>
      </c>
      <c r="K844" s="30">
        <f t="shared" si="121"/>
        <v>0.67647058823529416</v>
      </c>
      <c r="L844" s="31">
        <f t="shared" si="122"/>
        <v>0.6171875</v>
      </c>
      <c r="M844" s="20">
        <f t="shared" si="123"/>
        <v>62.4</v>
      </c>
      <c r="N844" s="32" t="s">
        <v>48</v>
      </c>
      <c r="O844" s="22" t="e">
        <f>VLOOKUP(N844,#REF!,2,FALSE)</f>
        <v>#REF!</v>
      </c>
      <c r="P844" s="23" t="str">
        <f t="shared" si="124"/>
        <v>M</v>
      </c>
      <c r="Q844" s="24" t="e">
        <f t="shared" si="125"/>
        <v>#REF!</v>
      </c>
    </row>
    <row r="845" spans="1:17">
      <c r="A845" s="11">
        <f t="shared" si="117"/>
        <v>844</v>
      </c>
      <c r="B845" s="12">
        <v>14517</v>
      </c>
      <c r="C845" s="13" t="str">
        <f t="shared" si="118"/>
        <v>Brais Soto T.</v>
      </c>
      <c r="D845" s="13" t="s">
        <v>110</v>
      </c>
      <c r="E845" s="14">
        <f t="shared" si="119"/>
        <v>22</v>
      </c>
      <c r="F845" s="26">
        <v>16</v>
      </c>
      <c r="G845" s="27">
        <v>6</v>
      </c>
      <c r="H845" s="28">
        <f t="shared" si="120"/>
        <v>79</v>
      </c>
      <c r="I845" s="26">
        <v>51</v>
      </c>
      <c r="J845" s="29">
        <v>28</v>
      </c>
      <c r="K845" s="30">
        <f t="shared" si="121"/>
        <v>0.72727272727272729</v>
      </c>
      <c r="L845" s="31">
        <f t="shared" si="122"/>
        <v>0.64556962025316456</v>
      </c>
      <c r="M845" s="20">
        <f t="shared" si="123"/>
        <v>64.900000000000006</v>
      </c>
      <c r="N845" s="32" t="s">
        <v>58</v>
      </c>
      <c r="O845" s="22" t="e">
        <f>VLOOKUP(N845,#REF!,2,FALSE)</f>
        <v>#REF!</v>
      </c>
      <c r="P845" s="23" t="str">
        <f t="shared" si="124"/>
        <v>M</v>
      </c>
      <c r="Q845" s="24" t="e">
        <f t="shared" si="125"/>
        <v>#REF!</v>
      </c>
    </row>
    <row r="846" spans="1:17">
      <c r="A846" s="11">
        <f t="shared" si="117"/>
        <v>845</v>
      </c>
      <c r="B846" s="12">
        <v>14517</v>
      </c>
      <c r="C846" s="13" t="str">
        <f t="shared" si="118"/>
        <v>Brais Soto T.</v>
      </c>
      <c r="D846" s="13" t="s">
        <v>83</v>
      </c>
      <c r="E846" s="14">
        <f t="shared" si="119"/>
        <v>2</v>
      </c>
      <c r="F846" s="26">
        <v>1</v>
      </c>
      <c r="G846" s="27">
        <v>1</v>
      </c>
      <c r="H846" s="28">
        <f t="shared" si="120"/>
        <v>7</v>
      </c>
      <c r="I846" s="26">
        <v>3</v>
      </c>
      <c r="J846" s="29">
        <v>4</v>
      </c>
      <c r="K846" s="30">
        <f t="shared" si="121"/>
        <v>0.5</v>
      </c>
      <c r="L846" s="31">
        <f t="shared" si="122"/>
        <v>0.42857142857142855</v>
      </c>
      <c r="M846" s="20">
        <f t="shared" si="123"/>
        <v>32.1</v>
      </c>
      <c r="N846" s="32" t="s">
        <v>48</v>
      </c>
      <c r="O846" s="22" t="e">
        <f>VLOOKUP(N846,#REF!,2,FALSE)</f>
        <v>#REF!</v>
      </c>
      <c r="P846" s="23" t="str">
        <f t="shared" si="124"/>
        <v>M</v>
      </c>
      <c r="Q846" s="24" t="str">
        <f t="shared" si="125"/>
        <v/>
      </c>
    </row>
    <row r="847" spans="1:17">
      <c r="A847" s="11">
        <f t="shared" si="117"/>
        <v>846</v>
      </c>
      <c r="B847" s="12">
        <v>7593</v>
      </c>
      <c r="C847" s="13" t="str">
        <f t="shared" si="118"/>
        <v>Breogán Soto T.</v>
      </c>
      <c r="D847" s="13" t="s">
        <v>110</v>
      </c>
      <c r="E847" s="14">
        <f t="shared" si="119"/>
        <v>32</v>
      </c>
      <c r="F847" s="26">
        <v>24</v>
      </c>
      <c r="G847" s="27">
        <v>8</v>
      </c>
      <c r="H847" s="28">
        <f t="shared" si="120"/>
        <v>119</v>
      </c>
      <c r="I847" s="26">
        <v>80</v>
      </c>
      <c r="J847" s="29">
        <v>39</v>
      </c>
      <c r="K847" s="30">
        <f t="shared" si="121"/>
        <v>0.75</v>
      </c>
      <c r="L847" s="31">
        <f t="shared" si="122"/>
        <v>0.67226890756302526</v>
      </c>
      <c r="M847" s="20">
        <f t="shared" si="123"/>
        <v>68.400000000000006</v>
      </c>
      <c r="N847" s="32" t="s">
        <v>58</v>
      </c>
      <c r="O847" s="22" t="e">
        <f>VLOOKUP(N847,#REF!,2,FALSE)</f>
        <v>#REF!</v>
      </c>
      <c r="P847" s="23" t="str">
        <f t="shared" si="124"/>
        <v>M</v>
      </c>
      <c r="Q847" s="24" t="e">
        <f t="shared" si="125"/>
        <v>#REF!</v>
      </c>
    </row>
    <row r="848" spans="1:17">
      <c r="A848" s="11">
        <f t="shared" si="117"/>
        <v>847</v>
      </c>
      <c r="B848" s="12">
        <v>7593</v>
      </c>
      <c r="C848" s="13" t="str">
        <f t="shared" si="118"/>
        <v>Breogán Soto T.</v>
      </c>
      <c r="D848" s="13" t="s">
        <v>83</v>
      </c>
      <c r="E848" s="14">
        <f t="shared" si="119"/>
        <v>2</v>
      </c>
      <c r="F848" s="26">
        <v>2</v>
      </c>
      <c r="G848" s="27">
        <v>0</v>
      </c>
      <c r="H848" s="28">
        <f t="shared" si="120"/>
        <v>10</v>
      </c>
      <c r="I848" s="26">
        <v>6</v>
      </c>
      <c r="J848" s="29">
        <v>4</v>
      </c>
      <c r="K848" s="30">
        <f t="shared" si="121"/>
        <v>1</v>
      </c>
      <c r="L848" s="31">
        <f t="shared" si="122"/>
        <v>0.6</v>
      </c>
      <c r="M848" s="20">
        <f t="shared" si="123"/>
        <v>55.4</v>
      </c>
      <c r="N848" s="32" t="s">
        <v>48</v>
      </c>
      <c r="O848" s="22" t="e">
        <f>VLOOKUP(N848,#REF!,2,FALSE)</f>
        <v>#REF!</v>
      </c>
      <c r="P848" s="23" t="str">
        <f t="shared" si="124"/>
        <v>M</v>
      </c>
      <c r="Q848" s="24" t="str">
        <f t="shared" si="125"/>
        <v/>
      </c>
    </row>
    <row r="849" spans="1:17">
      <c r="A849" s="11">
        <f t="shared" si="117"/>
        <v>848</v>
      </c>
      <c r="B849" s="12">
        <v>17166</v>
      </c>
      <c r="C849" s="13" t="str">
        <f t="shared" si="118"/>
        <v>Marcos Sousa G.</v>
      </c>
      <c r="D849" s="13" t="s">
        <v>161</v>
      </c>
      <c r="E849" s="14">
        <f t="shared" si="119"/>
        <v>26</v>
      </c>
      <c r="F849" s="26">
        <v>0</v>
      </c>
      <c r="G849" s="27">
        <v>26</v>
      </c>
      <c r="H849" s="28">
        <f t="shared" si="120"/>
        <v>92</v>
      </c>
      <c r="I849" s="26">
        <v>14</v>
      </c>
      <c r="J849" s="29">
        <v>78</v>
      </c>
      <c r="K849" s="30">
        <f t="shared" si="121"/>
        <v>0</v>
      </c>
      <c r="L849" s="31">
        <f t="shared" si="122"/>
        <v>0.15217391304347827</v>
      </c>
      <c r="M849" s="20">
        <f t="shared" si="123"/>
        <v>7.4</v>
      </c>
      <c r="N849" s="32" t="s">
        <v>48</v>
      </c>
      <c r="O849" s="22" t="e">
        <f>VLOOKUP(N849,#REF!,2,FALSE)</f>
        <v>#REF!</v>
      </c>
      <c r="P849" s="23" t="str">
        <f t="shared" si="124"/>
        <v>M</v>
      </c>
      <c r="Q849" s="24" t="e">
        <f t="shared" si="125"/>
        <v>#REF!</v>
      </c>
    </row>
    <row r="850" spans="1:17">
      <c r="A850" s="11">
        <f t="shared" si="117"/>
        <v>849</v>
      </c>
      <c r="B850" s="12">
        <v>24262</v>
      </c>
      <c r="C850" s="13" t="str">
        <f t="shared" si="118"/>
        <v>Alberto Souto G.</v>
      </c>
      <c r="D850" s="13" t="s">
        <v>195</v>
      </c>
      <c r="E850" s="14">
        <f t="shared" si="119"/>
        <v>8</v>
      </c>
      <c r="F850" s="26">
        <v>1</v>
      </c>
      <c r="G850" s="27">
        <v>7</v>
      </c>
      <c r="H850" s="28">
        <f t="shared" si="120"/>
        <v>27</v>
      </c>
      <c r="I850" s="26">
        <v>5</v>
      </c>
      <c r="J850" s="29">
        <v>22</v>
      </c>
      <c r="K850" s="30">
        <f t="shared" si="121"/>
        <v>0.125</v>
      </c>
      <c r="L850" s="31">
        <f t="shared" si="122"/>
        <v>0.18518518518518517</v>
      </c>
      <c r="M850" s="20">
        <f t="shared" si="123"/>
        <v>13.8</v>
      </c>
      <c r="N850" s="32" t="s">
        <v>49</v>
      </c>
      <c r="O850" s="22" t="e">
        <f>VLOOKUP(N850,#REF!,2,FALSE)</f>
        <v>#REF!</v>
      </c>
      <c r="P850" s="23" t="str">
        <f t="shared" si="124"/>
        <v>M</v>
      </c>
      <c r="Q850" s="24" t="str">
        <f t="shared" si="125"/>
        <v/>
      </c>
    </row>
    <row r="851" spans="1:17">
      <c r="A851" s="11">
        <f t="shared" si="117"/>
        <v>850</v>
      </c>
      <c r="B851" s="12">
        <v>18703</v>
      </c>
      <c r="C851" s="13" t="str">
        <f t="shared" si="118"/>
        <v>Vladimir Stuzninskiy</v>
      </c>
      <c r="D851" s="13" t="s">
        <v>179</v>
      </c>
      <c r="E851" s="14">
        <f t="shared" si="119"/>
        <v>34</v>
      </c>
      <c r="F851" s="26">
        <v>34</v>
      </c>
      <c r="G851" s="27">
        <v>0</v>
      </c>
      <c r="H851" s="28">
        <f t="shared" si="120"/>
        <v>104</v>
      </c>
      <c r="I851" s="26">
        <v>102</v>
      </c>
      <c r="J851" s="29">
        <v>2</v>
      </c>
      <c r="K851" s="30">
        <f t="shared" si="121"/>
        <v>1</v>
      </c>
      <c r="L851" s="31">
        <f t="shared" si="122"/>
        <v>0.98076923076923073</v>
      </c>
      <c r="M851" s="20">
        <f t="shared" si="123"/>
        <v>95.4</v>
      </c>
      <c r="N851" s="32" t="s">
        <v>49</v>
      </c>
      <c r="O851" s="22" t="e">
        <f>VLOOKUP(N851,#REF!,2,FALSE)</f>
        <v>#REF!</v>
      </c>
      <c r="P851" s="23" t="str">
        <f t="shared" si="124"/>
        <v>M</v>
      </c>
      <c r="Q851" s="24" t="e">
        <f t="shared" si="125"/>
        <v>#REF!</v>
      </c>
    </row>
    <row r="852" spans="1:17">
      <c r="A852" s="11">
        <f t="shared" si="117"/>
        <v>851</v>
      </c>
      <c r="B852" s="12">
        <v>17262</v>
      </c>
      <c r="C852" s="13" t="str">
        <f t="shared" si="118"/>
        <v>Juan Suárez D.</v>
      </c>
      <c r="D852" s="13" t="s">
        <v>117</v>
      </c>
      <c r="E852" s="14">
        <f t="shared" si="119"/>
        <v>6</v>
      </c>
      <c r="F852" s="26">
        <v>5</v>
      </c>
      <c r="G852" s="27">
        <v>1</v>
      </c>
      <c r="H852" s="28">
        <f t="shared" si="120"/>
        <v>24</v>
      </c>
      <c r="I852" s="26">
        <v>16</v>
      </c>
      <c r="J852" s="29">
        <v>8</v>
      </c>
      <c r="K852" s="30">
        <f t="shared" si="121"/>
        <v>0.83333333333333337</v>
      </c>
      <c r="L852" s="31">
        <f t="shared" si="122"/>
        <v>0.66666666666666663</v>
      </c>
      <c r="M852" s="20">
        <f t="shared" si="123"/>
        <v>63.3</v>
      </c>
      <c r="N852" s="32" t="s">
        <v>58</v>
      </c>
      <c r="O852" s="22" t="e">
        <f>VLOOKUP(N852,#REF!,2,FALSE)</f>
        <v>#REF!</v>
      </c>
      <c r="P852" s="23" t="str">
        <f t="shared" si="124"/>
        <v>M</v>
      </c>
      <c r="Q852" s="24" t="str">
        <f t="shared" si="125"/>
        <v/>
      </c>
    </row>
    <row r="853" spans="1:17">
      <c r="A853" s="11">
        <f t="shared" si="117"/>
        <v>852</v>
      </c>
      <c r="B853" s="12">
        <v>17262</v>
      </c>
      <c r="C853" s="13" t="str">
        <f t="shared" si="118"/>
        <v>Juan Suárez D.</v>
      </c>
      <c r="D853" s="13" t="s">
        <v>82</v>
      </c>
      <c r="E853" s="14">
        <f t="shared" si="119"/>
        <v>2</v>
      </c>
      <c r="F853" s="26">
        <v>2</v>
      </c>
      <c r="G853" s="27">
        <v>0</v>
      </c>
      <c r="H853" s="28">
        <f t="shared" si="120"/>
        <v>9</v>
      </c>
      <c r="I853" s="26">
        <v>6</v>
      </c>
      <c r="J853" s="29">
        <v>3</v>
      </c>
      <c r="K853" s="30">
        <f t="shared" si="121"/>
        <v>1</v>
      </c>
      <c r="L853" s="31">
        <f t="shared" si="122"/>
        <v>0.66666666666666663</v>
      </c>
      <c r="M853" s="20">
        <f t="shared" si="123"/>
        <v>57.8</v>
      </c>
      <c r="N853" s="32" t="s">
        <v>48</v>
      </c>
      <c r="O853" s="22" t="e">
        <f>VLOOKUP(N853,#REF!,2,FALSE)</f>
        <v>#REF!</v>
      </c>
      <c r="P853" s="23" t="str">
        <f t="shared" si="124"/>
        <v>M</v>
      </c>
      <c r="Q853" s="24" t="str">
        <f t="shared" si="125"/>
        <v/>
      </c>
    </row>
    <row r="854" spans="1:17">
      <c r="A854" s="11">
        <f t="shared" si="117"/>
        <v>853</v>
      </c>
      <c r="B854" s="12">
        <v>6612</v>
      </c>
      <c r="C854" s="13" t="str">
        <f t="shared" si="118"/>
        <v>Antonio Suárez G.</v>
      </c>
      <c r="D854" s="13" t="s">
        <v>94</v>
      </c>
      <c r="E854" s="14">
        <f t="shared" si="119"/>
        <v>30</v>
      </c>
      <c r="F854" s="26">
        <v>10</v>
      </c>
      <c r="G854" s="27">
        <v>20</v>
      </c>
      <c r="H854" s="28">
        <f t="shared" si="120"/>
        <v>119</v>
      </c>
      <c r="I854" s="26">
        <v>46</v>
      </c>
      <c r="J854" s="29">
        <v>73</v>
      </c>
      <c r="K854" s="30">
        <f t="shared" si="121"/>
        <v>0.33333333333333331</v>
      </c>
      <c r="L854" s="31">
        <f t="shared" si="122"/>
        <v>0.38655462184873951</v>
      </c>
      <c r="M854" s="20">
        <f t="shared" si="123"/>
        <v>34.700000000000003</v>
      </c>
      <c r="N854" s="32" t="s">
        <v>48</v>
      </c>
      <c r="O854" s="22" t="e">
        <f>VLOOKUP(N854,#REF!,2,FALSE)</f>
        <v>#REF!</v>
      </c>
      <c r="P854" s="23" t="str">
        <f t="shared" si="124"/>
        <v>M</v>
      </c>
      <c r="Q854" s="24" t="e">
        <f t="shared" si="125"/>
        <v>#REF!</v>
      </c>
    </row>
    <row r="855" spans="1:17">
      <c r="A855" s="11">
        <f t="shared" si="117"/>
        <v>854</v>
      </c>
      <c r="B855" s="12">
        <v>831</v>
      </c>
      <c r="C855" s="13" t="str">
        <f t="shared" si="118"/>
        <v>Fernando Suárez S.</v>
      </c>
      <c r="D855" s="13" t="s">
        <v>85</v>
      </c>
      <c r="E855" s="14">
        <f t="shared" si="119"/>
        <v>20</v>
      </c>
      <c r="F855" s="26">
        <v>4</v>
      </c>
      <c r="G855" s="27">
        <v>16</v>
      </c>
      <c r="H855" s="28">
        <f t="shared" si="120"/>
        <v>76</v>
      </c>
      <c r="I855" s="26">
        <v>22</v>
      </c>
      <c r="J855" s="29">
        <v>54</v>
      </c>
      <c r="K855" s="30">
        <f t="shared" si="121"/>
        <v>0.2</v>
      </c>
      <c r="L855" s="31">
        <f t="shared" si="122"/>
        <v>0.28947368421052633</v>
      </c>
      <c r="M855" s="20">
        <f t="shared" si="123"/>
        <v>23.2</v>
      </c>
      <c r="N855" s="32" t="s">
        <v>48</v>
      </c>
      <c r="O855" s="22" t="e">
        <f>VLOOKUP(N855,#REF!,2,FALSE)</f>
        <v>#REF!</v>
      </c>
      <c r="P855" s="23" t="str">
        <f t="shared" si="124"/>
        <v>M</v>
      </c>
      <c r="Q855" s="24" t="e">
        <f t="shared" si="125"/>
        <v>#REF!</v>
      </c>
    </row>
    <row r="856" spans="1:17">
      <c r="A856" s="11">
        <f t="shared" si="117"/>
        <v>855</v>
      </c>
      <c r="B856" s="12">
        <v>22968</v>
      </c>
      <c r="C856" s="13" t="str">
        <f t="shared" si="118"/>
        <v>Ángel J. Suárez T.</v>
      </c>
      <c r="D856" s="13" t="s">
        <v>111</v>
      </c>
      <c r="E856" s="14">
        <f t="shared" si="119"/>
        <v>14</v>
      </c>
      <c r="F856" s="26">
        <v>7</v>
      </c>
      <c r="G856" s="27">
        <v>7</v>
      </c>
      <c r="H856" s="28">
        <f t="shared" si="120"/>
        <v>50</v>
      </c>
      <c r="I856" s="26">
        <v>25</v>
      </c>
      <c r="J856" s="29">
        <v>25</v>
      </c>
      <c r="K856" s="30">
        <f t="shared" si="121"/>
        <v>0.5</v>
      </c>
      <c r="L856" s="31">
        <f t="shared" si="122"/>
        <v>0.5</v>
      </c>
      <c r="M856" s="20">
        <f t="shared" si="123"/>
        <v>46.1</v>
      </c>
      <c r="N856" s="32" t="s">
        <v>49</v>
      </c>
      <c r="O856" s="22" t="e">
        <f>VLOOKUP(N856,#REF!,2,FALSE)</f>
        <v>#REF!</v>
      </c>
      <c r="P856" s="23" t="str">
        <f t="shared" si="124"/>
        <v>M</v>
      </c>
      <c r="Q856" s="24" t="e">
        <f t="shared" si="125"/>
        <v>#REF!</v>
      </c>
    </row>
    <row r="857" spans="1:17">
      <c r="A857" s="11">
        <f t="shared" si="117"/>
        <v>856</v>
      </c>
      <c r="B857" s="12">
        <v>20605</v>
      </c>
      <c r="C857" s="13" t="str">
        <f t="shared" si="118"/>
        <v>Andrés F. Suspes A.</v>
      </c>
      <c r="D857" s="13" t="s">
        <v>155</v>
      </c>
      <c r="E857" s="14">
        <f t="shared" si="119"/>
        <v>4</v>
      </c>
      <c r="F857" s="26">
        <v>0</v>
      </c>
      <c r="G857" s="27">
        <v>4</v>
      </c>
      <c r="H857" s="28">
        <f t="shared" si="120"/>
        <v>17</v>
      </c>
      <c r="I857" s="26">
        <v>5</v>
      </c>
      <c r="J857" s="29">
        <v>12</v>
      </c>
      <c r="K857" s="30">
        <f t="shared" si="121"/>
        <v>0</v>
      </c>
      <c r="L857" s="31">
        <f t="shared" si="122"/>
        <v>0.29411764705882354</v>
      </c>
      <c r="M857" s="20">
        <f t="shared" si="123"/>
        <v>13.2</v>
      </c>
      <c r="N857" s="32" t="s">
        <v>56</v>
      </c>
      <c r="O857" s="22" t="e">
        <f>VLOOKUP(N857,#REF!,2,FALSE)</f>
        <v>#REF!</v>
      </c>
      <c r="P857" s="23" t="str">
        <f t="shared" si="124"/>
        <v>M</v>
      </c>
      <c r="Q857" s="24" t="str">
        <f t="shared" si="125"/>
        <v/>
      </c>
    </row>
    <row r="858" spans="1:17">
      <c r="A858" s="11">
        <f t="shared" si="117"/>
        <v>857</v>
      </c>
      <c r="B858" s="12">
        <v>20605</v>
      </c>
      <c r="C858" s="13" t="str">
        <f t="shared" si="118"/>
        <v>Andrés F. Suspes A.</v>
      </c>
      <c r="D858" s="13" t="s">
        <v>100</v>
      </c>
      <c r="E858" s="14">
        <f t="shared" si="119"/>
        <v>1</v>
      </c>
      <c r="F858" s="26">
        <v>0</v>
      </c>
      <c r="G858" s="27">
        <v>1</v>
      </c>
      <c r="H858" s="28">
        <f t="shared" si="120"/>
        <v>3</v>
      </c>
      <c r="I858" s="26">
        <v>0</v>
      </c>
      <c r="J858" s="29">
        <v>3</v>
      </c>
      <c r="K858" s="30">
        <f t="shared" si="121"/>
        <v>0</v>
      </c>
      <c r="L858" s="31">
        <f t="shared" si="122"/>
        <v>0</v>
      </c>
      <c r="M858" s="20">
        <f t="shared" si="123"/>
        <v>0</v>
      </c>
      <c r="N858" s="32" t="s">
        <v>47</v>
      </c>
      <c r="O858" s="22" t="e">
        <f>VLOOKUP(N858,#REF!,2,FALSE)</f>
        <v>#REF!</v>
      </c>
      <c r="P858" s="23" t="str">
        <f t="shared" si="124"/>
        <v>M</v>
      </c>
      <c r="Q858" s="24" t="str">
        <f t="shared" si="125"/>
        <v/>
      </c>
    </row>
    <row r="859" spans="1:17">
      <c r="A859" s="11">
        <f t="shared" si="117"/>
        <v>858</v>
      </c>
      <c r="B859" s="12">
        <v>2932</v>
      </c>
      <c r="C859" s="13" t="str">
        <f t="shared" si="118"/>
        <v>Jonathan Suspes A.</v>
      </c>
      <c r="D859" s="13" t="s">
        <v>155</v>
      </c>
      <c r="E859" s="14">
        <f t="shared" si="119"/>
        <v>44</v>
      </c>
      <c r="F859" s="26">
        <v>20</v>
      </c>
      <c r="G859" s="27">
        <v>24</v>
      </c>
      <c r="H859" s="28">
        <f t="shared" si="120"/>
        <v>173</v>
      </c>
      <c r="I859" s="26">
        <v>79</v>
      </c>
      <c r="J859" s="29">
        <v>94</v>
      </c>
      <c r="K859" s="30">
        <f t="shared" si="121"/>
        <v>0.45454545454545453</v>
      </c>
      <c r="L859" s="31">
        <f t="shared" si="122"/>
        <v>0.45664739884393063</v>
      </c>
      <c r="M859" s="20">
        <f t="shared" si="123"/>
        <v>44.3</v>
      </c>
      <c r="N859" s="32" t="s">
        <v>56</v>
      </c>
      <c r="O859" s="22" t="e">
        <f>VLOOKUP(N859,#REF!,2,FALSE)</f>
        <v>#REF!</v>
      </c>
      <c r="P859" s="23" t="str">
        <f t="shared" si="124"/>
        <v>M</v>
      </c>
      <c r="Q859" s="24" t="e">
        <f t="shared" si="125"/>
        <v>#REF!</v>
      </c>
    </row>
    <row r="860" spans="1:17">
      <c r="A860" s="11">
        <f t="shared" si="117"/>
        <v>859</v>
      </c>
      <c r="B860" s="12">
        <v>50005</v>
      </c>
      <c r="C860" s="13" t="str">
        <f t="shared" si="118"/>
        <v>Rubén Taboada Á.</v>
      </c>
      <c r="D860" s="13" t="s">
        <v>131</v>
      </c>
      <c r="E860" s="14">
        <f t="shared" si="119"/>
        <v>18</v>
      </c>
      <c r="F860" s="26">
        <v>10</v>
      </c>
      <c r="G860" s="27">
        <v>8</v>
      </c>
      <c r="H860" s="28">
        <f t="shared" si="120"/>
        <v>70</v>
      </c>
      <c r="I860" s="26">
        <v>37</v>
      </c>
      <c r="J860" s="29">
        <v>33</v>
      </c>
      <c r="K860" s="30">
        <f t="shared" si="121"/>
        <v>0.55555555555555558</v>
      </c>
      <c r="L860" s="31">
        <f t="shared" si="122"/>
        <v>0.52857142857142858</v>
      </c>
      <c r="M860" s="20">
        <f t="shared" si="123"/>
        <v>50.8</v>
      </c>
      <c r="N860" s="32" t="s">
        <v>49</v>
      </c>
      <c r="O860" s="22" t="e">
        <f>VLOOKUP(N860,#REF!,2,FALSE)</f>
        <v>#REF!</v>
      </c>
      <c r="P860" s="23" t="str">
        <f t="shared" si="124"/>
        <v>M</v>
      </c>
      <c r="Q860" s="24" t="e">
        <f t="shared" si="125"/>
        <v>#REF!</v>
      </c>
    </row>
    <row r="861" spans="1:17">
      <c r="A861" s="11">
        <f t="shared" si="117"/>
        <v>860</v>
      </c>
      <c r="B861" s="12">
        <v>442</v>
      </c>
      <c r="C861" s="13" t="str">
        <f t="shared" si="118"/>
        <v>Antonio Taboada G.</v>
      </c>
      <c r="D861" s="13" t="s">
        <v>165</v>
      </c>
      <c r="E861" s="14">
        <f t="shared" si="119"/>
        <v>27</v>
      </c>
      <c r="F861" s="26">
        <v>5</v>
      </c>
      <c r="G861" s="27">
        <v>22</v>
      </c>
      <c r="H861" s="28">
        <f t="shared" si="120"/>
        <v>95</v>
      </c>
      <c r="I861" s="26">
        <v>27</v>
      </c>
      <c r="J861" s="29">
        <v>68</v>
      </c>
      <c r="K861" s="30">
        <f t="shared" si="121"/>
        <v>0.18518518518518517</v>
      </c>
      <c r="L861" s="31">
        <f t="shared" si="122"/>
        <v>0.28421052631578947</v>
      </c>
      <c r="M861" s="20">
        <f t="shared" si="123"/>
        <v>22.6</v>
      </c>
      <c r="N861" s="32" t="s">
        <v>48</v>
      </c>
      <c r="O861" s="22" t="e">
        <f>VLOOKUP(N861,#REF!,2,FALSE)</f>
        <v>#REF!</v>
      </c>
      <c r="P861" s="23" t="str">
        <f t="shared" si="124"/>
        <v>M</v>
      </c>
      <c r="Q861" s="24" t="e">
        <f t="shared" si="125"/>
        <v>#REF!</v>
      </c>
    </row>
    <row r="862" spans="1:17">
      <c r="A862" s="11">
        <f t="shared" si="117"/>
        <v>861</v>
      </c>
      <c r="B862" s="12">
        <v>3791</v>
      </c>
      <c r="C862" s="13" t="str">
        <f t="shared" si="118"/>
        <v>Rafael Taboada V.</v>
      </c>
      <c r="D862" s="13" t="s">
        <v>137</v>
      </c>
      <c r="E862" s="14">
        <f t="shared" si="119"/>
        <v>35</v>
      </c>
      <c r="F862" s="26">
        <v>17</v>
      </c>
      <c r="G862" s="27">
        <v>18</v>
      </c>
      <c r="H862" s="28">
        <f t="shared" si="120"/>
        <v>130</v>
      </c>
      <c r="I862" s="26">
        <v>64</v>
      </c>
      <c r="J862" s="29">
        <v>66</v>
      </c>
      <c r="K862" s="30">
        <f t="shared" si="121"/>
        <v>0.48571428571428571</v>
      </c>
      <c r="L862" s="31">
        <f t="shared" si="122"/>
        <v>0.49230769230769234</v>
      </c>
      <c r="M862" s="20">
        <f t="shared" si="123"/>
        <v>47.3</v>
      </c>
      <c r="N862" s="32" t="s">
        <v>46</v>
      </c>
      <c r="O862" s="22" t="e">
        <f>VLOOKUP(N862,#REF!,2,FALSE)</f>
        <v>#REF!</v>
      </c>
      <c r="P862" s="23" t="str">
        <f t="shared" si="124"/>
        <v>M</v>
      </c>
      <c r="Q862" s="24" t="e">
        <f t="shared" si="125"/>
        <v>#REF!</v>
      </c>
    </row>
    <row r="863" spans="1:17">
      <c r="A863" s="11">
        <f t="shared" si="117"/>
        <v>862</v>
      </c>
      <c r="B863" s="12">
        <v>17160</v>
      </c>
      <c r="C863" s="13" t="str">
        <f t="shared" si="118"/>
        <v>Lois Teixeira T.</v>
      </c>
      <c r="D863" s="13" t="s">
        <v>125</v>
      </c>
      <c r="E863" s="14">
        <f t="shared" si="119"/>
        <v>28</v>
      </c>
      <c r="F863" s="26">
        <v>16</v>
      </c>
      <c r="G863" s="27">
        <v>12</v>
      </c>
      <c r="H863" s="28">
        <f t="shared" si="120"/>
        <v>107</v>
      </c>
      <c r="I863" s="26">
        <v>57</v>
      </c>
      <c r="J863" s="29">
        <v>50</v>
      </c>
      <c r="K863" s="30">
        <f t="shared" si="121"/>
        <v>0.5714285714285714</v>
      </c>
      <c r="L863" s="31">
        <f t="shared" si="122"/>
        <v>0.53271028037383172</v>
      </c>
      <c r="M863" s="20">
        <f t="shared" si="123"/>
        <v>52.9</v>
      </c>
      <c r="N863" s="32" t="s">
        <v>48</v>
      </c>
      <c r="O863" s="22" t="e">
        <f>VLOOKUP(N863,#REF!,2,FALSE)</f>
        <v>#REF!</v>
      </c>
      <c r="P863" s="23" t="str">
        <f t="shared" si="124"/>
        <v>M</v>
      </c>
      <c r="Q863" s="24" t="e">
        <f t="shared" si="125"/>
        <v>#REF!</v>
      </c>
    </row>
    <row r="864" spans="1:17">
      <c r="A864" s="11">
        <f t="shared" si="117"/>
        <v>863</v>
      </c>
      <c r="B864" s="12">
        <v>14634</v>
      </c>
      <c r="C864" s="13" t="str">
        <f t="shared" si="118"/>
        <v>Antía Torres G.</v>
      </c>
      <c r="D864" s="13" t="s">
        <v>98</v>
      </c>
      <c r="E864" s="14">
        <f t="shared" si="119"/>
        <v>24</v>
      </c>
      <c r="F864" s="26">
        <v>19</v>
      </c>
      <c r="G864" s="27">
        <v>5</v>
      </c>
      <c r="H864" s="28">
        <f t="shared" si="120"/>
        <v>88</v>
      </c>
      <c r="I864" s="26">
        <v>58</v>
      </c>
      <c r="J864" s="29">
        <v>30</v>
      </c>
      <c r="K864" s="30">
        <f t="shared" si="121"/>
        <v>0.79166666666666663</v>
      </c>
      <c r="L864" s="31">
        <f t="shared" si="122"/>
        <v>0.65909090909090906</v>
      </c>
      <c r="M864" s="20">
        <f t="shared" si="123"/>
        <v>68.900000000000006</v>
      </c>
      <c r="N864" s="32" t="s">
        <v>59</v>
      </c>
      <c r="O864" s="22" t="e">
        <f>VLOOKUP(N864,#REF!,2,FALSE)</f>
        <v>#REF!</v>
      </c>
      <c r="P864" s="23" t="str">
        <f t="shared" si="124"/>
        <v>F</v>
      </c>
      <c r="Q864" s="24" t="e">
        <f t="shared" si="125"/>
        <v>#REF!</v>
      </c>
    </row>
    <row r="865" spans="1:17">
      <c r="A865" s="11">
        <f t="shared" si="117"/>
        <v>864</v>
      </c>
      <c r="B865" s="12">
        <v>14634</v>
      </c>
      <c r="C865" s="13" t="str">
        <f t="shared" si="118"/>
        <v>Antía Torres G.</v>
      </c>
      <c r="D865" s="13" t="s">
        <v>95</v>
      </c>
      <c r="E865" s="14">
        <f t="shared" si="119"/>
        <v>4</v>
      </c>
      <c r="F865" s="26">
        <v>0</v>
      </c>
      <c r="G865" s="27">
        <v>4</v>
      </c>
      <c r="H865" s="28">
        <f t="shared" si="120"/>
        <v>16</v>
      </c>
      <c r="I865" s="26">
        <v>4</v>
      </c>
      <c r="J865" s="29">
        <v>12</v>
      </c>
      <c r="K865" s="30">
        <f t="shared" si="121"/>
        <v>0</v>
      </c>
      <c r="L865" s="31">
        <f t="shared" si="122"/>
        <v>0.25</v>
      </c>
      <c r="M865" s="20">
        <f t="shared" si="123"/>
        <v>11.2</v>
      </c>
      <c r="N865" s="32" t="s">
        <v>57</v>
      </c>
      <c r="O865" s="22" t="e">
        <f>VLOOKUP(N865,#REF!,2,FALSE)</f>
        <v>#REF!</v>
      </c>
      <c r="P865" s="23" t="str">
        <f t="shared" si="124"/>
        <v>F</v>
      </c>
      <c r="Q865" s="24" t="str">
        <f t="shared" si="125"/>
        <v/>
      </c>
    </row>
    <row r="866" spans="1:17">
      <c r="A866" s="11">
        <f t="shared" si="117"/>
        <v>865</v>
      </c>
      <c r="B866" s="12">
        <v>14634</v>
      </c>
      <c r="C866" s="13" t="str">
        <f t="shared" si="118"/>
        <v>Antía Torres G.</v>
      </c>
      <c r="D866" s="13" t="s">
        <v>97</v>
      </c>
      <c r="E866" s="14">
        <f t="shared" si="119"/>
        <v>2</v>
      </c>
      <c r="F866" s="26">
        <v>1</v>
      </c>
      <c r="G866" s="27">
        <v>1</v>
      </c>
      <c r="H866" s="28">
        <f t="shared" si="120"/>
        <v>8</v>
      </c>
      <c r="I866" s="26">
        <v>3</v>
      </c>
      <c r="J866" s="29">
        <v>5</v>
      </c>
      <c r="K866" s="30">
        <f t="shared" si="121"/>
        <v>0.5</v>
      </c>
      <c r="L866" s="31">
        <f t="shared" si="122"/>
        <v>0.375</v>
      </c>
      <c r="M866" s="20">
        <f t="shared" si="123"/>
        <v>30.3</v>
      </c>
      <c r="N866" s="32" t="s">
        <v>58</v>
      </c>
      <c r="O866" s="22" t="e">
        <f>VLOOKUP(N866,#REF!,2,FALSE)</f>
        <v>#REF!</v>
      </c>
      <c r="P866" s="23" t="str">
        <f t="shared" si="124"/>
        <v>M</v>
      </c>
      <c r="Q866" s="24" t="str">
        <f t="shared" si="125"/>
        <v/>
      </c>
    </row>
    <row r="867" spans="1:17">
      <c r="A867" s="11">
        <f t="shared" si="117"/>
        <v>866</v>
      </c>
      <c r="B867" s="12">
        <v>15622</v>
      </c>
      <c r="C867" s="13" t="str">
        <f t="shared" si="118"/>
        <v>Alex Torres O.</v>
      </c>
      <c r="D867" s="13" t="s">
        <v>171</v>
      </c>
      <c r="E867" s="14">
        <f t="shared" si="119"/>
        <v>34</v>
      </c>
      <c r="F867" s="26">
        <v>19</v>
      </c>
      <c r="G867" s="27">
        <v>15</v>
      </c>
      <c r="H867" s="28">
        <f t="shared" si="120"/>
        <v>123</v>
      </c>
      <c r="I867" s="26">
        <v>66</v>
      </c>
      <c r="J867" s="29">
        <v>57</v>
      </c>
      <c r="K867" s="30">
        <f t="shared" si="121"/>
        <v>0.55882352941176472</v>
      </c>
      <c r="L867" s="31">
        <f t="shared" si="122"/>
        <v>0.53658536585365857</v>
      </c>
      <c r="M867" s="20">
        <f t="shared" si="123"/>
        <v>52.8</v>
      </c>
      <c r="N867" s="32" t="s">
        <v>58</v>
      </c>
      <c r="O867" s="22" t="e">
        <f>VLOOKUP(N867,#REF!,2,FALSE)</f>
        <v>#REF!</v>
      </c>
      <c r="P867" s="23" t="str">
        <f t="shared" si="124"/>
        <v>M</v>
      </c>
      <c r="Q867" s="24" t="e">
        <f t="shared" si="125"/>
        <v>#REF!</v>
      </c>
    </row>
    <row r="868" spans="1:17">
      <c r="A868" s="11">
        <f t="shared" si="117"/>
        <v>867</v>
      </c>
      <c r="B868" s="12">
        <v>7830</v>
      </c>
      <c r="C868" s="13" t="str">
        <f t="shared" si="118"/>
        <v>Francisco J. Torres T.</v>
      </c>
      <c r="D868" s="13" t="s">
        <v>76</v>
      </c>
      <c r="E868" s="14">
        <f t="shared" si="119"/>
        <v>31</v>
      </c>
      <c r="F868" s="26">
        <v>17</v>
      </c>
      <c r="G868" s="27">
        <v>14</v>
      </c>
      <c r="H868" s="28">
        <f t="shared" si="120"/>
        <v>118</v>
      </c>
      <c r="I868" s="26">
        <v>67</v>
      </c>
      <c r="J868" s="29">
        <v>51</v>
      </c>
      <c r="K868" s="30">
        <f t="shared" si="121"/>
        <v>0.54838709677419351</v>
      </c>
      <c r="L868" s="31">
        <f t="shared" si="122"/>
        <v>0.56779661016949157</v>
      </c>
      <c r="M868" s="20">
        <f t="shared" si="123"/>
        <v>53.7</v>
      </c>
      <c r="N868" s="32" t="s">
        <v>47</v>
      </c>
      <c r="O868" s="22" t="e">
        <f>VLOOKUP(N868,#REF!,2,FALSE)</f>
        <v>#REF!</v>
      </c>
      <c r="P868" s="23" t="str">
        <f t="shared" si="124"/>
        <v>M</v>
      </c>
      <c r="Q868" s="24" t="e">
        <f t="shared" si="125"/>
        <v>#REF!</v>
      </c>
    </row>
    <row r="869" spans="1:17">
      <c r="A869" s="11">
        <f t="shared" si="117"/>
        <v>868</v>
      </c>
      <c r="B869" s="12">
        <v>16078</v>
      </c>
      <c r="C869" s="13" t="str">
        <f t="shared" si="118"/>
        <v>Andrés Torres V.</v>
      </c>
      <c r="D869" s="13" t="s">
        <v>148</v>
      </c>
      <c r="E869" s="14">
        <f t="shared" si="119"/>
        <v>20</v>
      </c>
      <c r="F869" s="26">
        <v>14</v>
      </c>
      <c r="G869" s="27">
        <v>6</v>
      </c>
      <c r="H869" s="28">
        <f t="shared" si="120"/>
        <v>78</v>
      </c>
      <c r="I869" s="26">
        <v>47</v>
      </c>
      <c r="J869" s="29">
        <v>31</v>
      </c>
      <c r="K869" s="30">
        <f t="shared" si="121"/>
        <v>0.7</v>
      </c>
      <c r="L869" s="31">
        <f t="shared" si="122"/>
        <v>0.60256410256410253</v>
      </c>
      <c r="M869" s="20">
        <f t="shared" si="123"/>
        <v>61.3</v>
      </c>
      <c r="N869" s="32" t="s">
        <v>56</v>
      </c>
      <c r="O869" s="22" t="e">
        <f>VLOOKUP(N869,#REF!,2,FALSE)</f>
        <v>#REF!</v>
      </c>
      <c r="P869" s="23" t="str">
        <f t="shared" si="124"/>
        <v>M</v>
      </c>
      <c r="Q869" s="24" t="e">
        <f t="shared" si="125"/>
        <v>#REF!</v>
      </c>
    </row>
    <row r="870" spans="1:17">
      <c r="A870" s="11">
        <f t="shared" si="117"/>
        <v>869</v>
      </c>
      <c r="B870" s="12">
        <v>16078</v>
      </c>
      <c r="C870" s="13" t="str">
        <f t="shared" si="118"/>
        <v>Andrés Torres V.</v>
      </c>
      <c r="D870" s="13" t="s">
        <v>145</v>
      </c>
      <c r="E870" s="14">
        <f t="shared" si="119"/>
        <v>12</v>
      </c>
      <c r="F870" s="26">
        <v>0</v>
      </c>
      <c r="G870" s="27">
        <v>12</v>
      </c>
      <c r="H870" s="28">
        <f t="shared" si="120"/>
        <v>39</v>
      </c>
      <c r="I870" s="26">
        <v>3</v>
      </c>
      <c r="J870" s="29">
        <v>36</v>
      </c>
      <c r="K870" s="30">
        <f t="shared" si="121"/>
        <v>0</v>
      </c>
      <c r="L870" s="31">
        <f t="shared" si="122"/>
        <v>7.6923076923076927E-2</v>
      </c>
      <c r="M870" s="20">
        <f t="shared" si="123"/>
        <v>3.7</v>
      </c>
      <c r="N870" s="32" t="s">
        <v>47</v>
      </c>
      <c r="O870" s="22" t="e">
        <f>VLOOKUP(N870,#REF!,2,FALSE)</f>
        <v>#REF!</v>
      </c>
      <c r="P870" s="23" t="str">
        <f t="shared" si="124"/>
        <v>M</v>
      </c>
      <c r="Q870" s="24" t="e">
        <f t="shared" si="125"/>
        <v>#REF!</v>
      </c>
    </row>
    <row r="871" spans="1:17">
      <c r="A871" s="11">
        <f t="shared" si="117"/>
        <v>870</v>
      </c>
      <c r="B871" s="12">
        <v>16078</v>
      </c>
      <c r="C871" s="13" t="str">
        <f t="shared" si="118"/>
        <v>Andrés Torres V.</v>
      </c>
      <c r="D871" s="13" t="s">
        <v>138</v>
      </c>
      <c r="E871" s="14">
        <f t="shared" si="119"/>
        <v>2</v>
      </c>
      <c r="F871" s="26">
        <v>0</v>
      </c>
      <c r="G871" s="27">
        <v>2</v>
      </c>
      <c r="H871" s="28">
        <f t="shared" si="120"/>
        <v>6</v>
      </c>
      <c r="I871" s="26">
        <v>0</v>
      </c>
      <c r="J871" s="29">
        <v>6</v>
      </c>
      <c r="K871" s="30">
        <f t="shared" si="121"/>
        <v>0</v>
      </c>
      <c r="L871" s="31">
        <f t="shared" si="122"/>
        <v>0</v>
      </c>
      <c r="M871" s="20">
        <f t="shared" si="123"/>
        <v>0</v>
      </c>
      <c r="N871" s="32" t="s">
        <v>53</v>
      </c>
      <c r="O871" s="22" t="e">
        <f>VLOOKUP(N871,#REF!,2,FALSE)</f>
        <v>#REF!</v>
      </c>
      <c r="P871" s="23" t="str">
        <f t="shared" si="124"/>
        <v>M</v>
      </c>
      <c r="Q871" s="24" t="str">
        <f t="shared" si="125"/>
        <v/>
      </c>
    </row>
    <row r="872" spans="1:17">
      <c r="A872" s="11">
        <f t="shared" si="117"/>
        <v>871</v>
      </c>
      <c r="B872" s="12">
        <v>18679</v>
      </c>
      <c r="C872" s="13" t="str">
        <f t="shared" si="118"/>
        <v>Jorge Trastoy C.</v>
      </c>
      <c r="D872" s="13" t="s">
        <v>176</v>
      </c>
      <c r="E872" s="14">
        <f t="shared" si="119"/>
        <v>27</v>
      </c>
      <c r="F872" s="26">
        <v>12</v>
      </c>
      <c r="G872" s="27">
        <v>15</v>
      </c>
      <c r="H872" s="28">
        <f t="shared" si="120"/>
        <v>102</v>
      </c>
      <c r="I872" s="26">
        <v>49</v>
      </c>
      <c r="J872" s="29">
        <v>53</v>
      </c>
      <c r="K872" s="30">
        <f t="shared" si="121"/>
        <v>0.44444444444444442</v>
      </c>
      <c r="L872" s="31">
        <f t="shared" si="122"/>
        <v>0.48039215686274511</v>
      </c>
      <c r="M872" s="20">
        <f t="shared" si="123"/>
        <v>44.3</v>
      </c>
      <c r="N872" s="32" t="s">
        <v>58</v>
      </c>
      <c r="O872" s="22" t="e">
        <f>VLOOKUP(N872,#REF!,2,FALSE)</f>
        <v>#REF!</v>
      </c>
      <c r="P872" s="23" t="str">
        <f t="shared" si="124"/>
        <v>M</v>
      </c>
      <c r="Q872" s="24" t="e">
        <f t="shared" si="125"/>
        <v>#REF!</v>
      </c>
    </row>
    <row r="873" spans="1:17">
      <c r="A873" s="11">
        <f t="shared" si="117"/>
        <v>872</v>
      </c>
      <c r="B873" s="12">
        <v>18679</v>
      </c>
      <c r="C873" s="13" t="str">
        <f t="shared" si="118"/>
        <v>Jorge Trastoy C.</v>
      </c>
      <c r="D873" s="13" t="s">
        <v>168</v>
      </c>
      <c r="E873" s="14">
        <f t="shared" si="119"/>
        <v>8</v>
      </c>
      <c r="F873" s="26">
        <v>2</v>
      </c>
      <c r="G873" s="27">
        <v>6</v>
      </c>
      <c r="H873" s="28">
        <f t="shared" si="120"/>
        <v>27</v>
      </c>
      <c r="I873" s="26">
        <v>6</v>
      </c>
      <c r="J873" s="29">
        <v>21</v>
      </c>
      <c r="K873" s="30">
        <f t="shared" si="121"/>
        <v>0.25</v>
      </c>
      <c r="L873" s="31">
        <f t="shared" si="122"/>
        <v>0.22222222222222221</v>
      </c>
      <c r="M873" s="20">
        <f t="shared" si="123"/>
        <v>20.6</v>
      </c>
      <c r="N873" s="32" t="s">
        <v>48</v>
      </c>
      <c r="O873" s="22" t="e">
        <f>VLOOKUP(N873,#REF!,2,FALSE)</f>
        <v>#REF!</v>
      </c>
      <c r="P873" s="23" t="str">
        <f t="shared" si="124"/>
        <v>M</v>
      </c>
      <c r="Q873" s="24" t="str">
        <f t="shared" si="125"/>
        <v/>
      </c>
    </row>
    <row r="874" spans="1:17">
      <c r="A874" s="11">
        <f t="shared" si="117"/>
        <v>873</v>
      </c>
      <c r="B874" s="12">
        <v>22812</v>
      </c>
      <c r="C874" s="13" t="str">
        <f t="shared" si="118"/>
        <v>Javier Trastoy P.</v>
      </c>
      <c r="D874" s="13" t="s">
        <v>176</v>
      </c>
      <c r="E874" s="14">
        <f t="shared" si="119"/>
        <v>19</v>
      </c>
      <c r="F874" s="26">
        <v>10</v>
      </c>
      <c r="G874" s="27">
        <v>9</v>
      </c>
      <c r="H874" s="28">
        <f t="shared" si="120"/>
        <v>77</v>
      </c>
      <c r="I874" s="26">
        <v>41</v>
      </c>
      <c r="J874" s="29">
        <v>36</v>
      </c>
      <c r="K874" s="30">
        <f t="shared" si="121"/>
        <v>0.52631578947368418</v>
      </c>
      <c r="L874" s="31">
        <f t="shared" si="122"/>
        <v>0.53246753246753242</v>
      </c>
      <c r="M874" s="20">
        <f t="shared" si="123"/>
        <v>49.9</v>
      </c>
      <c r="N874" s="32" t="s">
        <v>58</v>
      </c>
      <c r="O874" s="22" t="e">
        <f>VLOOKUP(N874,#REF!,2,FALSE)</f>
        <v>#REF!</v>
      </c>
      <c r="P874" s="23" t="str">
        <f t="shared" si="124"/>
        <v>M</v>
      </c>
      <c r="Q874" s="24" t="e">
        <f t="shared" si="125"/>
        <v>#REF!</v>
      </c>
    </row>
    <row r="875" spans="1:17">
      <c r="A875" s="11">
        <f t="shared" si="117"/>
        <v>874</v>
      </c>
      <c r="B875" s="12">
        <v>22812</v>
      </c>
      <c r="C875" s="13" t="str">
        <f t="shared" si="118"/>
        <v>Javier Trastoy P.</v>
      </c>
      <c r="D875" s="13" t="s">
        <v>168</v>
      </c>
      <c r="E875" s="14">
        <f t="shared" si="119"/>
        <v>8</v>
      </c>
      <c r="F875" s="26">
        <v>0</v>
      </c>
      <c r="G875" s="27">
        <v>8</v>
      </c>
      <c r="H875" s="28">
        <f t="shared" si="120"/>
        <v>28</v>
      </c>
      <c r="I875" s="26">
        <v>4</v>
      </c>
      <c r="J875" s="29">
        <v>24</v>
      </c>
      <c r="K875" s="30">
        <f t="shared" si="121"/>
        <v>0</v>
      </c>
      <c r="L875" s="31">
        <f t="shared" si="122"/>
        <v>0.14285714285714285</v>
      </c>
      <c r="M875" s="20">
        <f t="shared" si="123"/>
        <v>6.7</v>
      </c>
      <c r="N875" s="32" t="s">
        <v>48</v>
      </c>
      <c r="O875" s="22" t="e">
        <f>VLOOKUP(N875,#REF!,2,FALSE)</f>
        <v>#REF!</v>
      </c>
      <c r="P875" s="23" t="str">
        <f t="shared" si="124"/>
        <v>M</v>
      </c>
      <c r="Q875" s="24" t="str">
        <f t="shared" si="125"/>
        <v/>
      </c>
    </row>
    <row r="876" spans="1:17">
      <c r="A876" s="11">
        <f t="shared" si="117"/>
        <v>875</v>
      </c>
      <c r="B876" s="12">
        <v>6166</v>
      </c>
      <c r="C876" s="13" t="str">
        <f t="shared" si="118"/>
        <v>Marcelino Túñez d.</v>
      </c>
      <c r="D876" s="13" t="s">
        <v>83</v>
      </c>
      <c r="E876" s="14">
        <f t="shared" si="119"/>
        <v>34</v>
      </c>
      <c r="F876" s="26">
        <v>13</v>
      </c>
      <c r="G876" s="27">
        <v>21</v>
      </c>
      <c r="H876" s="28">
        <f t="shared" si="120"/>
        <v>126</v>
      </c>
      <c r="I876" s="26">
        <v>50</v>
      </c>
      <c r="J876" s="29">
        <v>76</v>
      </c>
      <c r="K876" s="30">
        <f t="shared" si="121"/>
        <v>0.38235294117647056</v>
      </c>
      <c r="L876" s="31">
        <f t="shared" si="122"/>
        <v>0.3968253968253968</v>
      </c>
      <c r="M876" s="20">
        <f t="shared" si="123"/>
        <v>37.6</v>
      </c>
      <c r="N876" s="32" t="s">
        <v>48</v>
      </c>
      <c r="O876" s="22" t="e">
        <f>VLOOKUP(N876,#REF!,2,FALSE)</f>
        <v>#REF!</v>
      </c>
      <c r="P876" s="23" t="str">
        <f t="shared" si="124"/>
        <v>M</v>
      </c>
      <c r="Q876" s="24" t="e">
        <f t="shared" si="125"/>
        <v>#REF!</v>
      </c>
    </row>
    <row r="877" spans="1:17">
      <c r="A877" s="11">
        <f t="shared" si="117"/>
        <v>876</v>
      </c>
      <c r="B877" s="12">
        <v>26424</v>
      </c>
      <c r="C877" s="13" t="str">
        <f t="shared" si="118"/>
        <v>Elina Vakhruseva</v>
      </c>
      <c r="D877" s="13" t="s">
        <v>105</v>
      </c>
      <c r="E877" s="14">
        <f t="shared" si="119"/>
        <v>14</v>
      </c>
      <c r="F877" s="26">
        <v>11</v>
      </c>
      <c r="G877" s="27">
        <v>3</v>
      </c>
      <c r="H877" s="28">
        <f t="shared" si="120"/>
        <v>55</v>
      </c>
      <c r="I877" s="26">
        <v>39</v>
      </c>
      <c r="J877" s="29">
        <v>16</v>
      </c>
      <c r="K877" s="30">
        <f t="shared" si="121"/>
        <v>0.7857142857142857</v>
      </c>
      <c r="L877" s="31">
        <f t="shared" si="122"/>
        <v>0.70909090909090911</v>
      </c>
      <c r="M877" s="20">
        <f t="shared" si="123"/>
        <v>68.900000000000006</v>
      </c>
      <c r="N877" s="32" t="s">
        <v>57</v>
      </c>
      <c r="O877" s="22" t="e">
        <f>VLOOKUP(N877,#REF!,2,FALSE)</f>
        <v>#REF!</v>
      </c>
      <c r="P877" s="23" t="str">
        <f t="shared" si="124"/>
        <v>F</v>
      </c>
      <c r="Q877" s="24" t="e">
        <f t="shared" si="125"/>
        <v>#REF!</v>
      </c>
    </row>
    <row r="878" spans="1:17">
      <c r="A878" s="11">
        <f t="shared" si="117"/>
        <v>877</v>
      </c>
      <c r="B878" s="12">
        <v>7771</v>
      </c>
      <c r="C878" s="13" t="str">
        <f t="shared" si="118"/>
        <v>Andrea Valiño R.</v>
      </c>
      <c r="D878" s="13" t="s">
        <v>78</v>
      </c>
      <c r="E878" s="14">
        <f t="shared" si="119"/>
        <v>20</v>
      </c>
      <c r="F878" s="26">
        <v>6</v>
      </c>
      <c r="G878" s="27">
        <v>14</v>
      </c>
      <c r="H878" s="28">
        <f t="shared" si="120"/>
        <v>75</v>
      </c>
      <c r="I878" s="26">
        <v>27</v>
      </c>
      <c r="J878" s="29">
        <v>48</v>
      </c>
      <c r="K878" s="30">
        <f t="shared" si="121"/>
        <v>0.3</v>
      </c>
      <c r="L878" s="31">
        <f t="shared" si="122"/>
        <v>0.36</v>
      </c>
      <c r="M878" s="20">
        <f t="shared" si="123"/>
        <v>31.2</v>
      </c>
      <c r="N878" s="32" t="s">
        <v>48</v>
      </c>
      <c r="O878" s="22" t="e">
        <f>VLOOKUP(N878,#REF!,2,FALSE)</f>
        <v>#REF!</v>
      </c>
      <c r="P878" s="23" t="str">
        <f t="shared" si="124"/>
        <v>M</v>
      </c>
      <c r="Q878" s="24" t="e">
        <f t="shared" si="125"/>
        <v>#REF!</v>
      </c>
    </row>
    <row r="879" spans="1:17">
      <c r="A879" s="11">
        <f t="shared" si="117"/>
        <v>878</v>
      </c>
      <c r="B879" s="12">
        <v>7773</v>
      </c>
      <c r="C879" s="13" t="str">
        <f t="shared" si="118"/>
        <v>Jesús M. Valiño R.</v>
      </c>
      <c r="D879" s="13" t="s">
        <v>78</v>
      </c>
      <c r="E879" s="14">
        <f t="shared" si="119"/>
        <v>14</v>
      </c>
      <c r="F879" s="26">
        <v>0</v>
      </c>
      <c r="G879" s="27">
        <v>14</v>
      </c>
      <c r="H879" s="28">
        <f t="shared" si="120"/>
        <v>46</v>
      </c>
      <c r="I879" s="26">
        <v>4</v>
      </c>
      <c r="J879" s="29">
        <v>42</v>
      </c>
      <c r="K879" s="30">
        <f t="shared" si="121"/>
        <v>0</v>
      </c>
      <c r="L879" s="31">
        <f t="shared" si="122"/>
        <v>8.6956521739130432E-2</v>
      </c>
      <c r="M879" s="20">
        <f t="shared" si="123"/>
        <v>4.2</v>
      </c>
      <c r="N879" s="32" t="s">
        <v>48</v>
      </c>
      <c r="O879" s="22" t="e">
        <f>VLOOKUP(N879,#REF!,2,FALSE)</f>
        <v>#REF!</v>
      </c>
      <c r="P879" s="23" t="str">
        <f t="shared" si="124"/>
        <v>M</v>
      </c>
      <c r="Q879" s="24" t="e">
        <f t="shared" si="125"/>
        <v>#REF!</v>
      </c>
    </row>
    <row r="880" spans="1:17">
      <c r="A880" s="11">
        <f t="shared" si="117"/>
        <v>879</v>
      </c>
      <c r="B880" s="12">
        <v>7773</v>
      </c>
      <c r="C880" s="13" t="str">
        <f t="shared" si="118"/>
        <v>Jesús M. Valiño R.</v>
      </c>
      <c r="D880" s="13" t="s">
        <v>88</v>
      </c>
      <c r="E880" s="14">
        <f t="shared" si="119"/>
        <v>8</v>
      </c>
      <c r="F880" s="26">
        <v>2</v>
      </c>
      <c r="G880" s="27">
        <v>6</v>
      </c>
      <c r="H880" s="28">
        <f t="shared" si="120"/>
        <v>34</v>
      </c>
      <c r="I880" s="26">
        <v>13</v>
      </c>
      <c r="J880" s="29">
        <v>21</v>
      </c>
      <c r="K880" s="30">
        <f t="shared" si="121"/>
        <v>0.25</v>
      </c>
      <c r="L880" s="31">
        <f t="shared" si="122"/>
        <v>0.38235294117647056</v>
      </c>
      <c r="M880" s="20">
        <f t="shared" si="123"/>
        <v>28.3</v>
      </c>
      <c r="N880" s="32" t="s">
        <v>58</v>
      </c>
      <c r="O880" s="22" t="e">
        <f>VLOOKUP(N880,#REF!,2,FALSE)</f>
        <v>#REF!</v>
      </c>
      <c r="P880" s="23" t="str">
        <f t="shared" si="124"/>
        <v>M</v>
      </c>
      <c r="Q880" s="24" t="str">
        <f t="shared" si="125"/>
        <v/>
      </c>
    </row>
    <row r="881" spans="1:17">
      <c r="A881" s="11">
        <f t="shared" si="117"/>
        <v>880</v>
      </c>
      <c r="B881" s="12">
        <v>16657</v>
      </c>
      <c r="C881" s="13" t="str">
        <f t="shared" si="118"/>
        <v>Diego Varela S.</v>
      </c>
      <c r="D881" s="13" t="s">
        <v>81</v>
      </c>
      <c r="E881" s="14">
        <f t="shared" si="119"/>
        <v>34</v>
      </c>
      <c r="F881" s="26">
        <v>27</v>
      </c>
      <c r="G881" s="27">
        <v>7</v>
      </c>
      <c r="H881" s="28">
        <f t="shared" si="120"/>
        <v>128</v>
      </c>
      <c r="I881" s="26">
        <v>92</v>
      </c>
      <c r="J881" s="29">
        <v>36</v>
      </c>
      <c r="K881" s="30">
        <f t="shared" si="121"/>
        <v>0.79411764705882348</v>
      </c>
      <c r="L881" s="31">
        <f t="shared" si="122"/>
        <v>0.71875</v>
      </c>
      <c r="M881" s="20">
        <f t="shared" si="123"/>
        <v>72.900000000000006</v>
      </c>
      <c r="N881" s="32" t="s">
        <v>48</v>
      </c>
      <c r="O881" s="22" t="e">
        <f>VLOOKUP(N881,#REF!,2,FALSE)</f>
        <v>#REF!</v>
      </c>
      <c r="P881" s="23" t="str">
        <f t="shared" si="124"/>
        <v>M</v>
      </c>
      <c r="Q881" s="24" t="e">
        <f t="shared" si="125"/>
        <v>#REF!</v>
      </c>
    </row>
    <row r="882" spans="1:17">
      <c r="A882" s="11">
        <f t="shared" si="117"/>
        <v>881</v>
      </c>
      <c r="B882" s="12">
        <v>16657</v>
      </c>
      <c r="C882" s="13" t="str">
        <f t="shared" si="118"/>
        <v>Diego Varela S.</v>
      </c>
      <c r="D882" s="13" t="s">
        <v>151</v>
      </c>
      <c r="E882" s="14">
        <f t="shared" si="119"/>
        <v>4</v>
      </c>
      <c r="F882" s="26">
        <v>3</v>
      </c>
      <c r="G882" s="27">
        <v>1</v>
      </c>
      <c r="H882" s="28">
        <f t="shared" si="120"/>
        <v>13</v>
      </c>
      <c r="I882" s="26">
        <v>10</v>
      </c>
      <c r="J882" s="29">
        <v>3</v>
      </c>
      <c r="K882" s="30">
        <f t="shared" si="121"/>
        <v>0.75</v>
      </c>
      <c r="L882" s="31">
        <f t="shared" si="122"/>
        <v>0.76923076923076927</v>
      </c>
      <c r="M882" s="20">
        <f t="shared" si="123"/>
        <v>60.4</v>
      </c>
      <c r="N882" s="32" t="s">
        <v>56</v>
      </c>
      <c r="O882" s="22" t="e">
        <f>VLOOKUP(N882,#REF!,2,FALSE)</f>
        <v>#REF!</v>
      </c>
      <c r="P882" s="23" t="str">
        <f t="shared" si="124"/>
        <v>M</v>
      </c>
      <c r="Q882" s="24" t="str">
        <f t="shared" si="125"/>
        <v/>
      </c>
    </row>
    <row r="883" spans="1:17">
      <c r="A883" s="11">
        <f t="shared" si="117"/>
        <v>882</v>
      </c>
      <c r="B883" s="12">
        <v>21081</v>
      </c>
      <c r="C883" s="13" t="str">
        <f t="shared" si="118"/>
        <v>Celia D. Vaz d.</v>
      </c>
      <c r="D883" s="13" t="s">
        <v>113</v>
      </c>
      <c r="E883" s="14">
        <f t="shared" si="119"/>
        <v>32</v>
      </c>
      <c r="F883" s="26">
        <v>25</v>
      </c>
      <c r="G883" s="27">
        <v>7</v>
      </c>
      <c r="H883" s="28">
        <f t="shared" si="120"/>
        <v>111</v>
      </c>
      <c r="I883" s="26">
        <v>81</v>
      </c>
      <c r="J883" s="29">
        <v>30</v>
      </c>
      <c r="K883" s="30">
        <f t="shared" si="121"/>
        <v>0.78125</v>
      </c>
      <c r="L883" s="31">
        <f t="shared" si="122"/>
        <v>0.72972972972972971</v>
      </c>
      <c r="M883" s="20">
        <f t="shared" si="123"/>
        <v>72.7</v>
      </c>
      <c r="N883" s="32" t="s">
        <v>57</v>
      </c>
      <c r="O883" s="22" t="e">
        <f>VLOOKUP(N883,#REF!,2,FALSE)</f>
        <v>#REF!</v>
      </c>
      <c r="P883" s="23" t="str">
        <f t="shared" si="124"/>
        <v>F</v>
      </c>
      <c r="Q883" s="24" t="e">
        <f t="shared" si="125"/>
        <v>#REF!</v>
      </c>
    </row>
    <row r="884" spans="1:17">
      <c r="A884" s="11">
        <f t="shared" si="117"/>
        <v>883</v>
      </c>
      <c r="B884" s="12">
        <v>10014</v>
      </c>
      <c r="C884" s="13" t="str">
        <f t="shared" si="118"/>
        <v>Andrés Vázquez B.</v>
      </c>
      <c r="D884" s="13" t="s">
        <v>114</v>
      </c>
      <c r="E884" s="14">
        <f t="shared" si="119"/>
        <v>18</v>
      </c>
      <c r="F884" s="26">
        <v>1</v>
      </c>
      <c r="G884" s="27">
        <v>17</v>
      </c>
      <c r="H884" s="28">
        <f t="shared" si="120"/>
        <v>64</v>
      </c>
      <c r="I884" s="26">
        <v>13</v>
      </c>
      <c r="J884" s="29">
        <v>51</v>
      </c>
      <c r="K884" s="30">
        <f t="shared" si="121"/>
        <v>5.5555555555555552E-2</v>
      </c>
      <c r="L884" s="31">
        <f t="shared" si="122"/>
        <v>0.203125</v>
      </c>
      <c r="M884" s="20">
        <f t="shared" si="123"/>
        <v>12.4</v>
      </c>
      <c r="N884" s="32" t="s">
        <v>58</v>
      </c>
      <c r="O884" s="22" t="e">
        <f>VLOOKUP(N884,#REF!,2,FALSE)</f>
        <v>#REF!</v>
      </c>
      <c r="P884" s="23" t="str">
        <f t="shared" si="124"/>
        <v>M</v>
      </c>
      <c r="Q884" s="24" t="e">
        <f t="shared" si="125"/>
        <v>#REF!</v>
      </c>
    </row>
    <row r="885" spans="1:17">
      <c r="A885" s="11">
        <f t="shared" si="117"/>
        <v>884</v>
      </c>
      <c r="B885" s="12">
        <v>10014</v>
      </c>
      <c r="C885" s="13" t="str">
        <f t="shared" si="118"/>
        <v>Andrés Vázquez B.</v>
      </c>
      <c r="D885" s="13" t="s">
        <v>84</v>
      </c>
      <c r="E885" s="14">
        <f t="shared" si="119"/>
        <v>2</v>
      </c>
      <c r="F885" s="26">
        <v>0</v>
      </c>
      <c r="G885" s="27">
        <v>2</v>
      </c>
      <c r="H885" s="28">
        <f t="shared" si="120"/>
        <v>6</v>
      </c>
      <c r="I885" s="26">
        <v>0</v>
      </c>
      <c r="J885" s="29">
        <v>6</v>
      </c>
      <c r="K885" s="30">
        <f t="shared" si="121"/>
        <v>0</v>
      </c>
      <c r="L885" s="31">
        <f t="shared" si="122"/>
        <v>0</v>
      </c>
      <c r="M885" s="20">
        <f t="shared" si="123"/>
        <v>0</v>
      </c>
      <c r="N885" s="32" t="s">
        <v>48</v>
      </c>
      <c r="O885" s="22" t="e">
        <f>VLOOKUP(N885,#REF!,2,FALSE)</f>
        <v>#REF!</v>
      </c>
      <c r="P885" s="23" t="str">
        <f t="shared" si="124"/>
        <v>M</v>
      </c>
      <c r="Q885" s="24" t="str">
        <f t="shared" si="125"/>
        <v/>
      </c>
    </row>
    <row r="886" spans="1:17">
      <c r="A886" s="11">
        <f t="shared" si="117"/>
        <v>885</v>
      </c>
      <c r="B886" s="12">
        <v>15798</v>
      </c>
      <c r="C886" s="13" t="str">
        <f t="shared" si="118"/>
        <v>José Vázquez C.</v>
      </c>
      <c r="D886" s="13" t="s">
        <v>168</v>
      </c>
      <c r="E886" s="14">
        <f t="shared" si="119"/>
        <v>4</v>
      </c>
      <c r="F886" s="26">
        <v>0</v>
      </c>
      <c r="G886" s="27">
        <v>4</v>
      </c>
      <c r="H886" s="28">
        <f t="shared" si="120"/>
        <v>12</v>
      </c>
      <c r="I886" s="26">
        <v>0</v>
      </c>
      <c r="J886" s="29">
        <v>12</v>
      </c>
      <c r="K886" s="30">
        <f t="shared" si="121"/>
        <v>0</v>
      </c>
      <c r="L886" s="31">
        <f t="shared" si="122"/>
        <v>0</v>
      </c>
      <c r="M886" s="20">
        <f t="shared" si="123"/>
        <v>0</v>
      </c>
      <c r="N886" s="32" t="s">
        <v>48</v>
      </c>
      <c r="O886" s="22" t="e">
        <f>VLOOKUP(N886,#REF!,2,FALSE)</f>
        <v>#REF!</v>
      </c>
      <c r="P886" s="23" t="str">
        <f t="shared" si="124"/>
        <v>M</v>
      </c>
      <c r="Q886" s="24" t="str">
        <f t="shared" si="125"/>
        <v/>
      </c>
    </row>
    <row r="887" spans="1:17">
      <c r="A887" s="11">
        <f t="shared" si="117"/>
        <v>886</v>
      </c>
      <c r="B887" s="12">
        <v>15798</v>
      </c>
      <c r="C887" s="13" t="str">
        <f t="shared" si="118"/>
        <v>José Vázquez C.</v>
      </c>
      <c r="D887" s="13" t="s">
        <v>175</v>
      </c>
      <c r="E887" s="14">
        <f t="shared" si="119"/>
        <v>2</v>
      </c>
      <c r="F887" s="26">
        <v>0</v>
      </c>
      <c r="G887" s="27">
        <v>2</v>
      </c>
      <c r="H887" s="28">
        <f t="shared" si="120"/>
        <v>8</v>
      </c>
      <c r="I887" s="26">
        <v>2</v>
      </c>
      <c r="J887" s="29">
        <v>6</v>
      </c>
      <c r="K887" s="30">
        <f t="shared" si="121"/>
        <v>0</v>
      </c>
      <c r="L887" s="31">
        <f t="shared" si="122"/>
        <v>0.25</v>
      </c>
      <c r="M887" s="20">
        <f t="shared" si="123"/>
        <v>10.199999999999999</v>
      </c>
      <c r="N887" s="32" t="s">
        <v>58</v>
      </c>
      <c r="O887" s="22" t="e">
        <f>VLOOKUP(N887,#REF!,2,FALSE)</f>
        <v>#REF!</v>
      </c>
      <c r="P887" s="23" t="str">
        <f t="shared" si="124"/>
        <v>M</v>
      </c>
      <c r="Q887" s="24" t="str">
        <f t="shared" si="125"/>
        <v/>
      </c>
    </row>
    <row r="888" spans="1:17">
      <c r="A888" s="11">
        <f t="shared" si="117"/>
        <v>887</v>
      </c>
      <c r="B888" s="12">
        <v>50126</v>
      </c>
      <c r="C888" s="13" t="str">
        <f t="shared" si="118"/>
        <v>Carlos Vázquez C.</v>
      </c>
      <c r="D888" s="13" t="s">
        <v>109</v>
      </c>
      <c r="E888" s="14">
        <f t="shared" si="119"/>
        <v>17</v>
      </c>
      <c r="F888" s="26">
        <v>5</v>
      </c>
      <c r="G888" s="27">
        <v>12</v>
      </c>
      <c r="H888" s="28">
        <f t="shared" si="120"/>
        <v>58</v>
      </c>
      <c r="I888" s="26">
        <v>20</v>
      </c>
      <c r="J888" s="29">
        <v>38</v>
      </c>
      <c r="K888" s="30">
        <f t="shared" si="121"/>
        <v>0.29411764705882354</v>
      </c>
      <c r="L888" s="31">
        <f t="shared" si="122"/>
        <v>0.34482758620689657</v>
      </c>
      <c r="M888" s="20">
        <f t="shared" si="123"/>
        <v>29.9</v>
      </c>
      <c r="N888" s="32" t="s">
        <v>49</v>
      </c>
      <c r="O888" s="22" t="e">
        <f>VLOOKUP(N888,#REF!,2,FALSE)</f>
        <v>#REF!</v>
      </c>
      <c r="P888" s="23" t="str">
        <f t="shared" si="124"/>
        <v>M</v>
      </c>
      <c r="Q888" s="24" t="e">
        <f t="shared" si="125"/>
        <v>#REF!</v>
      </c>
    </row>
    <row r="889" spans="1:17">
      <c r="A889" s="11">
        <f t="shared" si="117"/>
        <v>888</v>
      </c>
      <c r="B889" s="12">
        <v>50176</v>
      </c>
      <c r="C889" s="13" t="str">
        <f t="shared" si="118"/>
        <v>Belinda Vázquez C.</v>
      </c>
      <c r="D889" s="13" t="s">
        <v>191</v>
      </c>
      <c r="E889" s="14">
        <f t="shared" si="119"/>
        <v>13</v>
      </c>
      <c r="F889" s="26">
        <v>3</v>
      </c>
      <c r="G889" s="27">
        <v>10</v>
      </c>
      <c r="H889" s="28">
        <f t="shared" si="120"/>
        <v>43</v>
      </c>
      <c r="I889" s="26">
        <v>12</v>
      </c>
      <c r="J889" s="29">
        <v>31</v>
      </c>
      <c r="K889" s="30">
        <f t="shared" si="121"/>
        <v>0.23076923076923078</v>
      </c>
      <c r="L889" s="31">
        <f t="shared" si="122"/>
        <v>0.27906976744186046</v>
      </c>
      <c r="M889" s="20">
        <f t="shared" si="123"/>
        <v>23.4</v>
      </c>
      <c r="N889" s="32" t="s">
        <v>49</v>
      </c>
      <c r="O889" s="22" t="e">
        <f>VLOOKUP(N889,#REF!,2,FALSE)</f>
        <v>#REF!</v>
      </c>
      <c r="P889" s="23" t="str">
        <f t="shared" si="124"/>
        <v>M</v>
      </c>
      <c r="Q889" s="24" t="e">
        <f t="shared" si="125"/>
        <v>#REF!</v>
      </c>
    </row>
    <row r="890" spans="1:17">
      <c r="A890" s="11">
        <f t="shared" si="117"/>
        <v>889</v>
      </c>
      <c r="B890" s="12">
        <v>19715</v>
      </c>
      <c r="C890" s="13" t="str">
        <f t="shared" si="118"/>
        <v>David Vázquez G.</v>
      </c>
      <c r="D890" s="13" t="s">
        <v>180</v>
      </c>
      <c r="E890" s="14">
        <f t="shared" si="119"/>
        <v>30</v>
      </c>
      <c r="F890" s="26">
        <v>17</v>
      </c>
      <c r="G890" s="27">
        <v>13</v>
      </c>
      <c r="H890" s="28">
        <f t="shared" si="120"/>
        <v>103</v>
      </c>
      <c r="I890" s="26">
        <v>56</v>
      </c>
      <c r="J890" s="29">
        <v>47</v>
      </c>
      <c r="K890" s="30">
        <f t="shared" si="121"/>
        <v>0.56666666666666665</v>
      </c>
      <c r="L890" s="31">
        <f t="shared" si="122"/>
        <v>0.5436893203883495</v>
      </c>
      <c r="M890" s="20">
        <f t="shared" si="123"/>
        <v>53.3</v>
      </c>
      <c r="N890" s="32" t="s">
        <v>49</v>
      </c>
      <c r="O890" s="22" t="e">
        <f>VLOOKUP(N890,#REF!,2,FALSE)</f>
        <v>#REF!</v>
      </c>
      <c r="P890" s="23" t="str">
        <f t="shared" si="124"/>
        <v>M</v>
      </c>
      <c r="Q890" s="24" t="e">
        <f t="shared" si="125"/>
        <v>#REF!</v>
      </c>
    </row>
    <row r="891" spans="1:17">
      <c r="A891" s="11">
        <f t="shared" si="117"/>
        <v>890</v>
      </c>
      <c r="B891" s="12">
        <v>50041</v>
      </c>
      <c r="C891" s="13" t="str">
        <f t="shared" si="118"/>
        <v>Gerardo Vázquez G.</v>
      </c>
      <c r="D891" s="13" t="s">
        <v>133</v>
      </c>
      <c r="E891" s="14">
        <f t="shared" si="119"/>
        <v>11</v>
      </c>
      <c r="F891" s="26">
        <v>6</v>
      </c>
      <c r="G891" s="27">
        <v>5</v>
      </c>
      <c r="H891" s="28">
        <f t="shared" si="120"/>
        <v>39</v>
      </c>
      <c r="I891" s="26">
        <v>22</v>
      </c>
      <c r="J891" s="29">
        <v>17</v>
      </c>
      <c r="K891" s="30">
        <f t="shared" si="121"/>
        <v>0.54545454545454541</v>
      </c>
      <c r="L891" s="31">
        <f t="shared" si="122"/>
        <v>0.5641025641025641</v>
      </c>
      <c r="M891" s="20">
        <f t="shared" si="123"/>
        <v>50.2</v>
      </c>
      <c r="N891" s="32" t="s">
        <v>49</v>
      </c>
      <c r="O891" s="22" t="e">
        <f>VLOOKUP(N891,#REF!,2,FALSE)</f>
        <v>#REF!</v>
      </c>
      <c r="P891" s="23" t="str">
        <f t="shared" si="124"/>
        <v>M</v>
      </c>
      <c r="Q891" s="24" t="e">
        <f t="shared" si="125"/>
        <v>#REF!</v>
      </c>
    </row>
    <row r="892" spans="1:17">
      <c r="A892" s="11">
        <f t="shared" si="117"/>
        <v>891</v>
      </c>
      <c r="B892" s="12">
        <v>4455</v>
      </c>
      <c r="C892" s="13" t="str">
        <f t="shared" si="118"/>
        <v>Indalecio A. Vázquez P.</v>
      </c>
      <c r="D892" s="13" t="s">
        <v>81</v>
      </c>
      <c r="E892" s="14">
        <f t="shared" si="119"/>
        <v>34</v>
      </c>
      <c r="F892" s="26">
        <v>27</v>
      </c>
      <c r="G892" s="27">
        <v>7</v>
      </c>
      <c r="H892" s="28">
        <f t="shared" si="120"/>
        <v>134</v>
      </c>
      <c r="I892" s="26">
        <v>90</v>
      </c>
      <c r="J892" s="29">
        <v>44</v>
      </c>
      <c r="K892" s="30">
        <f t="shared" si="121"/>
        <v>0.79411764705882348</v>
      </c>
      <c r="L892" s="31">
        <f t="shared" si="122"/>
        <v>0.67164179104477617</v>
      </c>
      <c r="M892" s="20">
        <f t="shared" si="123"/>
        <v>70.7</v>
      </c>
      <c r="N892" s="32" t="s">
        <v>48</v>
      </c>
      <c r="O892" s="22" t="e">
        <f>VLOOKUP(N892,#REF!,2,FALSE)</f>
        <v>#REF!</v>
      </c>
      <c r="P892" s="23" t="str">
        <f t="shared" si="124"/>
        <v>M</v>
      </c>
      <c r="Q892" s="24" t="e">
        <f t="shared" si="125"/>
        <v>#REF!</v>
      </c>
    </row>
    <row r="893" spans="1:17">
      <c r="A893" s="11">
        <f t="shared" si="117"/>
        <v>892</v>
      </c>
      <c r="B893" s="12">
        <v>4455</v>
      </c>
      <c r="C893" s="13" t="str">
        <f t="shared" si="118"/>
        <v>Indalecio A. Vázquez P.</v>
      </c>
      <c r="D893" s="13" t="s">
        <v>151</v>
      </c>
      <c r="E893" s="14">
        <f t="shared" si="119"/>
        <v>2</v>
      </c>
      <c r="F893" s="26">
        <v>1</v>
      </c>
      <c r="G893" s="27">
        <v>1</v>
      </c>
      <c r="H893" s="28">
        <f t="shared" si="120"/>
        <v>7</v>
      </c>
      <c r="I893" s="26">
        <v>3</v>
      </c>
      <c r="J893" s="29">
        <v>4</v>
      </c>
      <c r="K893" s="30">
        <f t="shared" si="121"/>
        <v>0.5</v>
      </c>
      <c r="L893" s="31">
        <f t="shared" si="122"/>
        <v>0.42857142857142855</v>
      </c>
      <c r="M893" s="20">
        <f t="shared" si="123"/>
        <v>32.1</v>
      </c>
      <c r="N893" s="32" t="s">
        <v>56</v>
      </c>
      <c r="O893" s="22" t="e">
        <f>VLOOKUP(N893,#REF!,2,FALSE)</f>
        <v>#REF!</v>
      </c>
      <c r="P893" s="23" t="str">
        <f t="shared" si="124"/>
        <v>M</v>
      </c>
      <c r="Q893" s="24" t="str">
        <f t="shared" si="125"/>
        <v/>
      </c>
    </row>
    <row r="894" spans="1:17">
      <c r="A894" s="11">
        <f t="shared" si="117"/>
        <v>893</v>
      </c>
      <c r="B894" s="12">
        <v>15823</v>
      </c>
      <c r="C894" s="13" t="str">
        <f t="shared" si="118"/>
        <v>Ana M. Vázquez P.</v>
      </c>
      <c r="D894" s="13" t="s">
        <v>172</v>
      </c>
      <c r="E894" s="14">
        <f t="shared" si="119"/>
        <v>2</v>
      </c>
      <c r="F894" s="26">
        <v>0</v>
      </c>
      <c r="G894" s="27">
        <v>2</v>
      </c>
      <c r="H894" s="28">
        <f t="shared" si="120"/>
        <v>6</v>
      </c>
      <c r="I894" s="26">
        <v>0</v>
      </c>
      <c r="J894" s="29">
        <v>6</v>
      </c>
      <c r="K894" s="30">
        <f t="shared" si="121"/>
        <v>0</v>
      </c>
      <c r="L894" s="31">
        <f t="shared" si="122"/>
        <v>0</v>
      </c>
      <c r="M894" s="20">
        <f t="shared" si="123"/>
        <v>0</v>
      </c>
      <c r="N894" s="32" t="s">
        <v>58</v>
      </c>
      <c r="O894" s="22" t="e">
        <f>VLOOKUP(N894,#REF!,2,FALSE)</f>
        <v>#REF!</v>
      </c>
      <c r="P894" s="23" t="str">
        <f t="shared" si="124"/>
        <v>M</v>
      </c>
      <c r="Q894" s="24" t="str">
        <f t="shared" si="125"/>
        <v/>
      </c>
    </row>
    <row r="895" spans="1:17">
      <c r="A895" s="11">
        <f t="shared" si="117"/>
        <v>894</v>
      </c>
      <c r="B895" s="12">
        <v>15823</v>
      </c>
      <c r="C895" s="13" t="str">
        <f t="shared" si="118"/>
        <v>Ana M. Vázquez P.</v>
      </c>
      <c r="D895" s="13" t="s">
        <v>181</v>
      </c>
      <c r="E895" s="14">
        <f t="shared" si="119"/>
        <v>2</v>
      </c>
      <c r="F895" s="26">
        <v>0</v>
      </c>
      <c r="G895" s="27">
        <v>2</v>
      </c>
      <c r="H895" s="28">
        <f t="shared" si="120"/>
        <v>6</v>
      </c>
      <c r="I895" s="26">
        <v>0</v>
      </c>
      <c r="J895" s="29">
        <v>6</v>
      </c>
      <c r="K895" s="30">
        <f t="shared" si="121"/>
        <v>0</v>
      </c>
      <c r="L895" s="31">
        <f t="shared" si="122"/>
        <v>0</v>
      </c>
      <c r="M895" s="20">
        <f t="shared" si="123"/>
        <v>0</v>
      </c>
      <c r="N895" s="32" t="s">
        <v>49</v>
      </c>
      <c r="O895" s="22" t="e">
        <f>VLOOKUP(N895,#REF!,2,FALSE)</f>
        <v>#REF!</v>
      </c>
      <c r="P895" s="23" t="str">
        <f t="shared" si="124"/>
        <v>M</v>
      </c>
      <c r="Q895" s="24" t="str">
        <f t="shared" si="125"/>
        <v/>
      </c>
    </row>
    <row r="896" spans="1:17">
      <c r="A896" s="11">
        <f t="shared" si="117"/>
        <v>895</v>
      </c>
      <c r="B896" s="12">
        <v>26520</v>
      </c>
      <c r="C896" s="13" t="str">
        <f t="shared" si="118"/>
        <v>José Vázquez P.</v>
      </c>
      <c r="D896" s="13" t="s">
        <v>182</v>
      </c>
      <c r="E896" s="14">
        <f t="shared" si="119"/>
        <v>10</v>
      </c>
      <c r="F896" s="26">
        <v>6</v>
      </c>
      <c r="G896" s="27">
        <v>4</v>
      </c>
      <c r="H896" s="28">
        <f t="shared" si="120"/>
        <v>39</v>
      </c>
      <c r="I896" s="26">
        <v>20</v>
      </c>
      <c r="J896" s="29">
        <v>19</v>
      </c>
      <c r="K896" s="30">
        <f t="shared" si="121"/>
        <v>0.6</v>
      </c>
      <c r="L896" s="31">
        <f t="shared" si="122"/>
        <v>0.51282051282051277</v>
      </c>
      <c r="M896" s="20">
        <f t="shared" si="123"/>
        <v>49.8</v>
      </c>
      <c r="N896" s="32" t="s">
        <v>49</v>
      </c>
      <c r="O896" s="22" t="e">
        <f>VLOOKUP(N896,#REF!,2,FALSE)</f>
        <v>#REF!</v>
      </c>
      <c r="P896" s="23" t="str">
        <f t="shared" si="124"/>
        <v>M</v>
      </c>
      <c r="Q896" s="24" t="e">
        <f t="shared" si="125"/>
        <v>#REF!</v>
      </c>
    </row>
    <row r="897" spans="1:17">
      <c r="A897" s="11">
        <f t="shared" si="117"/>
        <v>896</v>
      </c>
      <c r="B897" s="12">
        <v>10018</v>
      </c>
      <c r="C897" s="13" t="str">
        <f t="shared" si="118"/>
        <v>Inés Vázquez R.</v>
      </c>
      <c r="D897" s="13" t="s">
        <v>113</v>
      </c>
      <c r="E897" s="14">
        <f t="shared" si="119"/>
        <v>30</v>
      </c>
      <c r="F897" s="26">
        <v>10</v>
      </c>
      <c r="G897" s="27">
        <v>20</v>
      </c>
      <c r="H897" s="28">
        <f t="shared" si="120"/>
        <v>114</v>
      </c>
      <c r="I897" s="26">
        <v>42</v>
      </c>
      <c r="J897" s="29">
        <v>72</v>
      </c>
      <c r="K897" s="30">
        <f t="shared" si="121"/>
        <v>0.33333333333333331</v>
      </c>
      <c r="L897" s="31">
        <f t="shared" si="122"/>
        <v>0.36842105263157893</v>
      </c>
      <c r="M897" s="20">
        <f t="shared" si="123"/>
        <v>33.799999999999997</v>
      </c>
      <c r="N897" s="32" t="s">
        <v>57</v>
      </c>
      <c r="O897" s="22" t="e">
        <f>VLOOKUP(N897,#REF!,2,FALSE)</f>
        <v>#REF!</v>
      </c>
      <c r="P897" s="23" t="str">
        <f t="shared" si="124"/>
        <v>F</v>
      </c>
      <c r="Q897" s="24" t="e">
        <f t="shared" si="125"/>
        <v>#REF!</v>
      </c>
    </row>
    <row r="898" spans="1:17">
      <c r="A898" s="11">
        <f t="shared" ref="A898:A938" si="126">ROW(A898)-1</f>
        <v>897</v>
      </c>
      <c r="B898" s="12">
        <v>1262</v>
      </c>
      <c r="C898" s="13" t="str">
        <f t="shared" ref="C898:C939" si="127">VLOOKUP(B898,Jugadores,10,0)</f>
        <v>José L. Vázquez R.</v>
      </c>
      <c r="D898" s="13" t="s">
        <v>91</v>
      </c>
      <c r="E898" s="14">
        <f t="shared" ref="E898:E939" si="128">F898+G898</f>
        <v>10</v>
      </c>
      <c r="F898" s="26">
        <v>3</v>
      </c>
      <c r="G898" s="27">
        <v>7</v>
      </c>
      <c r="H898" s="28">
        <f t="shared" ref="H898:H939" si="129">I898+J898</f>
        <v>37</v>
      </c>
      <c r="I898" s="26">
        <v>16</v>
      </c>
      <c r="J898" s="29">
        <v>21</v>
      </c>
      <c r="K898" s="30">
        <f t="shared" ref="K898:K939" si="130">IF(E898=0,0,F898/E898)</f>
        <v>0.3</v>
      </c>
      <c r="L898" s="31">
        <f t="shared" ref="L898:L939" si="131">IF(H898=0,0,I898/H898)</f>
        <v>0.43243243243243246</v>
      </c>
      <c r="M898" s="20">
        <f t="shared" ref="M898:M939" si="132">ROUND( ($K898*($E898+1)/($E898+3)+$L898*($H898+1)/($H898+3))*50, 1)</f>
        <v>33.200000000000003</v>
      </c>
      <c r="N898" s="32" t="s">
        <v>48</v>
      </c>
      <c r="O898" s="22" t="e">
        <f>VLOOKUP(N898,#REF!,2,FALSE)</f>
        <v>#REF!</v>
      </c>
      <c r="P898" s="23" t="str">
        <f t="shared" ref="P898:P939" si="133">RIGHT(N898,1)</f>
        <v>M</v>
      </c>
      <c r="Q898" s="24" t="e">
        <f t="shared" ref="Q898:Q939" si="134">IF(E898&lt;10,"", ROUND((O898-1)*150+(M898*5),0) )</f>
        <v>#REF!</v>
      </c>
    </row>
    <row r="899" spans="1:17">
      <c r="A899" s="11">
        <f t="shared" si="126"/>
        <v>898</v>
      </c>
      <c r="B899" s="12">
        <v>26611</v>
      </c>
      <c r="C899" s="13" t="str">
        <f t="shared" si="127"/>
        <v>Marcos Vázquez R.</v>
      </c>
      <c r="D899" s="13" t="s">
        <v>197</v>
      </c>
      <c r="E899" s="14">
        <f t="shared" si="128"/>
        <v>10</v>
      </c>
      <c r="F899" s="26">
        <v>2</v>
      </c>
      <c r="G899" s="27">
        <v>8</v>
      </c>
      <c r="H899" s="28">
        <f t="shared" si="129"/>
        <v>33</v>
      </c>
      <c r="I899" s="26">
        <v>9</v>
      </c>
      <c r="J899" s="29">
        <v>24</v>
      </c>
      <c r="K899" s="30">
        <f t="shared" si="130"/>
        <v>0.2</v>
      </c>
      <c r="L899" s="31">
        <f t="shared" si="131"/>
        <v>0.27272727272727271</v>
      </c>
      <c r="M899" s="20">
        <f t="shared" si="132"/>
        <v>21.3</v>
      </c>
      <c r="N899" s="32" t="s">
        <v>49</v>
      </c>
      <c r="O899" s="22" t="e">
        <f>VLOOKUP(N899,#REF!,2,FALSE)</f>
        <v>#REF!</v>
      </c>
      <c r="P899" s="23" t="str">
        <f t="shared" si="133"/>
        <v>M</v>
      </c>
      <c r="Q899" s="24" t="e">
        <f t="shared" si="134"/>
        <v>#REF!</v>
      </c>
    </row>
    <row r="900" spans="1:17">
      <c r="A900" s="11">
        <f t="shared" si="126"/>
        <v>899</v>
      </c>
      <c r="B900" s="12">
        <v>50564</v>
      </c>
      <c r="C900" s="13" t="str">
        <f t="shared" si="127"/>
        <v>José L. Vecino B.</v>
      </c>
      <c r="D900" s="13" t="s">
        <v>78</v>
      </c>
      <c r="E900" s="14">
        <f t="shared" si="128"/>
        <v>2</v>
      </c>
      <c r="F900" s="26">
        <v>2</v>
      </c>
      <c r="G900" s="27">
        <v>0</v>
      </c>
      <c r="H900" s="28">
        <f t="shared" si="129"/>
        <v>8</v>
      </c>
      <c r="I900" s="26">
        <v>6</v>
      </c>
      <c r="J900" s="29">
        <v>2</v>
      </c>
      <c r="K900" s="30">
        <f t="shared" si="130"/>
        <v>1</v>
      </c>
      <c r="L900" s="31">
        <f t="shared" si="131"/>
        <v>0.75</v>
      </c>
      <c r="M900" s="20">
        <f t="shared" si="132"/>
        <v>60.7</v>
      </c>
      <c r="N900" s="32" t="s">
        <v>48</v>
      </c>
      <c r="O900" s="22" t="e">
        <f>VLOOKUP(N900,#REF!,2,FALSE)</f>
        <v>#REF!</v>
      </c>
      <c r="P900" s="23" t="str">
        <f t="shared" si="133"/>
        <v>M</v>
      </c>
      <c r="Q900" s="24" t="str">
        <f t="shared" si="134"/>
        <v/>
      </c>
    </row>
    <row r="901" spans="1:17">
      <c r="A901" s="11">
        <f t="shared" si="126"/>
        <v>900</v>
      </c>
      <c r="B901" s="12">
        <v>2320</v>
      </c>
      <c r="C901" s="13" t="str">
        <f t="shared" si="127"/>
        <v>Santiago Vecino B.</v>
      </c>
      <c r="D901" s="13" t="s">
        <v>96</v>
      </c>
      <c r="E901" s="14">
        <f t="shared" si="128"/>
        <v>20</v>
      </c>
      <c r="F901" s="26">
        <v>15</v>
      </c>
      <c r="G901" s="27">
        <v>5</v>
      </c>
      <c r="H901" s="28">
        <f t="shared" si="129"/>
        <v>75</v>
      </c>
      <c r="I901" s="26">
        <v>51</v>
      </c>
      <c r="J901" s="29">
        <v>24</v>
      </c>
      <c r="K901" s="30">
        <f t="shared" si="130"/>
        <v>0.75</v>
      </c>
      <c r="L901" s="31">
        <f t="shared" si="131"/>
        <v>0.68</v>
      </c>
      <c r="M901" s="20">
        <f t="shared" si="132"/>
        <v>67.400000000000006</v>
      </c>
      <c r="N901" s="32" t="s">
        <v>58</v>
      </c>
      <c r="O901" s="22" t="e">
        <f>VLOOKUP(N901,#REF!,2,FALSE)</f>
        <v>#REF!</v>
      </c>
      <c r="P901" s="23" t="str">
        <f t="shared" si="133"/>
        <v>M</v>
      </c>
      <c r="Q901" s="24" t="e">
        <f t="shared" si="134"/>
        <v>#REF!</v>
      </c>
    </row>
    <row r="902" spans="1:17">
      <c r="A902" s="11">
        <f t="shared" si="126"/>
        <v>901</v>
      </c>
      <c r="B902" s="12">
        <v>7823</v>
      </c>
      <c r="C902" s="13" t="str">
        <f t="shared" si="127"/>
        <v>Norman J. Veiga Á.</v>
      </c>
      <c r="D902" s="13" t="s">
        <v>193</v>
      </c>
      <c r="E902" s="14">
        <f t="shared" si="128"/>
        <v>13</v>
      </c>
      <c r="F902" s="26">
        <v>8</v>
      </c>
      <c r="G902" s="27">
        <v>5</v>
      </c>
      <c r="H902" s="28">
        <f t="shared" si="129"/>
        <v>49</v>
      </c>
      <c r="I902" s="26">
        <v>31</v>
      </c>
      <c r="J902" s="29">
        <v>18</v>
      </c>
      <c r="K902" s="30">
        <f t="shared" si="130"/>
        <v>0.61538461538461542</v>
      </c>
      <c r="L902" s="31">
        <f t="shared" si="131"/>
        <v>0.63265306122448983</v>
      </c>
      <c r="M902" s="20">
        <f t="shared" si="132"/>
        <v>57.3</v>
      </c>
      <c r="N902" s="32" t="s">
        <v>49</v>
      </c>
      <c r="O902" s="22" t="e">
        <f>VLOOKUP(N902,#REF!,2,FALSE)</f>
        <v>#REF!</v>
      </c>
      <c r="P902" s="23" t="str">
        <f t="shared" si="133"/>
        <v>M</v>
      </c>
      <c r="Q902" s="24" t="e">
        <f t="shared" si="134"/>
        <v>#REF!</v>
      </c>
    </row>
    <row r="903" spans="1:17">
      <c r="A903" s="11">
        <f t="shared" si="126"/>
        <v>902</v>
      </c>
      <c r="B903" s="12">
        <v>23311</v>
      </c>
      <c r="C903" s="13" t="str">
        <f t="shared" si="127"/>
        <v>Manuel Veiga C.</v>
      </c>
      <c r="D903" s="13" t="s">
        <v>134</v>
      </c>
      <c r="E903" s="14">
        <f t="shared" si="128"/>
        <v>14</v>
      </c>
      <c r="F903" s="26">
        <v>2</v>
      </c>
      <c r="G903" s="27">
        <v>12</v>
      </c>
      <c r="H903" s="28">
        <f t="shared" si="129"/>
        <v>42</v>
      </c>
      <c r="I903" s="26">
        <v>6</v>
      </c>
      <c r="J903" s="29">
        <v>36</v>
      </c>
      <c r="K903" s="30">
        <f t="shared" si="130"/>
        <v>0.14285714285714285</v>
      </c>
      <c r="L903" s="31">
        <f t="shared" si="131"/>
        <v>0.14285714285714285</v>
      </c>
      <c r="M903" s="20">
        <f t="shared" si="132"/>
        <v>13.1</v>
      </c>
      <c r="N903" s="32" t="s">
        <v>49</v>
      </c>
      <c r="O903" s="22" t="e">
        <f>VLOOKUP(N903,#REF!,2,FALSE)</f>
        <v>#REF!</v>
      </c>
      <c r="P903" s="23" t="str">
        <f t="shared" si="133"/>
        <v>M</v>
      </c>
      <c r="Q903" s="24" t="e">
        <f t="shared" si="134"/>
        <v>#REF!</v>
      </c>
    </row>
    <row r="904" spans="1:17">
      <c r="A904" s="11">
        <f t="shared" si="126"/>
        <v>903</v>
      </c>
      <c r="B904" s="12">
        <v>23311</v>
      </c>
      <c r="C904" s="13" t="str">
        <f t="shared" si="127"/>
        <v>Manuel Veiga C.</v>
      </c>
      <c r="D904" s="13" t="s">
        <v>134</v>
      </c>
      <c r="E904" s="14">
        <f t="shared" si="128"/>
        <v>6</v>
      </c>
      <c r="F904" s="26">
        <v>3</v>
      </c>
      <c r="G904" s="27">
        <v>3</v>
      </c>
      <c r="H904" s="28">
        <f t="shared" si="129"/>
        <v>22</v>
      </c>
      <c r="I904" s="26">
        <v>9</v>
      </c>
      <c r="J904" s="29">
        <v>13</v>
      </c>
      <c r="K904" s="30">
        <f t="shared" si="130"/>
        <v>0.5</v>
      </c>
      <c r="L904" s="31">
        <f t="shared" si="131"/>
        <v>0.40909090909090912</v>
      </c>
      <c r="M904" s="20">
        <f t="shared" si="132"/>
        <v>38.299999999999997</v>
      </c>
      <c r="N904" s="32" t="s">
        <v>49</v>
      </c>
      <c r="O904" s="22" t="e">
        <f>VLOOKUP(N904,#REF!,2,FALSE)</f>
        <v>#REF!</v>
      </c>
      <c r="P904" s="23" t="str">
        <f t="shared" si="133"/>
        <v>M</v>
      </c>
      <c r="Q904" s="24" t="str">
        <f t="shared" si="134"/>
        <v/>
      </c>
    </row>
    <row r="905" spans="1:17">
      <c r="A905" s="11">
        <f t="shared" si="126"/>
        <v>904</v>
      </c>
      <c r="B905" s="12">
        <v>24214</v>
      </c>
      <c r="C905" s="13" t="str">
        <f t="shared" si="127"/>
        <v>Álvaro Veiga F.</v>
      </c>
      <c r="D905" s="13" t="s">
        <v>107</v>
      </c>
      <c r="E905" s="14">
        <f t="shared" si="128"/>
        <v>4</v>
      </c>
      <c r="F905" s="26">
        <v>4</v>
      </c>
      <c r="G905" s="27">
        <v>0</v>
      </c>
      <c r="H905" s="28">
        <f t="shared" si="129"/>
        <v>13</v>
      </c>
      <c r="I905" s="26">
        <v>12</v>
      </c>
      <c r="J905" s="29">
        <v>1</v>
      </c>
      <c r="K905" s="30">
        <f t="shared" si="130"/>
        <v>1</v>
      </c>
      <c r="L905" s="31">
        <f t="shared" si="131"/>
        <v>0.92307692307692313</v>
      </c>
      <c r="M905" s="20">
        <f t="shared" si="132"/>
        <v>76.099999999999994</v>
      </c>
      <c r="N905" s="32" t="s">
        <v>49</v>
      </c>
      <c r="O905" s="22" t="e">
        <f>VLOOKUP(N905,#REF!,2,FALSE)</f>
        <v>#REF!</v>
      </c>
      <c r="P905" s="23" t="str">
        <f t="shared" si="133"/>
        <v>M</v>
      </c>
      <c r="Q905" s="24" t="str">
        <f t="shared" si="134"/>
        <v/>
      </c>
    </row>
    <row r="906" spans="1:17">
      <c r="A906" s="11">
        <f t="shared" si="126"/>
        <v>905</v>
      </c>
      <c r="B906" s="12">
        <v>20877</v>
      </c>
      <c r="C906" s="13" t="str">
        <f t="shared" si="127"/>
        <v>Carlos Veiga M.</v>
      </c>
      <c r="D906" s="13" t="s">
        <v>107</v>
      </c>
      <c r="E906" s="14">
        <f t="shared" si="128"/>
        <v>26</v>
      </c>
      <c r="F906" s="26">
        <v>19</v>
      </c>
      <c r="G906" s="27">
        <v>7</v>
      </c>
      <c r="H906" s="28">
        <f t="shared" si="129"/>
        <v>98</v>
      </c>
      <c r="I906" s="26">
        <v>64</v>
      </c>
      <c r="J906" s="29">
        <v>34</v>
      </c>
      <c r="K906" s="30">
        <f t="shared" si="130"/>
        <v>0.73076923076923073</v>
      </c>
      <c r="L906" s="31">
        <f t="shared" si="131"/>
        <v>0.65306122448979587</v>
      </c>
      <c r="M906" s="20">
        <f t="shared" si="132"/>
        <v>66</v>
      </c>
      <c r="N906" s="32" t="s">
        <v>49</v>
      </c>
      <c r="O906" s="22" t="e">
        <f>VLOOKUP(N906,#REF!,2,FALSE)</f>
        <v>#REF!</v>
      </c>
      <c r="P906" s="23" t="str">
        <f t="shared" si="133"/>
        <v>M</v>
      </c>
      <c r="Q906" s="24" t="e">
        <f t="shared" si="134"/>
        <v>#REF!</v>
      </c>
    </row>
    <row r="907" spans="1:17">
      <c r="A907" s="11">
        <f t="shared" si="126"/>
        <v>906</v>
      </c>
      <c r="B907" s="12">
        <v>20877</v>
      </c>
      <c r="C907" s="13" t="str">
        <f t="shared" si="127"/>
        <v>Carlos Veiga M.</v>
      </c>
      <c r="D907" s="13" t="s">
        <v>88</v>
      </c>
      <c r="E907" s="14">
        <f t="shared" si="128"/>
        <v>2</v>
      </c>
      <c r="F907" s="26">
        <v>2</v>
      </c>
      <c r="G907" s="27">
        <v>0</v>
      </c>
      <c r="H907" s="28">
        <f t="shared" si="129"/>
        <v>7</v>
      </c>
      <c r="I907" s="26">
        <v>6</v>
      </c>
      <c r="J907" s="29">
        <v>1</v>
      </c>
      <c r="K907" s="30">
        <f t="shared" si="130"/>
        <v>1</v>
      </c>
      <c r="L907" s="31">
        <f t="shared" si="131"/>
        <v>0.8571428571428571</v>
      </c>
      <c r="M907" s="20">
        <f t="shared" si="132"/>
        <v>64.3</v>
      </c>
      <c r="N907" s="32" t="s">
        <v>58</v>
      </c>
      <c r="O907" s="22" t="e">
        <f>VLOOKUP(N907,#REF!,2,FALSE)</f>
        <v>#REF!</v>
      </c>
      <c r="P907" s="23" t="str">
        <f t="shared" si="133"/>
        <v>M</v>
      </c>
      <c r="Q907" s="24" t="str">
        <f t="shared" si="134"/>
        <v/>
      </c>
    </row>
    <row r="908" spans="1:17">
      <c r="A908" s="11">
        <f t="shared" si="126"/>
        <v>907</v>
      </c>
      <c r="B908" s="12">
        <v>23245</v>
      </c>
      <c r="C908" s="13" t="str">
        <f t="shared" si="127"/>
        <v>Lucas Vidal B.</v>
      </c>
      <c r="D908" s="13" t="s">
        <v>132</v>
      </c>
      <c r="E908" s="14">
        <f t="shared" si="128"/>
        <v>28</v>
      </c>
      <c r="F908" s="26">
        <v>0</v>
      </c>
      <c r="G908" s="27">
        <v>28</v>
      </c>
      <c r="H908" s="28">
        <f t="shared" si="129"/>
        <v>91</v>
      </c>
      <c r="I908" s="26">
        <v>7</v>
      </c>
      <c r="J908" s="29">
        <v>84</v>
      </c>
      <c r="K908" s="30">
        <f t="shared" si="130"/>
        <v>0</v>
      </c>
      <c r="L908" s="31">
        <f t="shared" si="131"/>
        <v>7.6923076923076927E-2</v>
      </c>
      <c r="M908" s="20">
        <f t="shared" si="132"/>
        <v>3.8</v>
      </c>
      <c r="N908" s="32" t="s">
        <v>49</v>
      </c>
      <c r="O908" s="22" t="e">
        <f>VLOOKUP(N908,#REF!,2,FALSE)</f>
        <v>#REF!</v>
      </c>
      <c r="P908" s="23" t="str">
        <f t="shared" si="133"/>
        <v>M</v>
      </c>
      <c r="Q908" s="24" t="e">
        <f t="shared" si="134"/>
        <v>#REF!</v>
      </c>
    </row>
    <row r="909" spans="1:17">
      <c r="A909" s="11">
        <f t="shared" si="126"/>
        <v>908</v>
      </c>
      <c r="B909" s="12">
        <v>731</v>
      </c>
      <c r="C909" s="13" t="str">
        <f t="shared" si="127"/>
        <v>Jorge J. Vidal D.</v>
      </c>
      <c r="D909" s="13" t="s">
        <v>163</v>
      </c>
      <c r="E909" s="14">
        <f t="shared" si="128"/>
        <v>22</v>
      </c>
      <c r="F909" s="26">
        <v>9</v>
      </c>
      <c r="G909" s="27">
        <v>13</v>
      </c>
      <c r="H909" s="28">
        <f t="shared" si="129"/>
        <v>86</v>
      </c>
      <c r="I909" s="26">
        <v>43</v>
      </c>
      <c r="J909" s="29">
        <v>43</v>
      </c>
      <c r="K909" s="30">
        <f t="shared" si="130"/>
        <v>0.40909090909090912</v>
      </c>
      <c r="L909" s="31">
        <f t="shared" si="131"/>
        <v>0.5</v>
      </c>
      <c r="M909" s="20">
        <f t="shared" si="132"/>
        <v>43.3</v>
      </c>
      <c r="N909" s="32" t="s">
        <v>48</v>
      </c>
      <c r="O909" s="22" t="e">
        <f>VLOOKUP(N909,#REF!,2,FALSE)</f>
        <v>#REF!</v>
      </c>
      <c r="P909" s="23" t="str">
        <f t="shared" si="133"/>
        <v>M</v>
      </c>
      <c r="Q909" s="24" t="e">
        <f t="shared" si="134"/>
        <v>#REF!</v>
      </c>
    </row>
    <row r="910" spans="1:17">
      <c r="A910" s="11">
        <f t="shared" si="126"/>
        <v>909</v>
      </c>
      <c r="B910" s="12">
        <v>3243</v>
      </c>
      <c r="C910" s="13" t="str">
        <f t="shared" si="127"/>
        <v>Adrián Vidal F.</v>
      </c>
      <c r="D910" s="13" t="s">
        <v>146</v>
      </c>
      <c r="E910" s="14">
        <f t="shared" si="128"/>
        <v>39</v>
      </c>
      <c r="F910" s="26">
        <v>33</v>
      </c>
      <c r="G910" s="27">
        <v>6</v>
      </c>
      <c r="H910" s="28">
        <f t="shared" si="129"/>
        <v>141</v>
      </c>
      <c r="I910" s="26">
        <v>104</v>
      </c>
      <c r="J910" s="29">
        <v>37</v>
      </c>
      <c r="K910" s="30">
        <f t="shared" si="130"/>
        <v>0.84615384615384615</v>
      </c>
      <c r="L910" s="31">
        <f t="shared" si="131"/>
        <v>0.73758865248226946</v>
      </c>
      <c r="M910" s="20">
        <f t="shared" si="132"/>
        <v>76.7</v>
      </c>
      <c r="N910" s="32" t="s">
        <v>47</v>
      </c>
      <c r="O910" s="22" t="e">
        <f>VLOOKUP(N910,#REF!,2,FALSE)</f>
        <v>#REF!</v>
      </c>
      <c r="P910" s="23" t="str">
        <f t="shared" si="133"/>
        <v>M</v>
      </c>
      <c r="Q910" s="24" t="e">
        <f t="shared" si="134"/>
        <v>#REF!</v>
      </c>
    </row>
    <row r="911" spans="1:17">
      <c r="A911" s="11">
        <f t="shared" si="126"/>
        <v>910</v>
      </c>
      <c r="B911" s="12">
        <v>15295</v>
      </c>
      <c r="C911" s="13" t="str">
        <f t="shared" si="127"/>
        <v>Ildefonso Vidal G.</v>
      </c>
      <c r="D911" s="13" t="s">
        <v>173</v>
      </c>
      <c r="E911" s="14">
        <f t="shared" si="128"/>
        <v>20</v>
      </c>
      <c r="F911" s="26">
        <v>8</v>
      </c>
      <c r="G911" s="27">
        <v>12</v>
      </c>
      <c r="H911" s="28">
        <f t="shared" si="129"/>
        <v>74</v>
      </c>
      <c r="I911" s="26">
        <v>31</v>
      </c>
      <c r="J911" s="29">
        <v>43</v>
      </c>
      <c r="K911" s="30">
        <f t="shared" si="130"/>
        <v>0.4</v>
      </c>
      <c r="L911" s="31">
        <f t="shared" si="131"/>
        <v>0.41891891891891891</v>
      </c>
      <c r="M911" s="20">
        <f t="shared" si="132"/>
        <v>38.700000000000003</v>
      </c>
      <c r="N911" s="32" t="s">
        <v>58</v>
      </c>
      <c r="O911" s="22" t="e">
        <f>VLOOKUP(N911,#REF!,2,FALSE)</f>
        <v>#REF!</v>
      </c>
      <c r="P911" s="23" t="str">
        <f t="shared" si="133"/>
        <v>M</v>
      </c>
      <c r="Q911" s="24" t="e">
        <f t="shared" si="134"/>
        <v>#REF!</v>
      </c>
    </row>
    <row r="912" spans="1:17">
      <c r="A912" s="11">
        <f t="shared" si="126"/>
        <v>911</v>
      </c>
      <c r="B912" s="12">
        <v>5699</v>
      </c>
      <c r="C912" s="13" t="str">
        <f t="shared" si="127"/>
        <v>José Vidal U.</v>
      </c>
      <c r="D912" s="13" t="s">
        <v>154</v>
      </c>
      <c r="E912" s="14">
        <f t="shared" si="128"/>
        <v>30</v>
      </c>
      <c r="F912" s="26">
        <v>7</v>
      </c>
      <c r="G912" s="27">
        <v>23</v>
      </c>
      <c r="H912" s="28">
        <f t="shared" si="129"/>
        <v>118</v>
      </c>
      <c r="I912" s="26">
        <v>40</v>
      </c>
      <c r="J912" s="29">
        <v>78</v>
      </c>
      <c r="K912" s="30">
        <f t="shared" si="130"/>
        <v>0.23333333333333334</v>
      </c>
      <c r="L912" s="31">
        <f t="shared" si="131"/>
        <v>0.33898305084745761</v>
      </c>
      <c r="M912" s="20">
        <f t="shared" si="132"/>
        <v>27.6</v>
      </c>
      <c r="N912" s="32" t="s">
        <v>56</v>
      </c>
      <c r="O912" s="22" t="e">
        <f>VLOOKUP(N912,#REF!,2,FALSE)</f>
        <v>#REF!</v>
      </c>
      <c r="P912" s="23" t="str">
        <f t="shared" si="133"/>
        <v>M</v>
      </c>
      <c r="Q912" s="24" t="e">
        <f t="shared" si="134"/>
        <v>#REF!</v>
      </c>
    </row>
    <row r="913" spans="1:17">
      <c r="A913" s="11">
        <f t="shared" si="126"/>
        <v>912</v>
      </c>
      <c r="B913" s="12">
        <v>19664</v>
      </c>
      <c r="C913" s="13" t="str">
        <f t="shared" si="127"/>
        <v>Antonio Vidal V.</v>
      </c>
      <c r="D913" s="13" t="s">
        <v>132</v>
      </c>
      <c r="E913" s="14">
        <f t="shared" si="128"/>
        <v>14</v>
      </c>
      <c r="F913" s="26">
        <v>1</v>
      </c>
      <c r="G913" s="27">
        <v>13</v>
      </c>
      <c r="H913" s="28">
        <f t="shared" si="129"/>
        <v>51</v>
      </c>
      <c r="I913" s="26">
        <v>11</v>
      </c>
      <c r="J913" s="29">
        <v>40</v>
      </c>
      <c r="K913" s="30">
        <f t="shared" si="130"/>
        <v>7.1428571428571425E-2</v>
      </c>
      <c r="L913" s="31">
        <f t="shared" si="131"/>
        <v>0.21568627450980393</v>
      </c>
      <c r="M913" s="20">
        <f t="shared" si="132"/>
        <v>13.5</v>
      </c>
      <c r="N913" s="32" t="s">
        <v>49</v>
      </c>
      <c r="O913" s="22" t="e">
        <f>VLOOKUP(N913,#REF!,2,FALSE)</f>
        <v>#REF!</v>
      </c>
      <c r="P913" s="23" t="str">
        <f t="shared" si="133"/>
        <v>M</v>
      </c>
      <c r="Q913" s="24" t="e">
        <f t="shared" si="134"/>
        <v>#REF!</v>
      </c>
    </row>
    <row r="914" spans="1:17">
      <c r="A914" s="11">
        <f t="shared" si="126"/>
        <v>913</v>
      </c>
      <c r="B914" s="12">
        <v>18541</v>
      </c>
      <c r="C914" s="13" t="str">
        <f t="shared" si="127"/>
        <v>Begoña Vidaurre C.</v>
      </c>
      <c r="D914" s="13" t="s">
        <v>209</v>
      </c>
      <c r="E914" s="14">
        <f t="shared" si="128"/>
        <v>15</v>
      </c>
      <c r="F914" s="26">
        <v>10</v>
      </c>
      <c r="G914" s="27">
        <v>5</v>
      </c>
      <c r="H914" s="28">
        <f t="shared" si="129"/>
        <v>58</v>
      </c>
      <c r="I914" s="26">
        <v>37</v>
      </c>
      <c r="J914" s="29">
        <v>21</v>
      </c>
      <c r="K914" s="30">
        <f t="shared" si="130"/>
        <v>0.66666666666666663</v>
      </c>
      <c r="L914" s="31">
        <f t="shared" si="131"/>
        <v>0.63793103448275867</v>
      </c>
      <c r="M914" s="20">
        <f t="shared" si="132"/>
        <v>60.5</v>
      </c>
      <c r="N914" s="32" t="s">
        <v>60</v>
      </c>
      <c r="O914" s="22" t="e">
        <f>VLOOKUP(N914,#REF!,2,FALSE)</f>
        <v>#REF!</v>
      </c>
      <c r="P914" s="23" t="str">
        <f t="shared" si="133"/>
        <v>F</v>
      </c>
      <c r="Q914" s="24" t="e">
        <f t="shared" si="134"/>
        <v>#REF!</v>
      </c>
    </row>
    <row r="915" spans="1:17">
      <c r="A915" s="11">
        <f t="shared" si="126"/>
        <v>914</v>
      </c>
      <c r="B915" s="12">
        <v>18541</v>
      </c>
      <c r="C915" s="13" t="str">
        <f t="shared" si="127"/>
        <v>Begoña Vidaurre C.</v>
      </c>
      <c r="D915" s="13" t="s">
        <v>73</v>
      </c>
      <c r="E915" s="14">
        <f t="shared" si="128"/>
        <v>9</v>
      </c>
      <c r="F915" s="26">
        <v>4</v>
      </c>
      <c r="G915" s="27">
        <v>5</v>
      </c>
      <c r="H915" s="28">
        <f t="shared" si="129"/>
        <v>31</v>
      </c>
      <c r="I915" s="26">
        <v>14</v>
      </c>
      <c r="J915" s="29">
        <v>17</v>
      </c>
      <c r="K915" s="30">
        <f t="shared" si="130"/>
        <v>0.44444444444444442</v>
      </c>
      <c r="L915" s="31">
        <f t="shared" si="131"/>
        <v>0.45161290322580644</v>
      </c>
      <c r="M915" s="20">
        <f t="shared" si="132"/>
        <v>39.799999999999997</v>
      </c>
      <c r="N915" s="32" t="s">
        <v>49</v>
      </c>
      <c r="O915" s="22" t="e">
        <f>VLOOKUP(N915,#REF!,2,FALSE)</f>
        <v>#REF!</v>
      </c>
      <c r="P915" s="23" t="str">
        <f t="shared" si="133"/>
        <v>M</v>
      </c>
      <c r="Q915" s="24" t="str">
        <f t="shared" si="134"/>
        <v/>
      </c>
    </row>
    <row r="916" spans="1:17">
      <c r="A916" s="11">
        <f t="shared" si="126"/>
        <v>915</v>
      </c>
      <c r="B916" s="12">
        <v>10615</v>
      </c>
      <c r="C916" s="13" t="str">
        <f t="shared" si="127"/>
        <v>Eloy Vila P.</v>
      </c>
      <c r="D916" s="13" t="s">
        <v>180</v>
      </c>
      <c r="E916" s="14">
        <f t="shared" si="128"/>
        <v>16</v>
      </c>
      <c r="F916" s="26">
        <v>10</v>
      </c>
      <c r="G916" s="27">
        <v>6</v>
      </c>
      <c r="H916" s="28">
        <f t="shared" si="129"/>
        <v>56</v>
      </c>
      <c r="I916" s="26">
        <v>32</v>
      </c>
      <c r="J916" s="29">
        <v>24</v>
      </c>
      <c r="K916" s="30">
        <f t="shared" si="130"/>
        <v>0.625</v>
      </c>
      <c r="L916" s="31">
        <f t="shared" si="131"/>
        <v>0.5714285714285714</v>
      </c>
      <c r="M916" s="20">
        <f t="shared" si="132"/>
        <v>55.6</v>
      </c>
      <c r="N916" s="32" t="s">
        <v>49</v>
      </c>
      <c r="O916" s="22" t="e">
        <f>VLOOKUP(N916,#REF!,2,FALSE)</f>
        <v>#REF!</v>
      </c>
      <c r="P916" s="23" t="str">
        <f t="shared" si="133"/>
        <v>M</v>
      </c>
      <c r="Q916" s="24" t="e">
        <f t="shared" si="134"/>
        <v>#REF!</v>
      </c>
    </row>
    <row r="917" spans="1:17">
      <c r="A917" s="11">
        <f t="shared" si="126"/>
        <v>916</v>
      </c>
      <c r="B917" s="12">
        <v>17246</v>
      </c>
      <c r="C917" s="13" t="str">
        <f t="shared" si="127"/>
        <v>Martín R. Vilaboa G.</v>
      </c>
      <c r="D917" s="13" t="s">
        <v>125</v>
      </c>
      <c r="E917" s="14">
        <f t="shared" si="128"/>
        <v>12</v>
      </c>
      <c r="F917" s="26">
        <v>0</v>
      </c>
      <c r="G917" s="27">
        <v>12</v>
      </c>
      <c r="H917" s="28">
        <f t="shared" si="129"/>
        <v>46</v>
      </c>
      <c r="I917" s="26">
        <v>10</v>
      </c>
      <c r="J917" s="29">
        <v>36</v>
      </c>
      <c r="K917" s="30">
        <f t="shared" si="130"/>
        <v>0</v>
      </c>
      <c r="L917" s="31">
        <f t="shared" si="131"/>
        <v>0.21739130434782608</v>
      </c>
      <c r="M917" s="20">
        <f t="shared" si="132"/>
        <v>10.4</v>
      </c>
      <c r="N917" s="32" t="s">
        <v>48</v>
      </c>
      <c r="O917" s="22" t="e">
        <f>VLOOKUP(N917,#REF!,2,FALSE)</f>
        <v>#REF!</v>
      </c>
      <c r="P917" s="23" t="str">
        <f t="shared" si="133"/>
        <v>M</v>
      </c>
      <c r="Q917" s="24" t="e">
        <f t="shared" si="134"/>
        <v>#REF!</v>
      </c>
    </row>
    <row r="918" spans="1:17">
      <c r="A918" s="11">
        <f t="shared" si="126"/>
        <v>917</v>
      </c>
      <c r="B918" s="12">
        <v>17246</v>
      </c>
      <c r="C918" s="13" t="str">
        <f t="shared" si="127"/>
        <v>Martín R. Vilaboa G.</v>
      </c>
      <c r="D918" s="13" t="s">
        <v>126</v>
      </c>
      <c r="E918" s="14">
        <f t="shared" si="128"/>
        <v>10</v>
      </c>
      <c r="F918" s="26">
        <v>4</v>
      </c>
      <c r="G918" s="27">
        <v>6</v>
      </c>
      <c r="H918" s="28">
        <f t="shared" si="129"/>
        <v>38</v>
      </c>
      <c r="I918" s="26">
        <v>16</v>
      </c>
      <c r="J918" s="29">
        <v>22</v>
      </c>
      <c r="K918" s="30">
        <f t="shared" si="130"/>
        <v>0.4</v>
      </c>
      <c r="L918" s="31">
        <f t="shared" si="131"/>
        <v>0.42105263157894735</v>
      </c>
      <c r="M918" s="20">
        <f t="shared" si="132"/>
        <v>36.9</v>
      </c>
      <c r="N918" s="32" t="s">
        <v>58</v>
      </c>
      <c r="O918" s="22" t="e">
        <f>VLOOKUP(N918,#REF!,2,FALSE)</f>
        <v>#REF!</v>
      </c>
      <c r="P918" s="23" t="str">
        <f t="shared" si="133"/>
        <v>M</v>
      </c>
      <c r="Q918" s="24" t="e">
        <f t="shared" si="134"/>
        <v>#REF!</v>
      </c>
    </row>
    <row r="919" spans="1:17">
      <c r="A919" s="11">
        <f t="shared" si="126"/>
        <v>918</v>
      </c>
      <c r="B919" s="12">
        <v>6666</v>
      </c>
      <c r="C919" s="13" t="str">
        <f t="shared" si="127"/>
        <v>María V. Vilar C.</v>
      </c>
      <c r="D919" s="13" t="s">
        <v>107</v>
      </c>
      <c r="E919" s="14">
        <f t="shared" si="128"/>
        <v>2</v>
      </c>
      <c r="F919" s="26">
        <v>2</v>
      </c>
      <c r="G919" s="27">
        <v>0</v>
      </c>
      <c r="H919" s="28">
        <f t="shared" si="129"/>
        <v>8</v>
      </c>
      <c r="I919" s="26">
        <v>6</v>
      </c>
      <c r="J919" s="29">
        <v>2</v>
      </c>
      <c r="K919" s="30">
        <f t="shared" si="130"/>
        <v>1</v>
      </c>
      <c r="L919" s="31">
        <f t="shared" si="131"/>
        <v>0.75</v>
      </c>
      <c r="M919" s="20">
        <f t="shared" si="132"/>
        <v>60.7</v>
      </c>
      <c r="N919" s="32" t="s">
        <v>49</v>
      </c>
      <c r="O919" s="22" t="e">
        <f>VLOOKUP(N919,#REF!,2,FALSE)</f>
        <v>#REF!</v>
      </c>
      <c r="P919" s="23" t="str">
        <f t="shared" si="133"/>
        <v>M</v>
      </c>
      <c r="Q919" s="24" t="str">
        <f t="shared" si="134"/>
        <v/>
      </c>
    </row>
    <row r="920" spans="1:17">
      <c r="A920" s="11">
        <f t="shared" si="126"/>
        <v>919</v>
      </c>
      <c r="B920" s="12">
        <v>22809</v>
      </c>
      <c r="C920" s="13" t="str">
        <f t="shared" si="127"/>
        <v>Saúl Vilas G.</v>
      </c>
      <c r="D920" s="13" t="s">
        <v>181</v>
      </c>
      <c r="E920" s="14">
        <f t="shared" si="128"/>
        <v>21</v>
      </c>
      <c r="F920" s="26">
        <v>9</v>
      </c>
      <c r="G920" s="27">
        <v>12</v>
      </c>
      <c r="H920" s="28">
        <f t="shared" si="129"/>
        <v>80</v>
      </c>
      <c r="I920" s="26">
        <v>38</v>
      </c>
      <c r="J920" s="29">
        <v>42</v>
      </c>
      <c r="K920" s="30">
        <f t="shared" si="130"/>
        <v>0.42857142857142855</v>
      </c>
      <c r="L920" s="31">
        <f t="shared" si="131"/>
        <v>0.47499999999999998</v>
      </c>
      <c r="M920" s="20">
        <f t="shared" si="132"/>
        <v>42.8</v>
      </c>
      <c r="N920" s="32" t="s">
        <v>49</v>
      </c>
      <c r="O920" s="22" t="e">
        <f>VLOOKUP(N920,#REF!,2,FALSE)</f>
        <v>#REF!</v>
      </c>
      <c r="P920" s="23" t="str">
        <f t="shared" si="133"/>
        <v>M</v>
      </c>
      <c r="Q920" s="24" t="e">
        <f t="shared" si="134"/>
        <v>#REF!</v>
      </c>
    </row>
    <row r="921" spans="1:17">
      <c r="A921" s="11">
        <f t="shared" si="126"/>
        <v>920</v>
      </c>
      <c r="B921" s="12">
        <v>22718</v>
      </c>
      <c r="C921" s="13" t="str">
        <f t="shared" si="127"/>
        <v>Álvaro Vilasuso P.</v>
      </c>
      <c r="D921" s="13" t="s">
        <v>195</v>
      </c>
      <c r="E921" s="14">
        <f t="shared" si="128"/>
        <v>3</v>
      </c>
      <c r="F921" s="26">
        <v>0</v>
      </c>
      <c r="G921" s="27">
        <v>3</v>
      </c>
      <c r="H921" s="28">
        <f t="shared" si="129"/>
        <v>9</v>
      </c>
      <c r="I921" s="26">
        <v>0</v>
      </c>
      <c r="J921" s="29">
        <v>9</v>
      </c>
      <c r="K921" s="30">
        <f t="shared" si="130"/>
        <v>0</v>
      </c>
      <c r="L921" s="31">
        <f t="shared" si="131"/>
        <v>0</v>
      </c>
      <c r="M921" s="20">
        <f t="shared" si="132"/>
        <v>0</v>
      </c>
      <c r="N921" s="32" t="s">
        <v>49</v>
      </c>
      <c r="O921" s="22" t="e">
        <f>VLOOKUP(N921,#REF!,2,FALSE)</f>
        <v>#REF!</v>
      </c>
      <c r="P921" s="23" t="str">
        <f t="shared" si="133"/>
        <v>M</v>
      </c>
      <c r="Q921" s="24" t="str">
        <f t="shared" si="134"/>
        <v/>
      </c>
    </row>
    <row r="922" spans="1:17">
      <c r="A922" s="11">
        <f t="shared" si="126"/>
        <v>921</v>
      </c>
      <c r="B922" s="12">
        <v>19955</v>
      </c>
      <c r="C922" s="13" t="str">
        <f t="shared" si="127"/>
        <v>Iria Villares D.</v>
      </c>
      <c r="D922" s="13" t="s">
        <v>208</v>
      </c>
      <c r="E922" s="14">
        <f t="shared" si="128"/>
        <v>24</v>
      </c>
      <c r="F922" s="26">
        <v>18</v>
      </c>
      <c r="G922" s="27">
        <v>6</v>
      </c>
      <c r="H922" s="28">
        <f t="shared" si="129"/>
        <v>84</v>
      </c>
      <c r="I922" s="26">
        <v>59</v>
      </c>
      <c r="J922" s="29">
        <v>25</v>
      </c>
      <c r="K922" s="30">
        <f t="shared" si="130"/>
        <v>0.75</v>
      </c>
      <c r="L922" s="31">
        <f t="shared" si="131"/>
        <v>0.70238095238095233</v>
      </c>
      <c r="M922" s="20">
        <f t="shared" si="132"/>
        <v>69</v>
      </c>
      <c r="N922" s="32" t="s">
        <v>60</v>
      </c>
      <c r="O922" s="22" t="e">
        <f>VLOOKUP(N922,#REF!,2,FALSE)</f>
        <v>#REF!</v>
      </c>
      <c r="P922" s="23" t="str">
        <f t="shared" si="133"/>
        <v>F</v>
      </c>
      <c r="Q922" s="24" t="e">
        <f t="shared" si="134"/>
        <v>#REF!</v>
      </c>
    </row>
    <row r="923" spans="1:17">
      <c r="A923" s="11">
        <f t="shared" si="126"/>
        <v>922</v>
      </c>
      <c r="B923" s="12">
        <v>19955</v>
      </c>
      <c r="C923" s="13" t="str">
        <f t="shared" si="127"/>
        <v>Iria Villares D.</v>
      </c>
      <c r="D923" s="13" t="s">
        <v>195</v>
      </c>
      <c r="E923" s="14">
        <f t="shared" si="128"/>
        <v>2</v>
      </c>
      <c r="F923" s="26">
        <v>0</v>
      </c>
      <c r="G923" s="27">
        <v>2</v>
      </c>
      <c r="H923" s="28">
        <f t="shared" si="129"/>
        <v>8</v>
      </c>
      <c r="I923" s="26">
        <v>2</v>
      </c>
      <c r="J923" s="29">
        <v>6</v>
      </c>
      <c r="K923" s="30">
        <f t="shared" si="130"/>
        <v>0</v>
      </c>
      <c r="L923" s="31">
        <f t="shared" si="131"/>
        <v>0.25</v>
      </c>
      <c r="M923" s="20">
        <f t="shared" si="132"/>
        <v>10.199999999999999</v>
      </c>
      <c r="N923" s="32" t="s">
        <v>49</v>
      </c>
      <c r="O923" s="22" t="e">
        <f>VLOOKUP(N923,#REF!,2,FALSE)</f>
        <v>#REF!</v>
      </c>
      <c r="P923" s="23" t="str">
        <f t="shared" si="133"/>
        <v>M</v>
      </c>
      <c r="Q923" s="24" t="str">
        <f t="shared" si="134"/>
        <v/>
      </c>
    </row>
    <row r="924" spans="1:17">
      <c r="A924" s="11">
        <f t="shared" si="126"/>
        <v>923</v>
      </c>
      <c r="B924" s="12">
        <v>50592</v>
      </c>
      <c r="C924" s="13" t="str">
        <f t="shared" si="127"/>
        <v>Antonio Villares L.</v>
      </c>
      <c r="D924" s="13" t="s">
        <v>192</v>
      </c>
      <c r="E924" s="14">
        <f t="shared" si="128"/>
        <v>2</v>
      </c>
      <c r="F924" s="26">
        <v>1</v>
      </c>
      <c r="G924" s="27">
        <v>1</v>
      </c>
      <c r="H924" s="28">
        <f t="shared" si="129"/>
        <v>8</v>
      </c>
      <c r="I924" s="26">
        <v>5</v>
      </c>
      <c r="J924" s="29">
        <v>3</v>
      </c>
      <c r="K924" s="30">
        <f t="shared" si="130"/>
        <v>0.5</v>
      </c>
      <c r="L924" s="31">
        <f t="shared" si="131"/>
        <v>0.625</v>
      </c>
      <c r="M924" s="20">
        <f t="shared" si="132"/>
        <v>40.6</v>
      </c>
      <c r="N924" s="32" t="s">
        <v>49</v>
      </c>
      <c r="O924" s="22" t="e">
        <f>VLOOKUP(N924,#REF!,2,FALSE)</f>
        <v>#REF!</v>
      </c>
      <c r="P924" s="23" t="str">
        <f t="shared" si="133"/>
        <v>M</v>
      </c>
      <c r="Q924" s="24" t="str">
        <f t="shared" si="134"/>
        <v/>
      </c>
    </row>
    <row r="925" spans="1:17">
      <c r="A925" s="11">
        <f t="shared" si="126"/>
        <v>924</v>
      </c>
      <c r="B925" s="12">
        <v>10028</v>
      </c>
      <c r="C925" s="13" t="str">
        <f t="shared" si="127"/>
        <v>Bernardo Viqueira A.</v>
      </c>
      <c r="D925" s="13" t="s">
        <v>96</v>
      </c>
      <c r="E925" s="14">
        <f t="shared" si="128"/>
        <v>24</v>
      </c>
      <c r="F925" s="26">
        <v>15</v>
      </c>
      <c r="G925" s="27">
        <v>9</v>
      </c>
      <c r="H925" s="28">
        <f t="shared" si="129"/>
        <v>92</v>
      </c>
      <c r="I925" s="26">
        <v>56</v>
      </c>
      <c r="J925" s="29">
        <v>36</v>
      </c>
      <c r="K925" s="30">
        <f t="shared" si="130"/>
        <v>0.625</v>
      </c>
      <c r="L925" s="31">
        <f t="shared" si="131"/>
        <v>0.60869565217391308</v>
      </c>
      <c r="M925" s="20">
        <f t="shared" si="132"/>
        <v>58.7</v>
      </c>
      <c r="N925" s="32" t="s">
        <v>58</v>
      </c>
      <c r="O925" s="22" t="e">
        <f>VLOOKUP(N925,#REF!,2,FALSE)</f>
        <v>#REF!</v>
      </c>
      <c r="P925" s="23" t="str">
        <f t="shared" si="133"/>
        <v>M</v>
      </c>
      <c r="Q925" s="24" t="e">
        <f t="shared" si="134"/>
        <v>#REF!</v>
      </c>
    </row>
    <row r="926" spans="1:17">
      <c r="A926" s="11">
        <f t="shared" si="126"/>
        <v>925</v>
      </c>
      <c r="B926" s="12">
        <v>19360</v>
      </c>
      <c r="C926" s="13" t="str">
        <f t="shared" si="127"/>
        <v>Antonio Vizoso T.</v>
      </c>
      <c r="D926" s="13" t="s">
        <v>103</v>
      </c>
      <c r="E926" s="14">
        <f t="shared" si="128"/>
        <v>4</v>
      </c>
      <c r="F926" s="26">
        <v>1</v>
      </c>
      <c r="G926" s="27">
        <v>3</v>
      </c>
      <c r="H926" s="28">
        <f t="shared" si="129"/>
        <v>15</v>
      </c>
      <c r="I926" s="26">
        <v>6</v>
      </c>
      <c r="J926" s="29">
        <v>9</v>
      </c>
      <c r="K926" s="30">
        <f t="shared" si="130"/>
        <v>0.25</v>
      </c>
      <c r="L926" s="31">
        <f t="shared" si="131"/>
        <v>0.4</v>
      </c>
      <c r="M926" s="20">
        <f t="shared" si="132"/>
        <v>26.7</v>
      </c>
      <c r="N926" s="32" t="s">
        <v>58</v>
      </c>
      <c r="O926" s="22" t="e">
        <f>VLOOKUP(N926,#REF!,2,FALSE)</f>
        <v>#REF!</v>
      </c>
      <c r="P926" s="23" t="str">
        <f t="shared" si="133"/>
        <v>M</v>
      </c>
      <c r="Q926" s="24" t="str">
        <f t="shared" si="134"/>
        <v/>
      </c>
    </row>
    <row r="927" spans="1:17">
      <c r="A927" s="11">
        <f t="shared" si="126"/>
        <v>926</v>
      </c>
      <c r="B927" s="12">
        <v>11080</v>
      </c>
      <c r="C927" s="13" t="str">
        <f t="shared" si="127"/>
        <v>Nigel Webb</v>
      </c>
      <c r="D927" s="13" t="s">
        <v>145</v>
      </c>
      <c r="E927" s="14">
        <f t="shared" si="128"/>
        <v>12</v>
      </c>
      <c r="F927" s="26">
        <v>11</v>
      </c>
      <c r="G927" s="27">
        <v>1</v>
      </c>
      <c r="H927" s="28">
        <f t="shared" si="129"/>
        <v>42</v>
      </c>
      <c r="I927" s="26">
        <v>35</v>
      </c>
      <c r="J927" s="29">
        <v>7</v>
      </c>
      <c r="K927" s="30">
        <f t="shared" si="130"/>
        <v>0.91666666666666663</v>
      </c>
      <c r="L927" s="31">
        <f t="shared" si="131"/>
        <v>0.83333333333333337</v>
      </c>
      <c r="M927" s="20">
        <f t="shared" si="132"/>
        <v>79.5</v>
      </c>
      <c r="N927" s="32" t="s">
        <v>47</v>
      </c>
      <c r="O927" s="22" t="e">
        <f>VLOOKUP(N927,#REF!,2,FALSE)</f>
        <v>#REF!</v>
      </c>
      <c r="P927" s="23" t="str">
        <f t="shared" si="133"/>
        <v>M</v>
      </c>
      <c r="Q927" s="24" t="e">
        <f t="shared" si="134"/>
        <v>#REF!</v>
      </c>
    </row>
    <row r="928" spans="1:17">
      <c r="A928" s="11">
        <f t="shared" si="126"/>
        <v>927</v>
      </c>
      <c r="B928" s="12">
        <v>50191</v>
      </c>
      <c r="C928" s="13" t="str">
        <f t="shared" si="127"/>
        <v>Sergio Weber</v>
      </c>
      <c r="D928" s="13" t="s">
        <v>110</v>
      </c>
      <c r="E928" s="14">
        <f t="shared" si="128"/>
        <v>6</v>
      </c>
      <c r="F928" s="26">
        <v>2</v>
      </c>
      <c r="G928" s="27">
        <v>4</v>
      </c>
      <c r="H928" s="28">
        <f t="shared" si="129"/>
        <v>22</v>
      </c>
      <c r="I928" s="26">
        <v>6</v>
      </c>
      <c r="J928" s="29">
        <v>16</v>
      </c>
      <c r="K928" s="30">
        <f t="shared" si="130"/>
        <v>0.33333333333333331</v>
      </c>
      <c r="L928" s="31">
        <f t="shared" si="131"/>
        <v>0.27272727272727271</v>
      </c>
      <c r="M928" s="20">
        <f t="shared" si="132"/>
        <v>25.5</v>
      </c>
      <c r="N928" s="32" t="s">
        <v>58</v>
      </c>
      <c r="O928" s="22" t="e">
        <f>VLOOKUP(N928,#REF!,2,FALSE)</f>
        <v>#REF!</v>
      </c>
      <c r="P928" s="23" t="str">
        <f t="shared" si="133"/>
        <v>M</v>
      </c>
      <c r="Q928" s="24" t="str">
        <f t="shared" si="134"/>
        <v/>
      </c>
    </row>
    <row r="929" spans="1:17">
      <c r="A929" s="11">
        <f t="shared" si="126"/>
        <v>928</v>
      </c>
      <c r="B929" s="12">
        <v>50595</v>
      </c>
      <c r="C929" s="13" t="str">
        <f t="shared" si="127"/>
        <v>Max Williams T.</v>
      </c>
      <c r="D929" s="13" t="s">
        <v>135</v>
      </c>
      <c r="E929" s="14">
        <f t="shared" si="128"/>
        <v>32</v>
      </c>
      <c r="F929" s="26">
        <v>0</v>
      </c>
      <c r="G929" s="27">
        <v>32</v>
      </c>
      <c r="H929" s="28">
        <f t="shared" si="129"/>
        <v>97</v>
      </c>
      <c r="I929" s="26">
        <v>1</v>
      </c>
      <c r="J929" s="29">
        <v>96</v>
      </c>
      <c r="K929" s="30">
        <f t="shared" si="130"/>
        <v>0</v>
      </c>
      <c r="L929" s="31">
        <f t="shared" si="131"/>
        <v>1.0309278350515464E-2</v>
      </c>
      <c r="M929" s="20">
        <f t="shared" si="132"/>
        <v>0.5</v>
      </c>
      <c r="N929" s="32" t="s">
        <v>49</v>
      </c>
      <c r="O929" s="22" t="e">
        <f>VLOOKUP(N929,#REF!,2,FALSE)</f>
        <v>#REF!</v>
      </c>
      <c r="P929" s="23" t="str">
        <f t="shared" si="133"/>
        <v>M</v>
      </c>
      <c r="Q929" s="24" t="e">
        <f t="shared" si="134"/>
        <v>#REF!</v>
      </c>
    </row>
    <row r="930" spans="1:17">
      <c r="A930" s="11">
        <f t="shared" si="126"/>
        <v>929</v>
      </c>
      <c r="B930" s="12">
        <v>50228</v>
      </c>
      <c r="C930" s="13" t="str">
        <f t="shared" si="127"/>
        <v>Jorge Yanguas F.</v>
      </c>
      <c r="D930" s="13" t="s">
        <v>74</v>
      </c>
      <c r="E930" s="14">
        <f t="shared" si="128"/>
        <v>10</v>
      </c>
      <c r="F930" s="26">
        <v>0</v>
      </c>
      <c r="G930" s="27">
        <v>10</v>
      </c>
      <c r="H930" s="28">
        <f t="shared" si="129"/>
        <v>30</v>
      </c>
      <c r="I930" s="26">
        <v>0</v>
      </c>
      <c r="J930" s="29">
        <v>30</v>
      </c>
      <c r="K930" s="30">
        <f t="shared" si="130"/>
        <v>0</v>
      </c>
      <c r="L930" s="31">
        <f t="shared" si="131"/>
        <v>0</v>
      </c>
      <c r="M930" s="20">
        <f t="shared" si="132"/>
        <v>0</v>
      </c>
      <c r="N930" s="32" t="s">
        <v>58</v>
      </c>
      <c r="O930" s="22" t="e">
        <f>VLOOKUP(N930,#REF!,2,FALSE)</f>
        <v>#REF!</v>
      </c>
      <c r="P930" s="23" t="str">
        <f t="shared" si="133"/>
        <v>M</v>
      </c>
      <c r="Q930" s="24" t="e">
        <f t="shared" si="134"/>
        <v>#REF!</v>
      </c>
    </row>
    <row r="931" spans="1:17">
      <c r="A931" s="11">
        <f t="shared" si="126"/>
        <v>930</v>
      </c>
      <c r="B931" s="12">
        <v>14446</v>
      </c>
      <c r="C931" s="13" t="str">
        <f t="shared" si="127"/>
        <v>Celso Yáñez N.</v>
      </c>
      <c r="D931" s="13" t="s">
        <v>157</v>
      </c>
      <c r="E931" s="14">
        <f t="shared" si="128"/>
        <v>31</v>
      </c>
      <c r="F931" s="26">
        <v>15</v>
      </c>
      <c r="G931" s="27">
        <v>16</v>
      </c>
      <c r="H931" s="28">
        <f t="shared" si="129"/>
        <v>120</v>
      </c>
      <c r="I931" s="26">
        <v>60</v>
      </c>
      <c r="J931" s="29">
        <v>60</v>
      </c>
      <c r="K931" s="30">
        <f t="shared" si="130"/>
        <v>0.4838709677419355</v>
      </c>
      <c r="L931" s="31">
        <f t="shared" si="131"/>
        <v>0.5</v>
      </c>
      <c r="M931" s="20">
        <f t="shared" si="132"/>
        <v>47.4</v>
      </c>
      <c r="N931" s="32" t="s">
        <v>56</v>
      </c>
      <c r="O931" s="22" t="e">
        <f>VLOOKUP(N931,#REF!,2,FALSE)</f>
        <v>#REF!</v>
      </c>
      <c r="P931" s="23" t="str">
        <f t="shared" si="133"/>
        <v>M</v>
      </c>
      <c r="Q931" s="24" t="e">
        <f t="shared" si="134"/>
        <v>#REF!</v>
      </c>
    </row>
    <row r="932" spans="1:17">
      <c r="A932" s="11">
        <f t="shared" si="126"/>
        <v>931</v>
      </c>
      <c r="B932" s="12">
        <v>6466</v>
      </c>
      <c r="C932" s="13" t="str">
        <f t="shared" si="127"/>
        <v>José Yáñez P.</v>
      </c>
      <c r="D932" s="13" t="s">
        <v>174</v>
      </c>
      <c r="E932" s="14">
        <f t="shared" si="128"/>
        <v>18</v>
      </c>
      <c r="F932" s="26">
        <v>14</v>
      </c>
      <c r="G932" s="27">
        <v>4</v>
      </c>
      <c r="H932" s="28">
        <f t="shared" si="129"/>
        <v>65</v>
      </c>
      <c r="I932" s="26">
        <v>47</v>
      </c>
      <c r="J932" s="29">
        <v>18</v>
      </c>
      <c r="K932" s="30">
        <f t="shared" si="130"/>
        <v>0.77777777777777779</v>
      </c>
      <c r="L932" s="31">
        <f t="shared" si="131"/>
        <v>0.72307692307692306</v>
      </c>
      <c r="M932" s="20">
        <f t="shared" si="132"/>
        <v>70.3</v>
      </c>
      <c r="N932" s="32" t="s">
        <v>58</v>
      </c>
      <c r="O932" s="22" t="e">
        <f>VLOOKUP(N932,#REF!,2,FALSE)</f>
        <v>#REF!</v>
      </c>
      <c r="P932" s="23" t="str">
        <f t="shared" si="133"/>
        <v>M</v>
      </c>
      <c r="Q932" s="24" t="e">
        <f t="shared" si="134"/>
        <v>#REF!</v>
      </c>
    </row>
    <row r="933" spans="1:17">
      <c r="A933" s="11">
        <f t="shared" si="126"/>
        <v>932</v>
      </c>
      <c r="B933" s="12">
        <v>14746</v>
      </c>
      <c r="C933" s="13" t="str">
        <f t="shared" si="127"/>
        <v>Emma Yáñez R.</v>
      </c>
      <c r="D933" s="13" t="s">
        <v>144</v>
      </c>
      <c r="E933" s="14">
        <f t="shared" si="128"/>
        <v>8</v>
      </c>
      <c r="F933" s="26">
        <v>0</v>
      </c>
      <c r="G933" s="27">
        <v>8</v>
      </c>
      <c r="H933" s="28">
        <f t="shared" si="129"/>
        <v>28</v>
      </c>
      <c r="I933" s="26">
        <v>4</v>
      </c>
      <c r="J933" s="29">
        <v>24</v>
      </c>
      <c r="K933" s="30">
        <f t="shared" si="130"/>
        <v>0</v>
      </c>
      <c r="L933" s="31">
        <f t="shared" si="131"/>
        <v>0.14285714285714285</v>
      </c>
      <c r="M933" s="20">
        <f t="shared" si="132"/>
        <v>6.7</v>
      </c>
      <c r="N933" s="32" t="s">
        <v>57</v>
      </c>
      <c r="O933" s="22" t="e">
        <f>VLOOKUP(N933,#REF!,2,FALSE)</f>
        <v>#REF!</v>
      </c>
      <c r="P933" s="23" t="str">
        <f t="shared" si="133"/>
        <v>F</v>
      </c>
      <c r="Q933" s="24" t="str">
        <f t="shared" si="134"/>
        <v/>
      </c>
    </row>
    <row r="934" spans="1:17">
      <c r="A934" s="11">
        <f t="shared" si="126"/>
        <v>933</v>
      </c>
      <c r="B934" s="12">
        <v>22963</v>
      </c>
      <c r="C934" s="13" t="str">
        <f t="shared" si="127"/>
        <v>Daniel Zas M.</v>
      </c>
      <c r="D934" s="13" t="s">
        <v>111</v>
      </c>
      <c r="E934" s="14">
        <f t="shared" si="128"/>
        <v>21</v>
      </c>
      <c r="F934" s="26">
        <v>11</v>
      </c>
      <c r="G934" s="27">
        <v>10</v>
      </c>
      <c r="H934" s="28">
        <f t="shared" si="129"/>
        <v>78</v>
      </c>
      <c r="I934" s="26">
        <v>37</v>
      </c>
      <c r="J934" s="29">
        <v>41</v>
      </c>
      <c r="K934" s="30">
        <f t="shared" si="130"/>
        <v>0.52380952380952384</v>
      </c>
      <c r="L934" s="31">
        <f t="shared" si="131"/>
        <v>0.47435897435897434</v>
      </c>
      <c r="M934" s="20">
        <f t="shared" si="132"/>
        <v>47.1</v>
      </c>
      <c r="N934" s="32" t="s">
        <v>49</v>
      </c>
      <c r="O934" s="22" t="e">
        <f>VLOOKUP(N934,#REF!,2,FALSE)</f>
        <v>#REF!</v>
      </c>
      <c r="P934" s="23" t="str">
        <f t="shared" si="133"/>
        <v>M</v>
      </c>
      <c r="Q934" s="24" t="e">
        <f t="shared" si="134"/>
        <v>#REF!</v>
      </c>
    </row>
    <row r="935" spans="1:17">
      <c r="A935" s="11">
        <f t="shared" si="126"/>
        <v>934</v>
      </c>
      <c r="B935" s="12">
        <v>24219</v>
      </c>
      <c r="C935" s="13" t="str">
        <f t="shared" si="127"/>
        <v>Francisco Zhang W.</v>
      </c>
      <c r="D935" s="13" t="s">
        <v>96</v>
      </c>
      <c r="E935" s="14">
        <f t="shared" si="128"/>
        <v>2</v>
      </c>
      <c r="F935" s="26">
        <v>0</v>
      </c>
      <c r="G935" s="27">
        <v>2</v>
      </c>
      <c r="H935" s="28">
        <f t="shared" si="129"/>
        <v>7</v>
      </c>
      <c r="I935" s="26">
        <v>1</v>
      </c>
      <c r="J935" s="29">
        <v>6</v>
      </c>
      <c r="K935" s="30">
        <f t="shared" si="130"/>
        <v>0</v>
      </c>
      <c r="L935" s="31">
        <f t="shared" si="131"/>
        <v>0.14285714285714285</v>
      </c>
      <c r="M935" s="20">
        <f t="shared" si="132"/>
        <v>5.7</v>
      </c>
      <c r="N935" s="32" t="s">
        <v>58</v>
      </c>
      <c r="O935" s="22" t="e">
        <f>VLOOKUP(N935,#REF!,2,FALSE)</f>
        <v>#REF!</v>
      </c>
      <c r="P935" s="23" t="str">
        <f t="shared" si="133"/>
        <v>M</v>
      </c>
      <c r="Q935" s="24" t="str">
        <f t="shared" si="134"/>
        <v/>
      </c>
    </row>
    <row r="936" spans="1:17">
      <c r="A936" s="11">
        <f t="shared" si="126"/>
        <v>935</v>
      </c>
      <c r="B936" s="12">
        <v>24219</v>
      </c>
      <c r="C936" s="13" t="str">
        <f t="shared" si="127"/>
        <v>Francisco Zhang W.</v>
      </c>
      <c r="D936" s="13" t="s">
        <v>107</v>
      </c>
      <c r="E936" s="14">
        <f t="shared" si="128"/>
        <v>2</v>
      </c>
      <c r="F936" s="26">
        <v>2</v>
      </c>
      <c r="G936" s="27">
        <v>0</v>
      </c>
      <c r="H936" s="28">
        <f t="shared" si="129"/>
        <v>7</v>
      </c>
      <c r="I936" s="26">
        <v>6</v>
      </c>
      <c r="J936" s="29">
        <v>1</v>
      </c>
      <c r="K936" s="30">
        <f t="shared" si="130"/>
        <v>1</v>
      </c>
      <c r="L936" s="31">
        <f t="shared" si="131"/>
        <v>0.8571428571428571</v>
      </c>
      <c r="M936" s="20">
        <f t="shared" si="132"/>
        <v>64.3</v>
      </c>
      <c r="N936" s="32" t="s">
        <v>49</v>
      </c>
      <c r="O936" s="22" t="e">
        <f>VLOOKUP(N936,#REF!,2,FALSE)</f>
        <v>#REF!</v>
      </c>
      <c r="P936" s="23" t="str">
        <f t="shared" si="133"/>
        <v>M</v>
      </c>
      <c r="Q936" s="24" t="str">
        <f t="shared" si="134"/>
        <v/>
      </c>
    </row>
    <row r="937" spans="1:17">
      <c r="A937" s="11">
        <f t="shared" si="126"/>
        <v>936</v>
      </c>
      <c r="B937" s="12">
        <v>26306</v>
      </c>
      <c r="C937" s="13" t="str">
        <f t="shared" si="127"/>
        <v>Chen Y. Zhao C.</v>
      </c>
      <c r="D937" s="13" t="s">
        <v>200</v>
      </c>
      <c r="E937" s="14">
        <f t="shared" si="128"/>
        <v>10</v>
      </c>
      <c r="F937" s="26">
        <v>0</v>
      </c>
      <c r="G937" s="27">
        <v>10</v>
      </c>
      <c r="H937" s="28">
        <f t="shared" si="129"/>
        <v>34</v>
      </c>
      <c r="I937" s="26">
        <v>4</v>
      </c>
      <c r="J937" s="29">
        <v>30</v>
      </c>
      <c r="K937" s="30">
        <f t="shared" si="130"/>
        <v>0</v>
      </c>
      <c r="L937" s="31">
        <f t="shared" si="131"/>
        <v>0.11764705882352941</v>
      </c>
      <c r="M937" s="20">
        <f t="shared" si="132"/>
        <v>5.6</v>
      </c>
      <c r="N937" s="32" t="s">
        <v>49</v>
      </c>
      <c r="O937" s="22" t="e">
        <f>VLOOKUP(N937,#REF!,2,FALSE)</f>
        <v>#REF!</v>
      </c>
      <c r="P937" s="23" t="str">
        <f t="shared" si="133"/>
        <v>M</v>
      </c>
      <c r="Q937" s="24" t="e">
        <f t="shared" si="134"/>
        <v>#REF!</v>
      </c>
    </row>
    <row r="938" spans="1:17">
      <c r="A938" s="11">
        <f t="shared" si="126"/>
        <v>937</v>
      </c>
      <c r="B938" s="12">
        <v>26306</v>
      </c>
      <c r="C938" s="13" t="str">
        <f t="shared" si="127"/>
        <v>Chen Y. Zhao C.</v>
      </c>
      <c r="D938" s="13" t="s">
        <v>128</v>
      </c>
      <c r="E938" s="14">
        <f t="shared" si="128"/>
        <v>2</v>
      </c>
      <c r="F938" s="26">
        <v>0</v>
      </c>
      <c r="G938" s="27">
        <v>2</v>
      </c>
      <c r="H938" s="28">
        <f t="shared" si="129"/>
        <v>6</v>
      </c>
      <c r="I938" s="26">
        <v>0</v>
      </c>
      <c r="J938" s="29">
        <v>6</v>
      </c>
      <c r="K938" s="30">
        <f t="shared" si="130"/>
        <v>0</v>
      </c>
      <c r="L938" s="31">
        <f t="shared" si="131"/>
        <v>0</v>
      </c>
      <c r="M938" s="20">
        <f t="shared" si="132"/>
        <v>0</v>
      </c>
      <c r="N938" s="32" t="s">
        <v>58</v>
      </c>
      <c r="O938" s="22" t="e">
        <f>VLOOKUP(N938,#REF!,2,FALSE)</f>
        <v>#REF!</v>
      </c>
      <c r="P938" s="23" t="str">
        <f t="shared" si="133"/>
        <v>M</v>
      </c>
      <c r="Q938" s="24" t="str">
        <f t="shared" si="134"/>
        <v/>
      </c>
    </row>
    <row r="939" spans="1:17">
      <c r="A939" s="11"/>
      <c r="B939" s="12"/>
      <c r="C939" s="13" t="e">
        <f t="shared" si="127"/>
        <v>#N/A</v>
      </c>
      <c r="D939" s="13"/>
      <c r="E939" s="14">
        <f t="shared" si="128"/>
        <v>0</v>
      </c>
      <c r="F939" s="26"/>
      <c r="G939" s="27"/>
      <c r="H939" s="28">
        <f t="shared" si="129"/>
        <v>0</v>
      </c>
      <c r="I939" s="26"/>
      <c r="J939" s="29"/>
      <c r="K939" s="30">
        <f t="shared" si="130"/>
        <v>0</v>
      </c>
      <c r="L939" s="31">
        <f t="shared" si="131"/>
        <v>0</v>
      </c>
      <c r="M939" s="20">
        <f t="shared" si="132"/>
        <v>0</v>
      </c>
      <c r="N939" s="32"/>
      <c r="O939" s="22" t="e">
        <f>VLOOKUP(N939,#REF!,2,FALSE)</f>
        <v>#REF!</v>
      </c>
      <c r="P939" s="23" t="str">
        <f t="shared" si="133"/>
        <v/>
      </c>
      <c r="Q939" s="24" t="str">
        <f t="shared" si="134"/>
        <v/>
      </c>
    </row>
  </sheetData>
  <autoFilter ref="N1:P938"/>
  <sortState ref="A2:Q939">
    <sortCondition ref="C2:C939"/>
    <sortCondition descending="1" ref="H2:H939"/>
    <sortCondition descending="1" ref="Q2:Q939"/>
    <sortCondition ref="N2:N939"/>
  </sortState>
  <conditionalFormatting sqref="Q2:Q939">
    <cfRule type="cellIs" dxfId="6" priority="224" stopIfTrue="1" operator="between">
      <formula>1000</formula>
      <formula>2000</formula>
    </cfRule>
    <cfRule type="cellIs" dxfId="5" priority="225" stopIfTrue="1" operator="between">
      <formula>850</formula>
      <formula>999</formula>
    </cfRule>
    <cfRule type="cellIs" dxfId="4" priority="226" stopIfTrue="1" operator="lessThanOrEqual">
      <formula>300</formula>
    </cfRule>
  </conditionalFormatting>
  <conditionalFormatting sqref="M2:M939">
    <cfRule type="cellIs" dxfId="3" priority="230" stopIfTrue="1" operator="greaterThanOrEqual">
      <formula>75</formula>
    </cfRule>
    <cfRule type="cellIs" dxfId="2" priority="231" stopIfTrue="1" operator="greaterThanOrEqual">
      <formula>60</formula>
    </cfRule>
    <cfRule type="cellIs" dxfId="1" priority="232" stopIfTrue="1" operator="lessThanOrEqual">
      <formula>25</formula>
    </cfRule>
  </conditionalFormatting>
  <conditionalFormatting sqref="B1:C1048576">
    <cfRule type="duplicateValues" dxfId="0" priority="223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Circuito</vt:lpstr>
      <vt:lpstr>Liga16_1</vt:lpstr>
      <vt:lpstr>Liga15</vt:lpstr>
      <vt:lpstr>Circuito!Área_de_impresión</vt:lpstr>
      <vt:lpstr>Circuito!Títulos_a_imprimir</vt:lpstr>
      <vt:lpstr>Liga15!Títulos_a_imprimir</vt:lpstr>
      <vt:lpstr>Liga16_1!Títulos_a_imprimir</vt:lpstr>
    </vt:vector>
  </TitlesOfParts>
  <Company>cntm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Usuario de Windows</cp:lastModifiedBy>
  <cp:lastPrinted>2017-05-29T10:59:18Z</cp:lastPrinted>
  <dcterms:created xsi:type="dcterms:W3CDTF">2015-07-24T18:38:44Z</dcterms:created>
  <dcterms:modified xsi:type="dcterms:W3CDTF">2017-05-29T12:54:54Z</dcterms:modified>
</cp:coreProperties>
</file>